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Trace\Documents\Projects\Training\race_predictor\"/>
    </mc:Choice>
  </mc:AlternateContent>
  <bookViews>
    <workbookView xWindow="0" yWindow="0" windowWidth="22992" windowHeight="9948" activeTab="5"/>
  </bookViews>
  <sheets>
    <sheet name="Athlete Data" sheetId="2" r:id="rId1"/>
    <sheet name="Swim Calc" sheetId="3" r:id="rId2"/>
    <sheet name="Bike Calc" sheetId="5" r:id="rId3"/>
    <sheet name="Run Calc" sheetId="4" r:id="rId4"/>
    <sheet name="Race Pacing" sheetId="6" r:id="rId5"/>
    <sheet name="Bike Course" sheetId="1" r:id="rId6"/>
    <sheet name="Sheet1" sheetId="7" r:id="rId7"/>
  </sheets>
  <definedNames>
    <definedName name="Rocketman_Course_with_Elevation_1" localSheetId="5">'Bike Course'!$B$2:$K$478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3" i="1"/>
  <c r="B6" i="5" l="1"/>
  <c r="B6" i="4" s="1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2" i="7"/>
  <c r="B475" i="7" s="1"/>
  <c r="B1" i="4" l="1"/>
  <c r="B1" i="5"/>
  <c r="B1" i="3"/>
  <c r="B2" i="3" l="1"/>
  <c r="B2" i="4"/>
  <c r="B4" i="4" s="1"/>
  <c r="D3" i="6" s="1"/>
  <c r="B5" i="5"/>
  <c r="AD3" i="1" s="1"/>
  <c r="AD4" i="1" l="1"/>
  <c r="B5" i="4"/>
  <c r="D2" i="6"/>
  <c r="AD5" i="1" l="1"/>
  <c r="B3" i="6"/>
  <c r="B3" i="4"/>
  <c r="AB475" i="1"/>
  <c r="T475" i="1"/>
  <c r="X475" i="1" s="1"/>
  <c r="AB474" i="1"/>
  <c r="T474" i="1"/>
  <c r="X474" i="1" s="1"/>
  <c r="AB473" i="1"/>
  <c r="T473" i="1"/>
  <c r="AB472" i="1"/>
  <c r="T472" i="1"/>
  <c r="X472" i="1" s="1"/>
  <c r="AB471" i="1"/>
  <c r="T471" i="1"/>
  <c r="AB470" i="1"/>
  <c r="T470" i="1"/>
  <c r="X470" i="1" s="1"/>
  <c r="AB469" i="1"/>
  <c r="T469" i="1"/>
  <c r="AB468" i="1"/>
  <c r="T468" i="1"/>
  <c r="X468" i="1" s="1"/>
  <c r="AB467" i="1"/>
  <c r="T467" i="1"/>
  <c r="AB466" i="1"/>
  <c r="T466" i="1"/>
  <c r="X466" i="1" s="1"/>
  <c r="AB465" i="1"/>
  <c r="T465" i="1"/>
  <c r="X465" i="1" s="1"/>
  <c r="AB464" i="1"/>
  <c r="T464" i="1"/>
  <c r="X464" i="1" s="1"/>
  <c r="AB463" i="1"/>
  <c r="T463" i="1"/>
  <c r="X463" i="1" s="1"/>
  <c r="AB462" i="1"/>
  <c r="T462" i="1"/>
  <c r="AB461" i="1"/>
  <c r="T461" i="1"/>
  <c r="X461" i="1" s="1"/>
  <c r="AB460" i="1"/>
  <c r="T460" i="1"/>
  <c r="X460" i="1" s="1"/>
  <c r="AB459" i="1"/>
  <c r="T459" i="1"/>
  <c r="X459" i="1" s="1"/>
  <c r="AB458" i="1"/>
  <c r="T458" i="1"/>
  <c r="X458" i="1" s="1"/>
  <c r="AB457" i="1"/>
  <c r="T457" i="1"/>
  <c r="X457" i="1" s="1"/>
  <c r="AB456" i="1"/>
  <c r="T456" i="1"/>
  <c r="AB455" i="1"/>
  <c r="T455" i="1"/>
  <c r="AB454" i="1"/>
  <c r="T454" i="1"/>
  <c r="X454" i="1" s="1"/>
  <c r="AB453" i="1"/>
  <c r="T453" i="1"/>
  <c r="AB452" i="1"/>
  <c r="T452" i="1"/>
  <c r="AB451" i="1"/>
  <c r="T451" i="1"/>
  <c r="X451" i="1" s="1"/>
  <c r="AB450" i="1"/>
  <c r="T450" i="1"/>
  <c r="X450" i="1" s="1"/>
  <c r="AB449" i="1"/>
  <c r="T449" i="1"/>
  <c r="X449" i="1" s="1"/>
  <c r="AB448" i="1"/>
  <c r="T448" i="1"/>
  <c r="X448" i="1" s="1"/>
  <c r="AB447" i="1"/>
  <c r="T447" i="1"/>
  <c r="X447" i="1" s="1"/>
  <c r="AB446" i="1"/>
  <c r="T446" i="1"/>
  <c r="X446" i="1" s="1"/>
  <c r="AB445" i="1"/>
  <c r="T445" i="1"/>
  <c r="AB444" i="1"/>
  <c r="T444" i="1"/>
  <c r="X444" i="1" s="1"/>
  <c r="AB443" i="1"/>
  <c r="T443" i="1"/>
  <c r="AB442" i="1"/>
  <c r="T442" i="1"/>
  <c r="X442" i="1" s="1"/>
  <c r="AB441" i="1"/>
  <c r="T441" i="1"/>
  <c r="X441" i="1" s="1"/>
  <c r="AB440" i="1"/>
  <c r="T440" i="1"/>
  <c r="AB439" i="1"/>
  <c r="T439" i="1"/>
  <c r="X439" i="1" s="1"/>
  <c r="AB438" i="1"/>
  <c r="T438" i="1"/>
  <c r="X438" i="1" s="1"/>
  <c r="AB437" i="1"/>
  <c r="T437" i="1"/>
  <c r="X437" i="1" s="1"/>
  <c r="AB436" i="1"/>
  <c r="T436" i="1"/>
  <c r="X436" i="1" s="1"/>
  <c r="AB435" i="1"/>
  <c r="T435" i="1"/>
  <c r="X435" i="1" s="1"/>
  <c r="AB434" i="1"/>
  <c r="T434" i="1"/>
  <c r="X434" i="1" s="1"/>
  <c r="AB433" i="1"/>
  <c r="T433" i="1"/>
  <c r="X433" i="1" s="1"/>
  <c r="AB432" i="1"/>
  <c r="T432" i="1"/>
  <c r="X432" i="1" s="1"/>
  <c r="AB431" i="1"/>
  <c r="T431" i="1"/>
  <c r="AB430" i="1"/>
  <c r="T430" i="1"/>
  <c r="X430" i="1" s="1"/>
  <c r="AB429" i="1"/>
  <c r="T429" i="1"/>
  <c r="AB428" i="1"/>
  <c r="T428" i="1"/>
  <c r="AB427" i="1"/>
  <c r="T427" i="1"/>
  <c r="AB426" i="1"/>
  <c r="T426" i="1"/>
  <c r="X426" i="1" s="1"/>
  <c r="AB425" i="1"/>
  <c r="T425" i="1"/>
  <c r="X425" i="1" s="1"/>
  <c r="AB424" i="1"/>
  <c r="T424" i="1"/>
  <c r="X424" i="1" s="1"/>
  <c r="AB423" i="1"/>
  <c r="T423" i="1"/>
  <c r="AB422" i="1"/>
  <c r="T422" i="1"/>
  <c r="X422" i="1" s="1"/>
  <c r="AB421" i="1"/>
  <c r="T421" i="1"/>
  <c r="X421" i="1" s="1"/>
  <c r="AB420" i="1"/>
  <c r="T420" i="1"/>
  <c r="AB419" i="1"/>
  <c r="T419" i="1"/>
  <c r="AB418" i="1"/>
  <c r="T418" i="1"/>
  <c r="X418" i="1" s="1"/>
  <c r="AB417" i="1"/>
  <c r="T417" i="1"/>
  <c r="X417" i="1" s="1"/>
  <c r="AB416" i="1"/>
  <c r="T416" i="1"/>
  <c r="X416" i="1" s="1"/>
  <c r="AB415" i="1"/>
  <c r="T415" i="1"/>
  <c r="X415" i="1" s="1"/>
  <c r="AB414" i="1"/>
  <c r="T414" i="1"/>
  <c r="X414" i="1" s="1"/>
  <c r="AB413" i="1"/>
  <c r="T413" i="1"/>
  <c r="X413" i="1" s="1"/>
  <c r="AB412" i="1"/>
  <c r="T412" i="1"/>
  <c r="X412" i="1" s="1"/>
  <c r="AB411" i="1"/>
  <c r="T411" i="1"/>
  <c r="AB410" i="1"/>
  <c r="T410" i="1"/>
  <c r="AB409" i="1"/>
  <c r="T409" i="1"/>
  <c r="X409" i="1" s="1"/>
  <c r="AB408" i="1"/>
  <c r="T408" i="1"/>
  <c r="X408" i="1" s="1"/>
  <c r="AB407" i="1"/>
  <c r="T407" i="1"/>
  <c r="X407" i="1" s="1"/>
  <c r="AB406" i="1"/>
  <c r="T406" i="1"/>
  <c r="X406" i="1" s="1"/>
  <c r="AB405" i="1"/>
  <c r="T405" i="1"/>
  <c r="X405" i="1" s="1"/>
  <c r="AB404" i="1"/>
  <c r="T404" i="1"/>
  <c r="AB403" i="1"/>
  <c r="T403" i="1"/>
  <c r="X403" i="1" s="1"/>
  <c r="AB402" i="1"/>
  <c r="T402" i="1"/>
  <c r="X402" i="1" s="1"/>
  <c r="AB401" i="1"/>
  <c r="T401" i="1"/>
  <c r="X401" i="1" s="1"/>
  <c r="AB400" i="1"/>
  <c r="T400" i="1"/>
  <c r="X400" i="1" s="1"/>
  <c r="AB399" i="1"/>
  <c r="T399" i="1"/>
  <c r="X399" i="1" s="1"/>
  <c r="AB398" i="1"/>
  <c r="T398" i="1"/>
  <c r="X398" i="1" s="1"/>
  <c r="AB397" i="1"/>
  <c r="T397" i="1"/>
  <c r="X397" i="1" s="1"/>
  <c r="AB396" i="1"/>
  <c r="T396" i="1"/>
  <c r="AB395" i="1"/>
  <c r="T395" i="1"/>
  <c r="X395" i="1" s="1"/>
  <c r="AB394" i="1"/>
  <c r="T394" i="1"/>
  <c r="X394" i="1" s="1"/>
  <c r="AB393" i="1"/>
  <c r="T393" i="1"/>
  <c r="X393" i="1" s="1"/>
  <c r="AB392" i="1"/>
  <c r="T392" i="1"/>
  <c r="X392" i="1" s="1"/>
  <c r="AB391" i="1"/>
  <c r="T391" i="1"/>
  <c r="X391" i="1" s="1"/>
  <c r="AB390" i="1"/>
  <c r="T390" i="1"/>
  <c r="X390" i="1" s="1"/>
  <c r="AB389" i="1"/>
  <c r="T389" i="1"/>
  <c r="X389" i="1" s="1"/>
  <c r="AB388" i="1"/>
  <c r="T388" i="1"/>
  <c r="AB387" i="1"/>
  <c r="T387" i="1"/>
  <c r="X387" i="1" s="1"/>
  <c r="AB386" i="1"/>
  <c r="T386" i="1"/>
  <c r="X386" i="1" s="1"/>
  <c r="AB385" i="1"/>
  <c r="T385" i="1"/>
  <c r="X385" i="1" s="1"/>
  <c r="AB384" i="1"/>
  <c r="T384" i="1"/>
  <c r="X384" i="1" s="1"/>
  <c r="AB383" i="1"/>
  <c r="T383" i="1"/>
  <c r="X383" i="1" s="1"/>
  <c r="AB382" i="1"/>
  <c r="T382" i="1"/>
  <c r="X382" i="1" s="1"/>
  <c r="AB381" i="1"/>
  <c r="T381" i="1"/>
  <c r="AB380" i="1"/>
  <c r="T380" i="1"/>
  <c r="X380" i="1" s="1"/>
  <c r="AB379" i="1"/>
  <c r="T379" i="1"/>
  <c r="X379" i="1" s="1"/>
  <c r="AB378" i="1"/>
  <c r="T378" i="1"/>
  <c r="AB377" i="1"/>
  <c r="T377" i="1"/>
  <c r="X377" i="1" s="1"/>
  <c r="AB376" i="1"/>
  <c r="T376" i="1"/>
  <c r="X376" i="1" s="1"/>
  <c r="AB375" i="1"/>
  <c r="T375" i="1"/>
  <c r="X375" i="1" s="1"/>
  <c r="AB374" i="1"/>
  <c r="T374" i="1"/>
  <c r="X374" i="1" s="1"/>
  <c r="AB373" i="1"/>
  <c r="T373" i="1"/>
  <c r="AB372" i="1"/>
  <c r="T372" i="1"/>
  <c r="X372" i="1" s="1"/>
  <c r="AB371" i="1"/>
  <c r="T371" i="1"/>
  <c r="X371" i="1" s="1"/>
  <c r="AB370" i="1"/>
  <c r="T370" i="1"/>
  <c r="AB369" i="1"/>
  <c r="T369" i="1"/>
  <c r="AB368" i="1"/>
  <c r="T368" i="1"/>
  <c r="X368" i="1" s="1"/>
  <c r="AB367" i="1"/>
  <c r="T367" i="1"/>
  <c r="X367" i="1" s="1"/>
  <c r="AB366" i="1"/>
  <c r="T366" i="1"/>
  <c r="X366" i="1" s="1"/>
  <c r="AB365" i="1"/>
  <c r="T365" i="1"/>
  <c r="AB364" i="1"/>
  <c r="T364" i="1"/>
  <c r="X364" i="1" s="1"/>
  <c r="AB363" i="1"/>
  <c r="T363" i="1"/>
  <c r="X363" i="1" s="1"/>
  <c r="AB362" i="1"/>
  <c r="T362" i="1"/>
  <c r="X362" i="1" s="1"/>
  <c r="AB361" i="1"/>
  <c r="T361" i="1"/>
  <c r="X361" i="1" s="1"/>
  <c r="AB360" i="1"/>
  <c r="T360" i="1"/>
  <c r="X360" i="1" s="1"/>
  <c r="AB359" i="1"/>
  <c r="T359" i="1"/>
  <c r="X359" i="1" s="1"/>
  <c r="AB358" i="1"/>
  <c r="T358" i="1"/>
  <c r="AB357" i="1"/>
  <c r="T357" i="1"/>
  <c r="AB356" i="1"/>
  <c r="T356" i="1"/>
  <c r="X356" i="1" s="1"/>
  <c r="AB355" i="1"/>
  <c r="T355" i="1"/>
  <c r="X355" i="1" s="1"/>
  <c r="AB354" i="1"/>
  <c r="T354" i="1"/>
  <c r="AB353" i="1"/>
  <c r="T353" i="1"/>
  <c r="X353" i="1" s="1"/>
  <c r="AB352" i="1"/>
  <c r="T352" i="1"/>
  <c r="X352" i="1" s="1"/>
  <c r="AB351" i="1"/>
  <c r="T351" i="1"/>
  <c r="X351" i="1" s="1"/>
  <c r="AB350" i="1"/>
  <c r="T350" i="1"/>
  <c r="AB349" i="1"/>
  <c r="T349" i="1"/>
  <c r="X349" i="1" s="1"/>
  <c r="AB348" i="1"/>
  <c r="T348" i="1"/>
  <c r="X348" i="1" s="1"/>
  <c r="AB347" i="1"/>
  <c r="T347" i="1"/>
  <c r="AB346" i="1"/>
  <c r="T346" i="1"/>
  <c r="AB345" i="1"/>
  <c r="T345" i="1"/>
  <c r="AB344" i="1"/>
  <c r="T344" i="1"/>
  <c r="X344" i="1" s="1"/>
  <c r="AB343" i="1"/>
  <c r="T343" i="1"/>
  <c r="X343" i="1" s="1"/>
  <c r="AB342" i="1"/>
  <c r="T342" i="1"/>
  <c r="AB341" i="1"/>
  <c r="T341" i="1"/>
  <c r="X341" i="1" s="1"/>
  <c r="AB340" i="1"/>
  <c r="T340" i="1"/>
  <c r="X340" i="1" s="1"/>
  <c r="AB339" i="1"/>
  <c r="T339" i="1"/>
  <c r="X339" i="1" s="1"/>
  <c r="AB338" i="1"/>
  <c r="T338" i="1"/>
  <c r="AB337" i="1"/>
  <c r="T337" i="1"/>
  <c r="X337" i="1" s="1"/>
  <c r="AB336" i="1"/>
  <c r="T336" i="1"/>
  <c r="X336" i="1" s="1"/>
  <c r="AB335" i="1"/>
  <c r="T335" i="1"/>
  <c r="X335" i="1" s="1"/>
  <c r="AB334" i="1"/>
  <c r="T334" i="1"/>
  <c r="X334" i="1" s="1"/>
  <c r="AB333" i="1"/>
  <c r="T333" i="1"/>
  <c r="X333" i="1" s="1"/>
  <c r="AB332" i="1"/>
  <c r="T332" i="1"/>
  <c r="X332" i="1" s="1"/>
  <c r="AB331" i="1"/>
  <c r="T331" i="1"/>
  <c r="X331" i="1" s="1"/>
  <c r="AB330" i="1"/>
  <c r="T330" i="1"/>
  <c r="AB329" i="1"/>
  <c r="T329" i="1"/>
  <c r="AB328" i="1"/>
  <c r="T328" i="1"/>
  <c r="X328" i="1" s="1"/>
  <c r="AB327" i="1"/>
  <c r="T327" i="1"/>
  <c r="X327" i="1" s="1"/>
  <c r="AB326" i="1"/>
  <c r="T326" i="1"/>
  <c r="AB325" i="1"/>
  <c r="T325" i="1"/>
  <c r="AB324" i="1"/>
  <c r="T324" i="1"/>
  <c r="X324" i="1" s="1"/>
  <c r="AB323" i="1"/>
  <c r="T323" i="1"/>
  <c r="AB322" i="1"/>
  <c r="T322" i="1"/>
  <c r="AB321" i="1"/>
  <c r="T321" i="1"/>
  <c r="X321" i="1" s="1"/>
  <c r="AB320" i="1"/>
  <c r="T320" i="1"/>
  <c r="X320" i="1" s="1"/>
  <c r="AB319" i="1"/>
  <c r="T319" i="1"/>
  <c r="X319" i="1" s="1"/>
  <c r="AB318" i="1"/>
  <c r="T318" i="1"/>
  <c r="X318" i="1" s="1"/>
  <c r="AB317" i="1"/>
  <c r="T317" i="1"/>
  <c r="X317" i="1" s="1"/>
  <c r="AB316" i="1"/>
  <c r="T316" i="1"/>
  <c r="X316" i="1" s="1"/>
  <c r="AB315" i="1"/>
  <c r="T315" i="1"/>
  <c r="X315" i="1" s="1"/>
  <c r="AB314" i="1"/>
  <c r="T314" i="1"/>
  <c r="AB313" i="1"/>
  <c r="T313" i="1"/>
  <c r="X313" i="1" s="1"/>
  <c r="AB312" i="1"/>
  <c r="T312" i="1"/>
  <c r="X312" i="1" s="1"/>
  <c r="AB311" i="1"/>
  <c r="T311" i="1"/>
  <c r="AB310" i="1"/>
  <c r="T310" i="1"/>
  <c r="X310" i="1" s="1"/>
  <c r="AB309" i="1"/>
  <c r="T309" i="1"/>
  <c r="X309" i="1" s="1"/>
  <c r="AB308" i="1"/>
  <c r="T308" i="1"/>
  <c r="X308" i="1" s="1"/>
  <c r="AB307" i="1"/>
  <c r="T307" i="1"/>
  <c r="AB306" i="1"/>
  <c r="T306" i="1"/>
  <c r="AB305" i="1"/>
  <c r="T305" i="1"/>
  <c r="X305" i="1" s="1"/>
  <c r="AB304" i="1"/>
  <c r="T304" i="1"/>
  <c r="X304" i="1" s="1"/>
  <c r="AB303" i="1"/>
  <c r="T303" i="1"/>
  <c r="X303" i="1" s="1"/>
  <c r="AB302" i="1"/>
  <c r="T302" i="1"/>
  <c r="X302" i="1" s="1"/>
  <c r="AB301" i="1"/>
  <c r="T301" i="1"/>
  <c r="X301" i="1" s="1"/>
  <c r="AB300" i="1"/>
  <c r="T300" i="1"/>
  <c r="X300" i="1" s="1"/>
  <c r="AB299" i="1"/>
  <c r="T299" i="1"/>
  <c r="AB298" i="1"/>
  <c r="T298" i="1"/>
  <c r="X298" i="1" s="1"/>
  <c r="AB297" i="1"/>
  <c r="T297" i="1"/>
  <c r="X297" i="1" s="1"/>
  <c r="AB296" i="1"/>
  <c r="T296" i="1"/>
  <c r="AB295" i="1"/>
  <c r="T295" i="1"/>
  <c r="AB294" i="1"/>
  <c r="T294" i="1"/>
  <c r="AB293" i="1"/>
  <c r="T293" i="1"/>
  <c r="X293" i="1" s="1"/>
  <c r="AB292" i="1"/>
  <c r="T292" i="1"/>
  <c r="X292" i="1" s="1"/>
  <c r="AB291" i="1"/>
  <c r="T291" i="1"/>
  <c r="X291" i="1" s="1"/>
  <c r="AB290" i="1"/>
  <c r="T290" i="1"/>
  <c r="AB289" i="1"/>
  <c r="T289" i="1"/>
  <c r="X289" i="1" s="1"/>
  <c r="AB288" i="1"/>
  <c r="T288" i="1"/>
  <c r="X288" i="1" s="1"/>
  <c r="AB287" i="1"/>
  <c r="T287" i="1"/>
  <c r="X287" i="1" s="1"/>
  <c r="AB286" i="1"/>
  <c r="T286" i="1"/>
  <c r="AB285" i="1"/>
  <c r="T285" i="1"/>
  <c r="AB284" i="1"/>
  <c r="T284" i="1"/>
  <c r="X284" i="1" s="1"/>
  <c r="AB283" i="1"/>
  <c r="T283" i="1"/>
  <c r="AB282" i="1"/>
  <c r="T282" i="1"/>
  <c r="X282" i="1" s="1"/>
  <c r="AB281" i="1"/>
  <c r="T281" i="1"/>
  <c r="X281" i="1" s="1"/>
  <c r="AB280" i="1"/>
  <c r="T280" i="1"/>
  <c r="AB279" i="1"/>
  <c r="T279" i="1"/>
  <c r="X279" i="1" s="1"/>
  <c r="AB278" i="1"/>
  <c r="T278" i="1"/>
  <c r="X278" i="1" s="1"/>
  <c r="AB277" i="1"/>
  <c r="T277" i="1"/>
  <c r="AB276" i="1"/>
  <c r="T276" i="1"/>
  <c r="AB275" i="1"/>
  <c r="T275" i="1"/>
  <c r="X275" i="1" s="1"/>
  <c r="AB274" i="1"/>
  <c r="T274" i="1"/>
  <c r="X274" i="1" s="1"/>
  <c r="AB273" i="1"/>
  <c r="T273" i="1"/>
  <c r="X273" i="1" s="1"/>
  <c r="AB272" i="1"/>
  <c r="T272" i="1"/>
  <c r="X272" i="1" s="1"/>
  <c r="AB271" i="1"/>
  <c r="T271" i="1"/>
  <c r="X271" i="1" s="1"/>
  <c r="AB270" i="1"/>
  <c r="T270" i="1"/>
  <c r="X270" i="1" s="1"/>
  <c r="AB269" i="1"/>
  <c r="T269" i="1"/>
  <c r="X269" i="1" s="1"/>
  <c r="AB268" i="1"/>
  <c r="T268" i="1"/>
  <c r="X268" i="1" s="1"/>
  <c r="AB267" i="1"/>
  <c r="T267" i="1"/>
  <c r="AB266" i="1"/>
  <c r="T266" i="1"/>
  <c r="X266" i="1" s="1"/>
  <c r="AB265" i="1"/>
  <c r="T265" i="1"/>
  <c r="AB264" i="1"/>
  <c r="T264" i="1"/>
  <c r="X264" i="1" s="1"/>
  <c r="AB263" i="1"/>
  <c r="T263" i="1"/>
  <c r="X263" i="1" s="1"/>
  <c r="AB262" i="1"/>
  <c r="T262" i="1"/>
  <c r="X262" i="1" s="1"/>
  <c r="AB261" i="1"/>
  <c r="T261" i="1"/>
  <c r="X261" i="1" s="1"/>
  <c r="AB260" i="1"/>
  <c r="T260" i="1"/>
  <c r="AB259" i="1"/>
  <c r="T259" i="1"/>
  <c r="X259" i="1" s="1"/>
  <c r="AB258" i="1"/>
  <c r="T258" i="1"/>
  <c r="X258" i="1" s="1"/>
  <c r="AB257" i="1"/>
  <c r="T257" i="1"/>
  <c r="X257" i="1" s="1"/>
  <c r="AB256" i="1"/>
  <c r="T256" i="1"/>
  <c r="X256" i="1" s="1"/>
  <c r="AB255" i="1"/>
  <c r="T255" i="1"/>
  <c r="X255" i="1" s="1"/>
  <c r="AB254" i="1"/>
  <c r="T254" i="1"/>
  <c r="X254" i="1" s="1"/>
  <c r="AB253" i="1"/>
  <c r="T253" i="1"/>
  <c r="AB252" i="1"/>
  <c r="T252" i="1"/>
  <c r="AB251" i="1"/>
  <c r="T251" i="1"/>
  <c r="X251" i="1" s="1"/>
  <c r="AB250" i="1"/>
  <c r="T250" i="1"/>
  <c r="X250" i="1" s="1"/>
  <c r="AB249" i="1"/>
  <c r="T249" i="1"/>
  <c r="AB248" i="1"/>
  <c r="T248" i="1"/>
  <c r="X248" i="1" s="1"/>
  <c r="AB247" i="1"/>
  <c r="T247" i="1"/>
  <c r="X247" i="1" s="1"/>
  <c r="AB246" i="1"/>
  <c r="T246" i="1"/>
  <c r="X246" i="1" s="1"/>
  <c r="AB245" i="1"/>
  <c r="T245" i="1"/>
  <c r="X245" i="1" s="1"/>
  <c r="AB244" i="1"/>
  <c r="T244" i="1"/>
  <c r="X244" i="1" s="1"/>
  <c r="AB243" i="1"/>
  <c r="T243" i="1"/>
  <c r="X243" i="1" s="1"/>
  <c r="AB242" i="1"/>
  <c r="T242" i="1"/>
  <c r="X242" i="1" s="1"/>
  <c r="AB241" i="1"/>
  <c r="T241" i="1"/>
  <c r="AB240" i="1"/>
  <c r="T240" i="1"/>
  <c r="AB239" i="1"/>
  <c r="T239" i="1"/>
  <c r="AB238" i="1"/>
  <c r="T238" i="1"/>
  <c r="X238" i="1" s="1"/>
  <c r="AB237" i="1"/>
  <c r="T237" i="1"/>
  <c r="AB236" i="1"/>
  <c r="T236" i="1"/>
  <c r="X236" i="1" s="1"/>
  <c r="AB235" i="1"/>
  <c r="T235" i="1"/>
  <c r="AB234" i="1"/>
  <c r="T234" i="1"/>
  <c r="X234" i="1" s="1"/>
  <c r="AB233" i="1"/>
  <c r="T233" i="1"/>
  <c r="X233" i="1" s="1"/>
  <c r="AB232" i="1"/>
  <c r="T232" i="1"/>
  <c r="X232" i="1" s="1"/>
  <c r="AB231" i="1"/>
  <c r="T231" i="1"/>
  <c r="X231" i="1" s="1"/>
  <c r="AB230" i="1"/>
  <c r="T230" i="1"/>
  <c r="AB229" i="1"/>
  <c r="T229" i="1"/>
  <c r="X229" i="1" s="1"/>
  <c r="AB228" i="1"/>
  <c r="T228" i="1"/>
  <c r="AB227" i="1"/>
  <c r="T227" i="1"/>
  <c r="X227" i="1" s="1"/>
  <c r="AB226" i="1"/>
  <c r="T226" i="1"/>
  <c r="X226" i="1" s="1"/>
  <c r="AB225" i="1"/>
  <c r="T225" i="1"/>
  <c r="AB224" i="1"/>
  <c r="T224" i="1"/>
  <c r="X224" i="1" s="1"/>
  <c r="AB223" i="1"/>
  <c r="T223" i="1"/>
  <c r="AB222" i="1"/>
  <c r="T222" i="1"/>
  <c r="X222" i="1" s="1"/>
  <c r="AB221" i="1"/>
  <c r="T221" i="1"/>
  <c r="X221" i="1" s="1"/>
  <c r="AB220" i="1"/>
  <c r="T220" i="1"/>
  <c r="X220" i="1" s="1"/>
  <c r="AB219" i="1"/>
  <c r="T219" i="1"/>
  <c r="AB218" i="1"/>
  <c r="T218" i="1"/>
  <c r="X218" i="1" s="1"/>
  <c r="AB217" i="1"/>
  <c r="T217" i="1"/>
  <c r="X217" i="1" s="1"/>
  <c r="AB216" i="1"/>
  <c r="T216" i="1"/>
  <c r="AB215" i="1"/>
  <c r="T215" i="1"/>
  <c r="X215" i="1" s="1"/>
  <c r="AB214" i="1"/>
  <c r="T214" i="1"/>
  <c r="AB213" i="1"/>
  <c r="T213" i="1"/>
  <c r="X213" i="1" s="1"/>
  <c r="AB212" i="1"/>
  <c r="T212" i="1"/>
  <c r="X212" i="1" s="1"/>
  <c r="AB211" i="1"/>
  <c r="T211" i="1"/>
  <c r="X211" i="1" s="1"/>
  <c r="AB210" i="1"/>
  <c r="T210" i="1"/>
  <c r="X210" i="1" s="1"/>
  <c r="AB209" i="1"/>
  <c r="T209" i="1"/>
  <c r="X209" i="1" s="1"/>
  <c r="AB208" i="1"/>
  <c r="T208" i="1"/>
  <c r="X208" i="1" s="1"/>
  <c r="AB207" i="1"/>
  <c r="T207" i="1"/>
  <c r="AB206" i="1"/>
  <c r="T206" i="1"/>
  <c r="X206" i="1" s="1"/>
  <c r="AB205" i="1"/>
  <c r="T205" i="1"/>
  <c r="X205" i="1" s="1"/>
  <c r="AB204" i="1"/>
  <c r="T204" i="1"/>
  <c r="X204" i="1" s="1"/>
  <c r="AB203" i="1"/>
  <c r="T203" i="1"/>
  <c r="X203" i="1" s="1"/>
  <c r="AB202" i="1"/>
  <c r="T202" i="1"/>
  <c r="AB201" i="1"/>
  <c r="T201" i="1"/>
  <c r="X201" i="1" s="1"/>
  <c r="AB200" i="1"/>
  <c r="T200" i="1"/>
  <c r="X200" i="1" s="1"/>
  <c r="AB199" i="1"/>
  <c r="T199" i="1"/>
  <c r="AB198" i="1"/>
  <c r="T198" i="1"/>
  <c r="AB197" i="1"/>
  <c r="T197" i="1"/>
  <c r="X197" i="1" s="1"/>
  <c r="AB196" i="1"/>
  <c r="T196" i="1"/>
  <c r="X196" i="1" s="1"/>
  <c r="AB195" i="1"/>
  <c r="T195" i="1"/>
  <c r="X195" i="1" s="1"/>
  <c r="AB194" i="1"/>
  <c r="T194" i="1"/>
  <c r="X194" i="1" s="1"/>
  <c r="AB193" i="1"/>
  <c r="T193" i="1"/>
  <c r="AB192" i="1"/>
  <c r="T192" i="1"/>
  <c r="X192" i="1" s="1"/>
  <c r="AB191" i="1"/>
  <c r="T191" i="1"/>
  <c r="AB190" i="1"/>
  <c r="T190" i="1"/>
  <c r="X190" i="1" s="1"/>
  <c r="AB189" i="1"/>
  <c r="T189" i="1"/>
  <c r="X189" i="1" s="1"/>
  <c r="AB188" i="1"/>
  <c r="T188" i="1"/>
  <c r="X188" i="1" s="1"/>
  <c r="AB187" i="1"/>
  <c r="T187" i="1"/>
  <c r="X187" i="1" s="1"/>
  <c r="AB186" i="1"/>
  <c r="T186" i="1"/>
  <c r="AB185" i="1"/>
  <c r="T185" i="1"/>
  <c r="X185" i="1" s="1"/>
  <c r="AB184" i="1"/>
  <c r="T184" i="1"/>
  <c r="X184" i="1" s="1"/>
  <c r="AB183" i="1"/>
  <c r="T183" i="1"/>
  <c r="X183" i="1" s="1"/>
  <c r="AB182" i="1"/>
  <c r="T182" i="1"/>
  <c r="AB181" i="1"/>
  <c r="T181" i="1"/>
  <c r="X181" i="1" s="1"/>
  <c r="AB180" i="1"/>
  <c r="T180" i="1"/>
  <c r="AB179" i="1"/>
  <c r="T179" i="1"/>
  <c r="X179" i="1" s="1"/>
  <c r="AB178" i="1"/>
  <c r="T178" i="1"/>
  <c r="X178" i="1" s="1"/>
  <c r="AB177" i="1"/>
  <c r="T177" i="1"/>
  <c r="AB176" i="1"/>
  <c r="T176" i="1"/>
  <c r="X176" i="1" s="1"/>
  <c r="AB175" i="1"/>
  <c r="T175" i="1"/>
  <c r="X175" i="1" s="1"/>
  <c r="AB174" i="1"/>
  <c r="T174" i="1"/>
  <c r="X174" i="1" s="1"/>
  <c r="AB173" i="1"/>
  <c r="T173" i="1"/>
  <c r="X173" i="1" s="1"/>
  <c r="AB172" i="1"/>
  <c r="T172" i="1"/>
  <c r="AB171" i="1"/>
  <c r="T171" i="1"/>
  <c r="X171" i="1" s="1"/>
  <c r="AB170" i="1"/>
  <c r="T170" i="1"/>
  <c r="X170" i="1" s="1"/>
  <c r="AB169" i="1"/>
  <c r="T169" i="1"/>
  <c r="AB168" i="1"/>
  <c r="T168" i="1"/>
  <c r="X168" i="1" s="1"/>
  <c r="AB167" i="1"/>
  <c r="T167" i="1"/>
  <c r="X167" i="1" s="1"/>
  <c r="AB166" i="1"/>
  <c r="T166" i="1"/>
  <c r="X166" i="1" s="1"/>
  <c r="AB165" i="1"/>
  <c r="T165" i="1"/>
  <c r="AB164" i="1"/>
  <c r="T164" i="1"/>
  <c r="AB163" i="1"/>
  <c r="T163" i="1"/>
  <c r="X163" i="1" s="1"/>
  <c r="AB162" i="1"/>
  <c r="T162" i="1"/>
  <c r="X162" i="1" s="1"/>
  <c r="AB161" i="1"/>
  <c r="T161" i="1"/>
  <c r="X161" i="1" s="1"/>
  <c r="AB160" i="1"/>
  <c r="T160" i="1"/>
  <c r="AB159" i="1"/>
  <c r="T159" i="1"/>
  <c r="X159" i="1" s="1"/>
  <c r="AB158" i="1"/>
  <c r="T158" i="1"/>
  <c r="AB157" i="1"/>
  <c r="T157" i="1"/>
  <c r="X157" i="1" s="1"/>
  <c r="AB156" i="1"/>
  <c r="T156" i="1"/>
  <c r="X156" i="1" s="1"/>
  <c r="AB155" i="1"/>
  <c r="T155" i="1"/>
  <c r="X155" i="1" s="1"/>
  <c r="AB154" i="1"/>
  <c r="T154" i="1"/>
  <c r="X154" i="1" s="1"/>
  <c r="AB153" i="1"/>
  <c r="T153" i="1"/>
  <c r="X153" i="1" s="1"/>
  <c r="AB152" i="1"/>
  <c r="T152" i="1"/>
  <c r="X152" i="1" s="1"/>
  <c r="AB151" i="1"/>
  <c r="T151" i="1"/>
  <c r="X151" i="1" s="1"/>
  <c r="AB150" i="1"/>
  <c r="T150" i="1"/>
  <c r="X150" i="1" s="1"/>
  <c r="AB149" i="1"/>
  <c r="T149" i="1"/>
  <c r="X149" i="1" s="1"/>
  <c r="AB148" i="1"/>
  <c r="T148" i="1"/>
  <c r="AB147" i="1"/>
  <c r="T147" i="1"/>
  <c r="X147" i="1" s="1"/>
  <c r="AB146" i="1"/>
  <c r="T146" i="1"/>
  <c r="X146" i="1" s="1"/>
  <c r="AB145" i="1"/>
  <c r="T145" i="1"/>
  <c r="AB144" i="1"/>
  <c r="T144" i="1"/>
  <c r="X144" i="1" s="1"/>
  <c r="AB143" i="1"/>
  <c r="T143" i="1"/>
  <c r="X143" i="1" s="1"/>
  <c r="AB142" i="1"/>
  <c r="T142" i="1"/>
  <c r="X142" i="1" s="1"/>
  <c r="AB141" i="1"/>
  <c r="T141" i="1"/>
  <c r="AB140" i="1"/>
  <c r="T140" i="1"/>
  <c r="X140" i="1" s="1"/>
  <c r="AB139" i="1"/>
  <c r="T139" i="1"/>
  <c r="X139" i="1" s="1"/>
  <c r="AB138" i="1"/>
  <c r="T138" i="1"/>
  <c r="X138" i="1" s="1"/>
  <c r="AB137" i="1"/>
  <c r="T137" i="1"/>
  <c r="X137" i="1" s="1"/>
  <c r="AB136" i="1"/>
  <c r="T136" i="1"/>
  <c r="X136" i="1" s="1"/>
  <c r="AB135" i="1"/>
  <c r="T135" i="1"/>
  <c r="AB134" i="1"/>
  <c r="T134" i="1"/>
  <c r="X134" i="1" s="1"/>
  <c r="AB133" i="1"/>
  <c r="T133" i="1"/>
  <c r="X133" i="1" s="1"/>
  <c r="AB132" i="1"/>
  <c r="T132" i="1"/>
  <c r="X132" i="1" s="1"/>
  <c r="AB131" i="1"/>
  <c r="T131" i="1"/>
  <c r="X131" i="1" s="1"/>
  <c r="AB130" i="1"/>
  <c r="T130" i="1"/>
  <c r="X130" i="1" s="1"/>
  <c r="AB129" i="1"/>
  <c r="T129" i="1"/>
  <c r="X129" i="1" s="1"/>
  <c r="AB128" i="1"/>
  <c r="T128" i="1"/>
  <c r="X128" i="1" s="1"/>
  <c r="AB127" i="1"/>
  <c r="T127" i="1"/>
  <c r="X127" i="1" s="1"/>
  <c r="AB126" i="1"/>
  <c r="T126" i="1"/>
  <c r="X126" i="1" s="1"/>
  <c r="AB125" i="1"/>
  <c r="T125" i="1"/>
  <c r="X125" i="1" s="1"/>
  <c r="AB124" i="1"/>
  <c r="T124" i="1"/>
  <c r="X124" i="1" s="1"/>
  <c r="AB123" i="1"/>
  <c r="T123" i="1"/>
  <c r="X123" i="1" s="1"/>
  <c r="AB122" i="1"/>
  <c r="T122" i="1"/>
  <c r="X122" i="1" s="1"/>
  <c r="AB121" i="1"/>
  <c r="T121" i="1"/>
  <c r="X121" i="1" s="1"/>
  <c r="AB120" i="1"/>
  <c r="T120" i="1"/>
  <c r="X120" i="1" s="1"/>
  <c r="AB119" i="1"/>
  <c r="T119" i="1"/>
  <c r="X119" i="1" s="1"/>
  <c r="AB118" i="1"/>
  <c r="T118" i="1"/>
  <c r="X118" i="1" s="1"/>
  <c r="AB117" i="1"/>
  <c r="T117" i="1"/>
  <c r="X117" i="1" s="1"/>
  <c r="AB116" i="1"/>
  <c r="T116" i="1"/>
  <c r="X116" i="1" s="1"/>
  <c r="AB115" i="1"/>
  <c r="T115" i="1"/>
  <c r="X115" i="1" s="1"/>
  <c r="AB114" i="1"/>
  <c r="T114" i="1"/>
  <c r="X114" i="1" s="1"/>
  <c r="AB113" i="1"/>
  <c r="T113" i="1"/>
  <c r="AB112" i="1"/>
  <c r="T112" i="1"/>
  <c r="X112" i="1" s="1"/>
  <c r="AB111" i="1"/>
  <c r="T111" i="1"/>
  <c r="X111" i="1" s="1"/>
  <c r="AB110" i="1"/>
  <c r="T110" i="1"/>
  <c r="X110" i="1" s="1"/>
  <c r="AB109" i="1"/>
  <c r="T109" i="1"/>
  <c r="X109" i="1" s="1"/>
  <c r="AB108" i="1"/>
  <c r="T108" i="1"/>
  <c r="X108" i="1" s="1"/>
  <c r="AB107" i="1"/>
  <c r="T107" i="1"/>
  <c r="X107" i="1" s="1"/>
  <c r="AB106" i="1"/>
  <c r="T106" i="1"/>
  <c r="X106" i="1" s="1"/>
  <c r="AB105" i="1"/>
  <c r="T105" i="1"/>
  <c r="AB104" i="1"/>
  <c r="T104" i="1"/>
  <c r="X104" i="1" s="1"/>
  <c r="AB103" i="1"/>
  <c r="T103" i="1"/>
  <c r="X103" i="1" s="1"/>
  <c r="AB102" i="1"/>
  <c r="T102" i="1"/>
  <c r="X102" i="1" s="1"/>
  <c r="AB101" i="1"/>
  <c r="T101" i="1"/>
  <c r="X101" i="1" s="1"/>
  <c r="AB100" i="1"/>
  <c r="T100" i="1"/>
  <c r="X100" i="1" s="1"/>
  <c r="AB99" i="1"/>
  <c r="T99" i="1"/>
  <c r="X99" i="1" s="1"/>
  <c r="AB98" i="1"/>
  <c r="T98" i="1"/>
  <c r="X98" i="1" s="1"/>
  <c r="AB97" i="1"/>
  <c r="T97" i="1"/>
  <c r="AB96" i="1"/>
  <c r="T96" i="1"/>
  <c r="X96" i="1" s="1"/>
  <c r="AB95" i="1"/>
  <c r="T95" i="1"/>
  <c r="X95" i="1" s="1"/>
  <c r="AB94" i="1"/>
  <c r="T94" i="1"/>
  <c r="AB93" i="1"/>
  <c r="T93" i="1"/>
  <c r="X93" i="1" s="1"/>
  <c r="AB92" i="1"/>
  <c r="T92" i="1"/>
  <c r="X92" i="1" s="1"/>
  <c r="AB91" i="1"/>
  <c r="T91" i="1"/>
  <c r="X91" i="1" s="1"/>
  <c r="AB90" i="1"/>
  <c r="T90" i="1"/>
  <c r="X90" i="1" s="1"/>
  <c r="AB89" i="1"/>
  <c r="T89" i="1"/>
  <c r="X89" i="1" s="1"/>
  <c r="AB88" i="1"/>
  <c r="T88" i="1"/>
  <c r="X88" i="1" s="1"/>
  <c r="AB87" i="1"/>
  <c r="T87" i="1"/>
  <c r="X87" i="1" s="1"/>
  <c r="AB86" i="1"/>
  <c r="T86" i="1"/>
  <c r="AB85" i="1"/>
  <c r="T85" i="1"/>
  <c r="X85" i="1" s="1"/>
  <c r="AB84" i="1"/>
  <c r="T84" i="1"/>
  <c r="X84" i="1" s="1"/>
  <c r="AB83" i="1"/>
  <c r="T83" i="1"/>
  <c r="X83" i="1" s="1"/>
  <c r="AB82" i="1"/>
  <c r="T82" i="1"/>
  <c r="X82" i="1" s="1"/>
  <c r="AB81" i="1"/>
  <c r="T81" i="1"/>
  <c r="X81" i="1" s="1"/>
  <c r="AB80" i="1"/>
  <c r="T80" i="1"/>
  <c r="X80" i="1" s="1"/>
  <c r="AB79" i="1"/>
  <c r="T79" i="1"/>
  <c r="X79" i="1" s="1"/>
  <c r="AB78" i="1"/>
  <c r="T78" i="1"/>
  <c r="X78" i="1" s="1"/>
  <c r="AB77" i="1"/>
  <c r="T77" i="1"/>
  <c r="X77" i="1" s="1"/>
  <c r="AB76" i="1"/>
  <c r="T76" i="1"/>
  <c r="X76" i="1" s="1"/>
  <c r="AB75" i="1"/>
  <c r="T75" i="1"/>
  <c r="X75" i="1" s="1"/>
  <c r="AB74" i="1"/>
  <c r="T74" i="1"/>
  <c r="X74" i="1" s="1"/>
  <c r="AB73" i="1"/>
  <c r="T73" i="1"/>
  <c r="AB72" i="1"/>
  <c r="T72" i="1"/>
  <c r="X72" i="1" s="1"/>
  <c r="AB71" i="1"/>
  <c r="T71" i="1"/>
  <c r="X71" i="1" s="1"/>
  <c r="AB70" i="1"/>
  <c r="T70" i="1"/>
  <c r="X70" i="1" s="1"/>
  <c r="AB69" i="1"/>
  <c r="T69" i="1"/>
  <c r="X69" i="1" s="1"/>
  <c r="AB68" i="1"/>
  <c r="T68" i="1"/>
  <c r="X68" i="1" s="1"/>
  <c r="AB67" i="1"/>
  <c r="T67" i="1"/>
  <c r="X67" i="1" s="1"/>
  <c r="AB66" i="1"/>
  <c r="T66" i="1"/>
  <c r="X66" i="1" s="1"/>
  <c r="AB65" i="1"/>
  <c r="T65" i="1"/>
  <c r="X65" i="1" s="1"/>
  <c r="AB64" i="1"/>
  <c r="T64" i="1"/>
  <c r="X64" i="1" s="1"/>
  <c r="AB63" i="1"/>
  <c r="T63" i="1"/>
  <c r="X63" i="1" s="1"/>
  <c r="AB62" i="1"/>
  <c r="T62" i="1"/>
  <c r="X62" i="1" s="1"/>
  <c r="AB61" i="1"/>
  <c r="T61" i="1"/>
  <c r="X61" i="1" s="1"/>
  <c r="AB60" i="1"/>
  <c r="T60" i="1"/>
  <c r="X60" i="1" s="1"/>
  <c r="AB59" i="1"/>
  <c r="T59" i="1"/>
  <c r="X59" i="1" s="1"/>
  <c r="AB58" i="1"/>
  <c r="T58" i="1"/>
  <c r="X58" i="1" s="1"/>
  <c r="AB57" i="1"/>
  <c r="T57" i="1"/>
  <c r="AB56" i="1"/>
  <c r="T56" i="1"/>
  <c r="X56" i="1" s="1"/>
  <c r="AB55" i="1"/>
  <c r="T55" i="1"/>
  <c r="X55" i="1" s="1"/>
  <c r="AB54" i="1"/>
  <c r="T54" i="1"/>
  <c r="X54" i="1" s="1"/>
  <c r="AB53" i="1"/>
  <c r="T53" i="1"/>
  <c r="X53" i="1" s="1"/>
  <c r="AB52" i="1"/>
  <c r="T52" i="1"/>
  <c r="X52" i="1" s="1"/>
  <c r="AB51" i="1"/>
  <c r="T51" i="1"/>
  <c r="AB50" i="1"/>
  <c r="T50" i="1"/>
  <c r="X50" i="1" s="1"/>
  <c r="AB49" i="1"/>
  <c r="T49" i="1"/>
  <c r="X49" i="1" s="1"/>
  <c r="AB48" i="1"/>
  <c r="T48" i="1"/>
  <c r="X48" i="1" s="1"/>
  <c r="AB47" i="1"/>
  <c r="T47" i="1"/>
  <c r="X47" i="1" s="1"/>
  <c r="AB46" i="1"/>
  <c r="T46" i="1"/>
  <c r="X46" i="1" s="1"/>
  <c r="AB45" i="1"/>
  <c r="T45" i="1"/>
  <c r="X45" i="1" s="1"/>
  <c r="AB44" i="1"/>
  <c r="T44" i="1"/>
  <c r="X44" i="1" s="1"/>
  <c r="AB43" i="1"/>
  <c r="T43" i="1"/>
  <c r="AB42" i="1"/>
  <c r="T42" i="1"/>
  <c r="X42" i="1" s="1"/>
  <c r="AB41" i="1"/>
  <c r="T41" i="1"/>
  <c r="X41" i="1" s="1"/>
  <c r="AB40" i="1"/>
  <c r="T40" i="1"/>
  <c r="X40" i="1" s="1"/>
  <c r="AB39" i="1"/>
  <c r="T39" i="1"/>
  <c r="X39" i="1" s="1"/>
  <c r="AB38" i="1"/>
  <c r="T38" i="1"/>
  <c r="AB37" i="1"/>
  <c r="T37" i="1"/>
  <c r="X37" i="1" s="1"/>
  <c r="AB36" i="1"/>
  <c r="T36" i="1"/>
  <c r="X36" i="1" s="1"/>
  <c r="AB35" i="1"/>
  <c r="T35" i="1"/>
  <c r="AB34" i="1"/>
  <c r="T34" i="1"/>
  <c r="X34" i="1" s="1"/>
  <c r="AB33" i="1"/>
  <c r="T33" i="1"/>
  <c r="X33" i="1" s="1"/>
  <c r="AB32" i="1"/>
  <c r="T32" i="1"/>
  <c r="X32" i="1" s="1"/>
  <c r="AB31" i="1"/>
  <c r="T31" i="1"/>
  <c r="X31" i="1" s="1"/>
  <c r="AB30" i="1"/>
  <c r="T30" i="1"/>
  <c r="AB29" i="1"/>
  <c r="T29" i="1"/>
  <c r="X29" i="1" s="1"/>
  <c r="AB28" i="1"/>
  <c r="T28" i="1"/>
  <c r="X28" i="1" s="1"/>
  <c r="AB27" i="1"/>
  <c r="T27" i="1"/>
  <c r="AB26" i="1"/>
  <c r="T26" i="1"/>
  <c r="X26" i="1" s="1"/>
  <c r="AB25" i="1"/>
  <c r="T25" i="1"/>
  <c r="X25" i="1" s="1"/>
  <c r="AB24" i="1"/>
  <c r="T24" i="1"/>
  <c r="X24" i="1" s="1"/>
  <c r="AB23" i="1"/>
  <c r="T23" i="1"/>
  <c r="X23" i="1" s="1"/>
  <c r="AB22" i="1"/>
  <c r="T22" i="1"/>
  <c r="AB21" i="1"/>
  <c r="T21" i="1"/>
  <c r="X21" i="1" s="1"/>
  <c r="AB20" i="1"/>
  <c r="T20" i="1"/>
  <c r="X20" i="1" s="1"/>
  <c r="AB19" i="1"/>
  <c r="T19" i="1"/>
  <c r="AB18" i="1"/>
  <c r="T18" i="1"/>
  <c r="X18" i="1" s="1"/>
  <c r="AB17" i="1"/>
  <c r="T17" i="1"/>
  <c r="X17" i="1" s="1"/>
  <c r="AB16" i="1"/>
  <c r="T16" i="1"/>
  <c r="X16" i="1" s="1"/>
  <c r="AB15" i="1"/>
  <c r="T15" i="1"/>
  <c r="X15" i="1" s="1"/>
  <c r="AB14" i="1"/>
  <c r="T14" i="1"/>
  <c r="AB13" i="1"/>
  <c r="T13" i="1"/>
  <c r="X13" i="1" s="1"/>
  <c r="AB12" i="1"/>
  <c r="T12" i="1"/>
  <c r="X12" i="1" s="1"/>
  <c r="AB11" i="1"/>
  <c r="T11" i="1"/>
  <c r="AB10" i="1"/>
  <c r="T10" i="1"/>
  <c r="X10" i="1" s="1"/>
  <c r="AB9" i="1"/>
  <c r="T9" i="1"/>
  <c r="X9" i="1" s="1"/>
  <c r="AB8" i="1"/>
  <c r="T8" i="1"/>
  <c r="X8" i="1" s="1"/>
  <c r="AB7" i="1"/>
  <c r="T7" i="1"/>
  <c r="X7" i="1" s="1"/>
  <c r="AB6" i="1"/>
  <c r="T6" i="1"/>
  <c r="X6" i="1" s="1"/>
  <c r="AB5" i="1"/>
  <c r="T5" i="1"/>
  <c r="X5" i="1" s="1"/>
  <c r="AB4" i="1"/>
  <c r="AL4" i="1" s="1"/>
  <c r="T4" i="1"/>
  <c r="X4" i="1" s="1"/>
  <c r="G3" i="1"/>
  <c r="J4" i="1" s="1"/>
  <c r="G4" i="1"/>
  <c r="J5" i="1" s="1"/>
  <c r="G5" i="1"/>
  <c r="J6" i="1" s="1"/>
  <c r="G6" i="1"/>
  <c r="J7" i="1" s="1"/>
  <c r="G7" i="1"/>
  <c r="J8" i="1" s="1"/>
  <c r="G8" i="1"/>
  <c r="J9" i="1" s="1"/>
  <c r="G9" i="1"/>
  <c r="J10" i="1" s="1"/>
  <c r="G10" i="1"/>
  <c r="J11" i="1" s="1"/>
  <c r="G11" i="1"/>
  <c r="J12" i="1" s="1"/>
  <c r="G12" i="1"/>
  <c r="J13" i="1" s="1"/>
  <c r="G13" i="1"/>
  <c r="J14" i="1" s="1"/>
  <c r="G14" i="1"/>
  <c r="J15" i="1" s="1"/>
  <c r="G15" i="1"/>
  <c r="J16" i="1" s="1"/>
  <c r="G16" i="1"/>
  <c r="J17" i="1" s="1"/>
  <c r="G17" i="1"/>
  <c r="J18" i="1" s="1"/>
  <c r="G18" i="1"/>
  <c r="J19" i="1" s="1"/>
  <c r="G19" i="1"/>
  <c r="J20" i="1" s="1"/>
  <c r="G20" i="1"/>
  <c r="J21" i="1" s="1"/>
  <c r="G21" i="1"/>
  <c r="J22" i="1" s="1"/>
  <c r="G22" i="1"/>
  <c r="J23" i="1" s="1"/>
  <c r="G23" i="1"/>
  <c r="J24" i="1" s="1"/>
  <c r="G24" i="1"/>
  <c r="J25" i="1" s="1"/>
  <c r="G25" i="1"/>
  <c r="J26" i="1" s="1"/>
  <c r="G26" i="1"/>
  <c r="J27" i="1" s="1"/>
  <c r="G27" i="1"/>
  <c r="J28" i="1" s="1"/>
  <c r="G28" i="1"/>
  <c r="J29" i="1" s="1"/>
  <c r="G29" i="1"/>
  <c r="J30" i="1" s="1"/>
  <c r="G30" i="1"/>
  <c r="J31" i="1" s="1"/>
  <c r="G31" i="1"/>
  <c r="J32" i="1" s="1"/>
  <c r="G32" i="1"/>
  <c r="J33" i="1" s="1"/>
  <c r="G33" i="1"/>
  <c r="K33" i="1" s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K475" i="1" s="1"/>
  <c r="F3" i="1"/>
  <c r="H4" i="1" s="1"/>
  <c r="F4" i="1"/>
  <c r="H5" i="1" s="1"/>
  <c r="F5" i="1"/>
  <c r="I5" i="1" s="1"/>
  <c r="F6" i="1"/>
  <c r="I6" i="1" s="1"/>
  <c r="F7" i="1"/>
  <c r="H8" i="1" s="1"/>
  <c r="F8" i="1"/>
  <c r="I8" i="1" s="1"/>
  <c r="F9" i="1"/>
  <c r="H10" i="1" s="1"/>
  <c r="F10" i="1"/>
  <c r="I10" i="1" s="1"/>
  <c r="F11" i="1"/>
  <c r="I11" i="1" s="1"/>
  <c r="F12" i="1"/>
  <c r="H13" i="1" s="1"/>
  <c r="F13" i="1"/>
  <c r="I13" i="1" s="1"/>
  <c r="M13" i="1" s="1"/>
  <c r="F14" i="1"/>
  <c r="I14" i="1" s="1"/>
  <c r="F15" i="1"/>
  <c r="H16" i="1" s="1"/>
  <c r="F16" i="1"/>
  <c r="I16" i="1" s="1"/>
  <c r="F17" i="1"/>
  <c r="H18" i="1" s="1"/>
  <c r="F18" i="1"/>
  <c r="I18" i="1" s="1"/>
  <c r="F19" i="1"/>
  <c r="I19" i="1" s="1"/>
  <c r="F20" i="1"/>
  <c r="H21" i="1" s="1"/>
  <c r="F21" i="1"/>
  <c r="I21" i="1" s="1"/>
  <c r="M21" i="1" s="1"/>
  <c r="F22" i="1"/>
  <c r="I22" i="1" s="1"/>
  <c r="F23" i="1"/>
  <c r="H24" i="1" s="1"/>
  <c r="F24" i="1"/>
  <c r="I24" i="1" s="1"/>
  <c r="F25" i="1"/>
  <c r="H26" i="1" s="1"/>
  <c r="F26" i="1"/>
  <c r="I26" i="1" s="1"/>
  <c r="F27" i="1"/>
  <c r="I27" i="1" s="1"/>
  <c r="F28" i="1"/>
  <c r="H29" i="1" s="1"/>
  <c r="F29" i="1"/>
  <c r="I29" i="1" s="1"/>
  <c r="M29" i="1" s="1"/>
  <c r="F30" i="1"/>
  <c r="I30" i="1" s="1"/>
  <c r="F31" i="1"/>
  <c r="H32" i="1" s="1"/>
  <c r="F32" i="1"/>
  <c r="I32" i="1" s="1"/>
  <c r="F33" i="1"/>
  <c r="H34" i="1" s="1"/>
  <c r="F34" i="1"/>
  <c r="H35" i="1" s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I475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G2" i="1"/>
  <c r="J3" i="1" s="1"/>
  <c r="F2" i="1"/>
  <c r="H3" i="1" s="1"/>
  <c r="AB3" i="1"/>
  <c r="AL3" i="1" s="1"/>
  <c r="T3" i="1"/>
  <c r="X3" i="1" s="1"/>
  <c r="E2" i="1"/>
  <c r="M26" i="1" l="1"/>
  <c r="AD6" i="1"/>
  <c r="AL5" i="1"/>
  <c r="M5" i="1"/>
  <c r="M18" i="1"/>
  <c r="M10" i="1"/>
  <c r="M32" i="1"/>
  <c r="M24" i="1"/>
  <c r="M16" i="1"/>
  <c r="M8" i="1"/>
  <c r="I473" i="1"/>
  <c r="H474" i="1"/>
  <c r="I469" i="1"/>
  <c r="H470" i="1"/>
  <c r="H466" i="1"/>
  <c r="I465" i="1"/>
  <c r="I461" i="1"/>
  <c r="H462" i="1"/>
  <c r="H458" i="1"/>
  <c r="I457" i="1"/>
  <c r="I453" i="1"/>
  <c r="H454" i="1"/>
  <c r="I449" i="1"/>
  <c r="H450" i="1"/>
  <c r="H446" i="1"/>
  <c r="I445" i="1"/>
  <c r="H442" i="1"/>
  <c r="I441" i="1"/>
  <c r="H438" i="1"/>
  <c r="I437" i="1"/>
  <c r="I433" i="1"/>
  <c r="H434" i="1"/>
  <c r="I429" i="1"/>
  <c r="H430" i="1"/>
  <c r="H426" i="1"/>
  <c r="I425" i="1"/>
  <c r="I421" i="1"/>
  <c r="H422" i="1"/>
  <c r="H418" i="1"/>
  <c r="I417" i="1"/>
  <c r="I413" i="1"/>
  <c r="H414" i="1"/>
  <c r="I409" i="1"/>
  <c r="H410" i="1"/>
  <c r="I405" i="1"/>
  <c r="H406" i="1"/>
  <c r="I401" i="1"/>
  <c r="H402" i="1"/>
  <c r="H398" i="1"/>
  <c r="I397" i="1"/>
  <c r="H394" i="1"/>
  <c r="I393" i="1"/>
  <c r="I389" i="1"/>
  <c r="H390" i="1"/>
  <c r="H386" i="1"/>
  <c r="I385" i="1"/>
  <c r="H382" i="1"/>
  <c r="I381" i="1"/>
  <c r="I377" i="1"/>
  <c r="H378" i="1"/>
  <c r="H374" i="1"/>
  <c r="I373" i="1"/>
  <c r="H370" i="1"/>
  <c r="I369" i="1"/>
  <c r="I365" i="1"/>
  <c r="H366" i="1"/>
  <c r="H362" i="1"/>
  <c r="I361" i="1"/>
  <c r="H358" i="1"/>
  <c r="I357" i="1"/>
  <c r="I353" i="1"/>
  <c r="H354" i="1"/>
  <c r="H350" i="1"/>
  <c r="I349" i="1"/>
  <c r="H346" i="1"/>
  <c r="I345" i="1"/>
  <c r="I341" i="1"/>
  <c r="H342" i="1"/>
  <c r="H338" i="1"/>
  <c r="I337" i="1"/>
  <c r="H334" i="1"/>
  <c r="I333" i="1"/>
  <c r="I329" i="1"/>
  <c r="H330" i="1"/>
  <c r="H326" i="1"/>
  <c r="I325" i="1"/>
  <c r="H322" i="1"/>
  <c r="I321" i="1"/>
  <c r="I317" i="1"/>
  <c r="H318" i="1"/>
  <c r="H314" i="1"/>
  <c r="I313" i="1"/>
  <c r="H310" i="1"/>
  <c r="I309" i="1"/>
  <c r="I305" i="1"/>
  <c r="H306" i="1"/>
  <c r="I301" i="1"/>
  <c r="H302" i="1"/>
  <c r="H298" i="1"/>
  <c r="I297" i="1"/>
  <c r="I293" i="1"/>
  <c r="H294" i="1"/>
  <c r="I289" i="1"/>
  <c r="H290" i="1"/>
  <c r="H286" i="1"/>
  <c r="I285" i="1"/>
  <c r="H282" i="1"/>
  <c r="I281" i="1"/>
  <c r="I277" i="1"/>
  <c r="H278" i="1"/>
  <c r="H274" i="1"/>
  <c r="I273" i="1"/>
  <c r="I269" i="1"/>
  <c r="H270" i="1"/>
  <c r="H266" i="1"/>
  <c r="I265" i="1"/>
  <c r="H262" i="1"/>
  <c r="I261" i="1"/>
  <c r="H258" i="1"/>
  <c r="I257" i="1"/>
  <c r="I253" i="1"/>
  <c r="H254" i="1"/>
  <c r="I249" i="1"/>
  <c r="H250" i="1"/>
  <c r="I245" i="1"/>
  <c r="H246" i="1"/>
  <c r="I241" i="1"/>
  <c r="H242" i="1"/>
  <c r="H238" i="1"/>
  <c r="I237" i="1"/>
  <c r="H234" i="1"/>
  <c r="I233" i="1"/>
  <c r="H230" i="1"/>
  <c r="I229" i="1"/>
  <c r="I225" i="1"/>
  <c r="H226" i="1"/>
  <c r="H222" i="1"/>
  <c r="I221" i="1"/>
  <c r="I217" i="1"/>
  <c r="H218" i="1"/>
  <c r="H214" i="1"/>
  <c r="I213" i="1"/>
  <c r="H210" i="1"/>
  <c r="I209" i="1"/>
  <c r="H206" i="1"/>
  <c r="I205" i="1"/>
  <c r="I201" i="1"/>
  <c r="H202" i="1"/>
  <c r="H198" i="1"/>
  <c r="I197" i="1"/>
  <c r="H194" i="1"/>
  <c r="I193" i="1"/>
  <c r="H190" i="1"/>
  <c r="I189" i="1"/>
  <c r="H186" i="1"/>
  <c r="I185" i="1"/>
  <c r="H182" i="1"/>
  <c r="I181" i="1"/>
  <c r="I177" i="1"/>
  <c r="H178" i="1"/>
  <c r="H174" i="1"/>
  <c r="I173" i="1"/>
  <c r="I169" i="1"/>
  <c r="H170" i="1"/>
  <c r="I165" i="1"/>
  <c r="H166" i="1"/>
  <c r="I161" i="1"/>
  <c r="H162" i="1"/>
  <c r="H158" i="1"/>
  <c r="I157" i="1"/>
  <c r="H154" i="1"/>
  <c r="I153" i="1"/>
  <c r="H150" i="1"/>
  <c r="I149" i="1"/>
  <c r="H146" i="1"/>
  <c r="I145" i="1"/>
  <c r="H142" i="1"/>
  <c r="I141" i="1"/>
  <c r="I137" i="1"/>
  <c r="H138" i="1"/>
  <c r="I133" i="1"/>
  <c r="H134" i="1"/>
  <c r="H130" i="1"/>
  <c r="I129" i="1"/>
  <c r="I125" i="1"/>
  <c r="H126" i="1"/>
  <c r="I121" i="1"/>
  <c r="H122" i="1"/>
  <c r="H118" i="1"/>
  <c r="I117" i="1"/>
  <c r="I113" i="1"/>
  <c r="H114" i="1"/>
  <c r="I109" i="1"/>
  <c r="H110" i="1"/>
  <c r="I105" i="1"/>
  <c r="H106" i="1"/>
  <c r="H102" i="1"/>
  <c r="I101" i="1"/>
  <c r="H98" i="1"/>
  <c r="I97" i="1"/>
  <c r="I93" i="1"/>
  <c r="H94" i="1"/>
  <c r="I89" i="1"/>
  <c r="H90" i="1"/>
  <c r="I85" i="1"/>
  <c r="H86" i="1"/>
  <c r="H82" i="1"/>
  <c r="I81" i="1"/>
  <c r="H78" i="1"/>
  <c r="I77" i="1"/>
  <c r="H74" i="1"/>
  <c r="I73" i="1"/>
  <c r="I69" i="1"/>
  <c r="H70" i="1"/>
  <c r="H66" i="1"/>
  <c r="I65" i="1"/>
  <c r="I61" i="1"/>
  <c r="H62" i="1"/>
  <c r="I57" i="1"/>
  <c r="H58" i="1"/>
  <c r="I53" i="1"/>
  <c r="H54" i="1"/>
  <c r="H50" i="1"/>
  <c r="I49" i="1"/>
  <c r="I45" i="1"/>
  <c r="H46" i="1"/>
  <c r="H42" i="1"/>
  <c r="I41" i="1"/>
  <c r="I37" i="1"/>
  <c r="H38" i="1"/>
  <c r="J475" i="1"/>
  <c r="K474" i="1"/>
  <c r="K470" i="1"/>
  <c r="J471" i="1"/>
  <c r="K466" i="1"/>
  <c r="J467" i="1"/>
  <c r="K462" i="1"/>
  <c r="J463" i="1"/>
  <c r="J459" i="1"/>
  <c r="K458" i="1"/>
  <c r="J455" i="1"/>
  <c r="K454" i="1"/>
  <c r="J451" i="1"/>
  <c r="K450" i="1"/>
  <c r="J447" i="1"/>
  <c r="K446" i="1"/>
  <c r="K442" i="1"/>
  <c r="J443" i="1"/>
  <c r="K438" i="1"/>
  <c r="J439" i="1"/>
  <c r="J435" i="1"/>
  <c r="K434" i="1"/>
  <c r="J431" i="1"/>
  <c r="K430" i="1"/>
  <c r="K426" i="1"/>
  <c r="J427" i="1"/>
  <c r="J423" i="1"/>
  <c r="K422" i="1"/>
  <c r="K418" i="1"/>
  <c r="J419" i="1"/>
  <c r="K414" i="1"/>
  <c r="J415" i="1"/>
  <c r="J411" i="1"/>
  <c r="K410" i="1"/>
  <c r="J407" i="1"/>
  <c r="K406" i="1"/>
  <c r="J403" i="1"/>
  <c r="K402" i="1"/>
  <c r="J399" i="1"/>
  <c r="K398" i="1"/>
  <c r="K394" i="1"/>
  <c r="J395" i="1"/>
  <c r="J391" i="1"/>
  <c r="K390" i="1"/>
  <c r="J387" i="1"/>
  <c r="K386" i="1"/>
  <c r="J383" i="1"/>
  <c r="K382" i="1"/>
  <c r="K378" i="1"/>
  <c r="J379" i="1"/>
  <c r="J375" i="1"/>
  <c r="K374" i="1"/>
  <c r="K370" i="1"/>
  <c r="J371" i="1"/>
  <c r="K366" i="1"/>
  <c r="J367" i="1"/>
  <c r="J363" i="1"/>
  <c r="K362" i="1"/>
  <c r="K358" i="1"/>
  <c r="J359" i="1"/>
  <c r="J355" i="1"/>
  <c r="K354" i="1"/>
  <c r="J351" i="1"/>
  <c r="K350" i="1"/>
  <c r="J347" i="1"/>
  <c r="K346" i="1"/>
  <c r="J343" i="1"/>
  <c r="K342" i="1"/>
  <c r="K338" i="1"/>
  <c r="J339" i="1"/>
  <c r="J335" i="1"/>
  <c r="K334" i="1"/>
  <c r="J331" i="1"/>
  <c r="K330" i="1"/>
  <c r="K326" i="1"/>
  <c r="J327" i="1"/>
  <c r="J323" i="1"/>
  <c r="K322" i="1"/>
  <c r="J319" i="1"/>
  <c r="K318" i="1"/>
  <c r="K314" i="1"/>
  <c r="J315" i="1"/>
  <c r="K310" i="1"/>
  <c r="J311" i="1"/>
  <c r="J307" i="1"/>
  <c r="K306" i="1"/>
  <c r="K302" i="1"/>
  <c r="J303" i="1"/>
  <c r="K298" i="1"/>
  <c r="J299" i="1"/>
  <c r="J295" i="1"/>
  <c r="K294" i="1"/>
  <c r="J291" i="1"/>
  <c r="K290" i="1"/>
  <c r="K286" i="1"/>
  <c r="J287" i="1"/>
  <c r="K282" i="1"/>
  <c r="J283" i="1"/>
  <c r="J279" i="1"/>
  <c r="K278" i="1"/>
  <c r="K274" i="1"/>
  <c r="J275" i="1"/>
  <c r="K270" i="1"/>
  <c r="J271" i="1"/>
  <c r="K266" i="1"/>
  <c r="J267" i="1"/>
  <c r="K262" i="1"/>
  <c r="J263" i="1"/>
  <c r="J259" i="1"/>
  <c r="K258" i="1"/>
  <c r="K254" i="1"/>
  <c r="J255" i="1"/>
  <c r="K250" i="1"/>
  <c r="J251" i="1"/>
  <c r="J247" i="1"/>
  <c r="K246" i="1"/>
  <c r="K242" i="1"/>
  <c r="J243" i="1"/>
  <c r="K238" i="1"/>
  <c r="J239" i="1"/>
  <c r="J235" i="1"/>
  <c r="K234" i="1"/>
  <c r="J231" i="1"/>
  <c r="K230" i="1"/>
  <c r="J227" i="1"/>
  <c r="K226" i="1"/>
  <c r="K222" i="1"/>
  <c r="J223" i="1"/>
  <c r="J219" i="1"/>
  <c r="K218" i="1"/>
  <c r="J215" i="1"/>
  <c r="K214" i="1"/>
  <c r="K210" i="1"/>
  <c r="J211" i="1"/>
  <c r="J207" i="1"/>
  <c r="K206" i="1"/>
  <c r="J203" i="1"/>
  <c r="K202" i="1"/>
  <c r="K198" i="1"/>
  <c r="J199" i="1"/>
  <c r="J195" i="1"/>
  <c r="K194" i="1"/>
  <c r="K190" i="1"/>
  <c r="J191" i="1"/>
  <c r="K186" i="1"/>
  <c r="J187" i="1"/>
  <c r="K182" i="1"/>
  <c r="J183" i="1"/>
  <c r="J179" i="1"/>
  <c r="K178" i="1"/>
  <c r="J175" i="1"/>
  <c r="K174" i="1"/>
  <c r="J171" i="1"/>
  <c r="K170" i="1"/>
  <c r="K166" i="1"/>
  <c r="J167" i="1"/>
  <c r="J163" i="1"/>
  <c r="K162" i="1"/>
  <c r="J159" i="1"/>
  <c r="K158" i="1"/>
  <c r="J155" i="1"/>
  <c r="K154" i="1"/>
  <c r="J151" i="1"/>
  <c r="K150" i="1"/>
  <c r="K146" i="1"/>
  <c r="J147" i="1"/>
  <c r="K142" i="1"/>
  <c r="J143" i="1"/>
  <c r="K138" i="1"/>
  <c r="J139" i="1"/>
  <c r="J135" i="1"/>
  <c r="K134" i="1"/>
  <c r="J131" i="1"/>
  <c r="K130" i="1"/>
  <c r="K126" i="1"/>
  <c r="J127" i="1"/>
  <c r="J123" i="1"/>
  <c r="K122" i="1"/>
  <c r="K118" i="1"/>
  <c r="J119" i="1"/>
  <c r="J115" i="1"/>
  <c r="K114" i="1"/>
  <c r="J111" i="1"/>
  <c r="K110" i="1"/>
  <c r="K106" i="1"/>
  <c r="J107" i="1"/>
  <c r="K102" i="1"/>
  <c r="J103" i="1"/>
  <c r="J99" i="1"/>
  <c r="K98" i="1"/>
  <c r="K94" i="1"/>
  <c r="J95" i="1"/>
  <c r="J91" i="1"/>
  <c r="K90" i="1"/>
  <c r="J87" i="1"/>
  <c r="K86" i="1"/>
  <c r="K82" i="1"/>
  <c r="J83" i="1"/>
  <c r="K78" i="1"/>
  <c r="J79" i="1"/>
  <c r="J75" i="1"/>
  <c r="K74" i="1"/>
  <c r="J71" i="1"/>
  <c r="K70" i="1"/>
  <c r="J67" i="1"/>
  <c r="K66" i="1"/>
  <c r="K62" i="1"/>
  <c r="J63" i="1"/>
  <c r="J59" i="1"/>
  <c r="K58" i="1"/>
  <c r="K54" i="1"/>
  <c r="J55" i="1"/>
  <c r="K50" i="1"/>
  <c r="J51" i="1"/>
  <c r="J47" i="1"/>
  <c r="K46" i="1"/>
  <c r="K42" i="1"/>
  <c r="J43" i="1"/>
  <c r="J39" i="1"/>
  <c r="K38" i="1"/>
  <c r="K34" i="1"/>
  <c r="J35" i="1"/>
  <c r="K5" i="1"/>
  <c r="L5" i="1" s="1"/>
  <c r="K6" i="1"/>
  <c r="H7" i="1"/>
  <c r="K8" i="1"/>
  <c r="L8" i="1" s="1"/>
  <c r="H9" i="1"/>
  <c r="K10" i="1"/>
  <c r="L10" i="1" s="1"/>
  <c r="N10" i="1" s="1"/>
  <c r="K11" i="1"/>
  <c r="H12" i="1"/>
  <c r="K13" i="1"/>
  <c r="L13" i="1" s="1"/>
  <c r="N13" i="1" s="1"/>
  <c r="K14" i="1"/>
  <c r="H15" i="1"/>
  <c r="K16" i="1"/>
  <c r="L16" i="1" s="1"/>
  <c r="H17" i="1"/>
  <c r="K18" i="1"/>
  <c r="L18" i="1" s="1"/>
  <c r="K19" i="1"/>
  <c r="H20" i="1"/>
  <c r="K21" i="1"/>
  <c r="L21" i="1" s="1"/>
  <c r="N21" i="1" s="1"/>
  <c r="K22" i="1"/>
  <c r="H23" i="1"/>
  <c r="K24" i="1"/>
  <c r="L24" i="1" s="1"/>
  <c r="N24" i="1" s="1"/>
  <c r="H25" i="1"/>
  <c r="K26" i="1"/>
  <c r="L26" i="1" s="1"/>
  <c r="N26" i="1" s="1"/>
  <c r="K27" i="1"/>
  <c r="H28" i="1"/>
  <c r="K29" i="1"/>
  <c r="L29" i="1" s="1"/>
  <c r="N29" i="1" s="1"/>
  <c r="K30" i="1"/>
  <c r="H31" i="1"/>
  <c r="K32" i="1"/>
  <c r="L32" i="1" s="1"/>
  <c r="N32" i="1" s="1"/>
  <c r="H33" i="1"/>
  <c r="I472" i="1"/>
  <c r="H473" i="1"/>
  <c r="I468" i="1"/>
  <c r="H469" i="1"/>
  <c r="H465" i="1"/>
  <c r="I464" i="1"/>
  <c r="I460" i="1"/>
  <c r="H461" i="1"/>
  <c r="I456" i="1"/>
  <c r="H457" i="1"/>
  <c r="H453" i="1"/>
  <c r="I452" i="1"/>
  <c r="H449" i="1"/>
  <c r="M449" i="1" s="1"/>
  <c r="I448" i="1"/>
  <c r="H445" i="1"/>
  <c r="I444" i="1"/>
  <c r="H441" i="1"/>
  <c r="I440" i="1"/>
  <c r="H437" i="1"/>
  <c r="I436" i="1"/>
  <c r="I432" i="1"/>
  <c r="H433" i="1"/>
  <c r="M433" i="1" s="1"/>
  <c r="I428" i="1"/>
  <c r="H429" i="1"/>
  <c r="H425" i="1"/>
  <c r="I424" i="1"/>
  <c r="I420" i="1"/>
  <c r="H421" i="1"/>
  <c r="H417" i="1"/>
  <c r="I416" i="1"/>
  <c r="H413" i="1"/>
  <c r="I412" i="1"/>
  <c r="H409" i="1"/>
  <c r="M409" i="1" s="1"/>
  <c r="I408" i="1"/>
  <c r="I404" i="1"/>
  <c r="H405" i="1"/>
  <c r="H401" i="1"/>
  <c r="M401" i="1" s="1"/>
  <c r="I400" i="1"/>
  <c r="H397" i="1"/>
  <c r="I396" i="1"/>
  <c r="H393" i="1"/>
  <c r="I392" i="1"/>
  <c r="I388" i="1"/>
  <c r="H389" i="1"/>
  <c r="I384" i="1"/>
  <c r="H385" i="1"/>
  <c r="I380" i="1"/>
  <c r="H381" i="1"/>
  <c r="H377" i="1"/>
  <c r="I376" i="1"/>
  <c r="H373" i="1"/>
  <c r="I372" i="1"/>
  <c r="H369" i="1"/>
  <c r="I368" i="1"/>
  <c r="I364" i="1"/>
  <c r="H365" i="1"/>
  <c r="H361" i="1"/>
  <c r="I360" i="1"/>
  <c r="H357" i="1"/>
  <c r="I356" i="1"/>
  <c r="I352" i="1"/>
  <c r="H353" i="1"/>
  <c r="I348" i="1"/>
  <c r="H349" i="1"/>
  <c r="H345" i="1"/>
  <c r="I344" i="1"/>
  <c r="I340" i="1"/>
  <c r="H341" i="1"/>
  <c r="I336" i="1"/>
  <c r="H337" i="1"/>
  <c r="H333" i="1"/>
  <c r="I332" i="1"/>
  <c r="I328" i="1"/>
  <c r="H329" i="1"/>
  <c r="I324" i="1"/>
  <c r="H325" i="1"/>
  <c r="I320" i="1"/>
  <c r="H321" i="1"/>
  <c r="H317" i="1"/>
  <c r="I316" i="1"/>
  <c r="I312" i="1"/>
  <c r="H313" i="1"/>
  <c r="H309" i="1"/>
  <c r="I308" i="1"/>
  <c r="I304" i="1"/>
  <c r="H305" i="1"/>
  <c r="I300" i="1"/>
  <c r="H301" i="1"/>
  <c r="I296" i="1"/>
  <c r="H297" i="1"/>
  <c r="H293" i="1"/>
  <c r="I292" i="1"/>
  <c r="I288" i="1"/>
  <c r="H289" i="1"/>
  <c r="H285" i="1"/>
  <c r="I284" i="1"/>
  <c r="I280" i="1"/>
  <c r="H281" i="1"/>
  <c r="H277" i="1"/>
  <c r="I276" i="1"/>
  <c r="I272" i="1"/>
  <c r="H273" i="1"/>
  <c r="I268" i="1"/>
  <c r="H269" i="1"/>
  <c r="H265" i="1"/>
  <c r="I264" i="1"/>
  <c r="I260" i="1"/>
  <c r="H261" i="1"/>
  <c r="M261" i="1" s="1"/>
  <c r="I256" i="1"/>
  <c r="H257" i="1"/>
  <c r="I252" i="1"/>
  <c r="H253" i="1"/>
  <c r="I248" i="1"/>
  <c r="H249" i="1"/>
  <c r="I244" i="1"/>
  <c r="H245" i="1"/>
  <c r="I240" i="1"/>
  <c r="H241" i="1"/>
  <c r="H237" i="1"/>
  <c r="M237" i="1" s="1"/>
  <c r="I236" i="1"/>
  <c r="I232" i="1"/>
  <c r="H233" i="1"/>
  <c r="H229" i="1"/>
  <c r="I228" i="1"/>
  <c r="I224" i="1"/>
  <c r="H225" i="1"/>
  <c r="M225" i="1" s="1"/>
  <c r="I220" i="1"/>
  <c r="H221" i="1"/>
  <c r="I216" i="1"/>
  <c r="H217" i="1"/>
  <c r="H213" i="1"/>
  <c r="I212" i="1"/>
  <c r="I208" i="1"/>
  <c r="H209" i="1"/>
  <c r="H205" i="1"/>
  <c r="I204" i="1"/>
  <c r="I200" i="1"/>
  <c r="H201" i="1"/>
  <c r="H197" i="1"/>
  <c r="I196" i="1"/>
  <c r="H193" i="1"/>
  <c r="I192" i="1"/>
  <c r="I188" i="1"/>
  <c r="H189" i="1"/>
  <c r="H185" i="1"/>
  <c r="I184" i="1"/>
  <c r="I180" i="1"/>
  <c r="H181" i="1"/>
  <c r="I176" i="1"/>
  <c r="H177" i="1"/>
  <c r="I172" i="1"/>
  <c r="H173" i="1"/>
  <c r="H169" i="1"/>
  <c r="I168" i="1"/>
  <c r="I164" i="1"/>
  <c r="H165" i="1"/>
  <c r="I160" i="1"/>
  <c r="H161" i="1"/>
  <c r="H157" i="1"/>
  <c r="I156" i="1"/>
  <c r="I152" i="1"/>
  <c r="H153" i="1"/>
  <c r="H149" i="1"/>
  <c r="I148" i="1"/>
  <c r="H145" i="1"/>
  <c r="I144" i="1"/>
  <c r="H141" i="1"/>
  <c r="M141" i="1" s="1"/>
  <c r="I140" i="1"/>
  <c r="I136" i="1"/>
  <c r="H137" i="1"/>
  <c r="I132" i="1"/>
  <c r="H133" i="1"/>
  <c r="I128" i="1"/>
  <c r="H129" i="1"/>
  <c r="H125" i="1"/>
  <c r="I124" i="1"/>
  <c r="I120" i="1"/>
  <c r="H121" i="1"/>
  <c r="I116" i="1"/>
  <c r="H117" i="1"/>
  <c r="I112" i="1"/>
  <c r="H113" i="1"/>
  <c r="H109" i="1"/>
  <c r="I108" i="1"/>
  <c r="I104" i="1"/>
  <c r="H105" i="1"/>
  <c r="H101" i="1"/>
  <c r="I100" i="1"/>
  <c r="H97" i="1"/>
  <c r="I96" i="1"/>
  <c r="I92" i="1"/>
  <c r="H93" i="1"/>
  <c r="I88" i="1"/>
  <c r="H89" i="1"/>
  <c r="I84" i="1"/>
  <c r="H85" i="1"/>
  <c r="H81" i="1"/>
  <c r="I80" i="1"/>
  <c r="I76" i="1"/>
  <c r="H77" i="1"/>
  <c r="I72" i="1"/>
  <c r="H73" i="1"/>
  <c r="I68" i="1"/>
  <c r="H69" i="1"/>
  <c r="H65" i="1"/>
  <c r="I64" i="1"/>
  <c r="H61" i="1"/>
  <c r="I60" i="1"/>
  <c r="I56" i="1"/>
  <c r="H57" i="1"/>
  <c r="H53" i="1"/>
  <c r="I52" i="1"/>
  <c r="I48" i="1"/>
  <c r="H49" i="1"/>
  <c r="H45" i="1"/>
  <c r="I44" i="1"/>
  <c r="I40" i="1"/>
  <c r="H41" i="1"/>
  <c r="H37" i="1"/>
  <c r="I36" i="1"/>
  <c r="J474" i="1"/>
  <c r="K473" i="1"/>
  <c r="K469" i="1"/>
  <c r="J470" i="1"/>
  <c r="K465" i="1"/>
  <c r="J466" i="1"/>
  <c r="K461" i="1"/>
  <c r="J462" i="1"/>
  <c r="J458" i="1"/>
  <c r="K457" i="1"/>
  <c r="J454" i="1"/>
  <c r="K453" i="1"/>
  <c r="K449" i="1"/>
  <c r="J450" i="1"/>
  <c r="K445" i="1"/>
  <c r="J446" i="1"/>
  <c r="J442" i="1"/>
  <c r="K441" i="1"/>
  <c r="K437" i="1"/>
  <c r="J438" i="1"/>
  <c r="J434" i="1"/>
  <c r="K433" i="1"/>
  <c r="J430" i="1"/>
  <c r="K429" i="1"/>
  <c r="J426" i="1"/>
  <c r="K425" i="1"/>
  <c r="K421" i="1"/>
  <c r="J422" i="1"/>
  <c r="K417" i="1"/>
  <c r="J418" i="1"/>
  <c r="K413" i="1"/>
  <c r="J414" i="1"/>
  <c r="J410" i="1"/>
  <c r="K409" i="1"/>
  <c r="J406" i="1"/>
  <c r="K405" i="1"/>
  <c r="J402" i="1"/>
  <c r="K401" i="1"/>
  <c r="K397" i="1"/>
  <c r="J398" i="1"/>
  <c r="K393" i="1"/>
  <c r="J394" i="1"/>
  <c r="J390" i="1"/>
  <c r="K389" i="1"/>
  <c r="J386" i="1"/>
  <c r="K385" i="1"/>
  <c r="K381" i="1"/>
  <c r="J382" i="1"/>
  <c r="K377" i="1"/>
  <c r="J378" i="1"/>
  <c r="K373" i="1"/>
  <c r="J374" i="1"/>
  <c r="K369" i="1"/>
  <c r="J370" i="1"/>
  <c r="J366" i="1"/>
  <c r="K365" i="1"/>
  <c r="K361" i="1"/>
  <c r="J362" i="1"/>
  <c r="K357" i="1"/>
  <c r="J358" i="1"/>
  <c r="K353" i="1"/>
  <c r="J354" i="1"/>
  <c r="K349" i="1"/>
  <c r="J350" i="1"/>
  <c r="K345" i="1"/>
  <c r="J346" i="1"/>
  <c r="J342" i="1"/>
  <c r="K341" i="1"/>
  <c r="J338" i="1"/>
  <c r="K337" i="1"/>
  <c r="J334" i="1"/>
  <c r="K333" i="1"/>
  <c r="K329" i="1"/>
  <c r="J330" i="1"/>
  <c r="K325" i="1"/>
  <c r="J326" i="1"/>
  <c r="J322" i="1"/>
  <c r="K321" i="1"/>
  <c r="J318" i="1"/>
  <c r="K317" i="1"/>
  <c r="J314" i="1"/>
  <c r="K313" i="1"/>
  <c r="K309" i="1"/>
  <c r="J310" i="1"/>
  <c r="J306" i="1"/>
  <c r="K305" i="1"/>
  <c r="K301" i="1"/>
  <c r="J302" i="1"/>
  <c r="J298" i="1"/>
  <c r="K297" i="1"/>
  <c r="J294" i="1"/>
  <c r="K293" i="1"/>
  <c r="J290" i="1"/>
  <c r="K289" i="1"/>
  <c r="K285" i="1"/>
  <c r="J286" i="1"/>
  <c r="J282" i="1"/>
  <c r="K281" i="1"/>
  <c r="J278" i="1"/>
  <c r="K277" i="1"/>
  <c r="K273" i="1"/>
  <c r="J274" i="1"/>
  <c r="J270" i="1"/>
  <c r="K269" i="1"/>
  <c r="K265" i="1"/>
  <c r="J266" i="1"/>
  <c r="K261" i="1"/>
  <c r="J262" i="1"/>
  <c r="K257" i="1"/>
  <c r="J258" i="1"/>
  <c r="J254" i="1"/>
  <c r="K253" i="1"/>
  <c r="J250" i="1"/>
  <c r="K249" i="1"/>
  <c r="K245" i="1"/>
  <c r="J246" i="1"/>
  <c r="J242" i="1"/>
  <c r="K241" i="1"/>
  <c r="K237" i="1"/>
  <c r="J238" i="1"/>
  <c r="J234" i="1"/>
  <c r="K233" i="1"/>
  <c r="K229" i="1"/>
  <c r="J230" i="1"/>
  <c r="J226" i="1"/>
  <c r="K225" i="1"/>
  <c r="K221" i="1"/>
  <c r="J222" i="1"/>
  <c r="K217" i="1"/>
  <c r="J218" i="1"/>
  <c r="K213" i="1"/>
  <c r="J214" i="1"/>
  <c r="J210" i="1"/>
  <c r="K209" i="1"/>
  <c r="J206" i="1"/>
  <c r="K205" i="1"/>
  <c r="J202" i="1"/>
  <c r="K201" i="1"/>
  <c r="K197" i="1"/>
  <c r="J198" i="1"/>
  <c r="K193" i="1"/>
  <c r="J194" i="1"/>
  <c r="J190" i="1"/>
  <c r="K189" i="1"/>
  <c r="K185" i="1"/>
  <c r="J186" i="1"/>
  <c r="K181" i="1"/>
  <c r="J182" i="1"/>
  <c r="J178" i="1"/>
  <c r="K177" i="1"/>
  <c r="K173" i="1"/>
  <c r="J174" i="1"/>
  <c r="J170" i="1"/>
  <c r="K169" i="1"/>
  <c r="J166" i="1"/>
  <c r="K165" i="1"/>
  <c r="J162" i="1"/>
  <c r="K161" i="1"/>
  <c r="K157" i="1"/>
  <c r="J158" i="1"/>
  <c r="J154" i="1"/>
  <c r="K153" i="1"/>
  <c r="J150" i="1"/>
  <c r="K149" i="1"/>
  <c r="K145" i="1"/>
  <c r="J146" i="1"/>
  <c r="K141" i="1"/>
  <c r="J142" i="1"/>
  <c r="K137" i="1"/>
  <c r="J138" i="1"/>
  <c r="J134" i="1"/>
  <c r="K133" i="1"/>
  <c r="J130" i="1"/>
  <c r="K129" i="1"/>
  <c r="K125" i="1"/>
  <c r="J126" i="1"/>
  <c r="K121" i="1"/>
  <c r="J122" i="1"/>
  <c r="K117" i="1"/>
  <c r="J118" i="1"/>
  <c r="J114" i="1"/>
  <c r="K113" i="1"/>
  <c r="J110" i="1"/>
  <c r="K109" i="1"/>
  <c r="K105" i="1"/>
  <c r="J106" i="1"/>
  <c r="K101" i="1"/>
  <c r="J102" i="1"/>
  <c r="K97" i="1"/>
  <c r="J98" i="1"/>
  <c r="J94" i="1"/>
  <c r="K93" i="1"/>
  <c r="J90" i="1"/>
  <c r="K89" i="1"/>
  <c r="J86" i="1"/>
  <c r="K85" i="1"/>
  <c r="K81" i="1"/>
  <c r="J82" i="1"/>
  <c r="K77" i="1"/>
  <c r="J78" i="1"/>
  <c r="J74" i="1"/>
  <c r="K73" i="1"/>
  <c r="K69" i="1"/>
  <c r="J70" i="1"/>
  <c r="K65" i="1"/>
  <c r="J66" i="1"/>
  <c r="J62" i="1"/>
  <c r="K61" i="1"/>
  <c r="J58" i="1"/>
  <c r="K57" i="1"/>
  <c r="K53" i="1"/>
  <c r="J54" i="1"/>
  <c r="J50" i="1"/>
  <c r="K49" i="1"/>
  <c r="K45" i="1"/>
  <c r="J46" i="1"/>
  <c r="J42" i="1"/>
  <c r="K41" i="1"/>
  <c r="K37" i="1"/>
  <c r="J38" i="1"/>
  <c r="I4" i="1"/>
  <c r="M4" i="1" s="1"/>
  <c r="H6" i="1"/>
  <c r="M6" i="1" s="1"/>
  <c r="I7" i="1"/>
  <c r="I9" i="1"/>
  <c r="M9" i="1" s="1"/>
  <c r="H11" i="1"/>
  <c r="M11" i="1" s="1"/>
  <c r="I12" i="1"/>
  <c r="H14" i="1"/>
  <c r="M14" i="1" s="1"/>
  <c r="I15" i="1"/>
  <c r="I17" i="1"/>
  <c r="H19" i="1"/>
  <c r="M19" i="1" s="1"/>
  <c r="I20" i="1"/>
  <c r="M20" i="1" s="1"/>
  <c r="H22" i="1"/>
  <c r="M22" i="1" s="1"/>
  <c r="I23" i="1"/>
  <c r="M23" i="1" s="1"/>
  <c r="I25" i="1"/>
  <c r="H27" i="1"/>
  <c r="M27" i="1" s="1"/>
  <c r="I28" i="1"/>
  <c r="H30" i="1"/>
  <c r="M30" i="1" s="1"/>
  <c r="I31" i="1"/>
  <c r="M31" i="1" s="1"/>
  <c r="I33" i="1"/>
  <c r="I34" i="1"/>
  <c r="M34" i="1" s="1"/>
  <c r="I471" i="1"/>
  <c r="H472" i="1"/>
  <c r="H468" i="1"/>
  <c r="M468" i="1" s="1"/>
  <c r="I467" i="1"/>
  <c r="H464" i="1"/>
  <c r="M464" i="1" s="1"/>
  <c r="I463" i="1"/>
  <c r="H460" i="1"/>
  <c r="I459" i="1"/>
  <c r="I455" i="1"/>
  <c r="H456" i="1"/>
  <c r="H452" i="1"/>
  <c r="I451" i="1"/>
  <c r="I447" i="1"/>
  <c r="H448" i="1"/>
  <c r="H444" i="1"/>
  <c r="I443" i="1"/>
  <c r="H440" i="1"/>
  <c r="M440" i="1" s="1"/>
  <c r="I439" i="1"/>
  <c r="I435" i="1"/>
  <c r="H436" i="1"/>
  <c r="I431" i="1"/>
  <c r="H432" i="1"/>
  <c r="H428" i="1"/>
  <c r="I427" i="1"/>
  <c r="I423" i="1"/>
  <c r="H424" i="1"/>
  <c r="H420" i="1"/>
  <c r="I419" i="1"/>
  <c r="H416" i="1"/>
  <c r="I415" i="1"/>
  <c r="H412" i="1"/>
  <c r="I411" i="1"/>
  <c r="H408" i="1"/>
  <c r="I407" i="1"/>
  <c r="H404" i="1"/>
  <c r="I403" i="1"/>
  <c r="H400" i="1"/>
  <c r="I399" i="1"/>
  <c r="H396" i="1"/>
  <c r="I395" i="1"/>
  <c r="H392" i="1"/>
  <c r="I391" i="1"/>
  <c r="H388" i="1"/>
  <c r="M388" i="1" s="1"/>
  <c r="I387" i="1"/>
  <c r="I383" i="1"/>
  <c r="H384" i="1"/>
  <c r="I379" i="1"/>
  <c r="H380" i="1"/>
  <c r="I375" i="1"/>
  <c r="H376" i="1"/>
  <c r="H372" i="1"/>
  <c r="I371" i="1"/>
  <c r="H368" i="1"/>
  <c r="I367" i="1"/>
  <c r="H364" i="1"/>
  <c r="I363" i="1"/>
  <c r="H360" i="1"/>
  <c r="I359" i="1"/>
  <c r="H356" i="1"/>
  <c r="I355" i="1"/>
  <c r="H352" i="1"/>
  <c r="I351" i="1"/>
  <c r="H348" i="1"/>
  <c r="M348" i="1" s="1"/>
  <c r="I347" i="1"/>
  <c r="H344" i="1"/>
  <c r="M344" i="1" s="1"/>
  <c r="I343" i="1"/>
  <c r="I339" i="1"/>
  <c r="H340" i="1"/>
  <c r="H336" i="1"/>
  <c r="I335" i="1"/>
  <c r="I331" i="1"/>
  <c r="H332" i="1"/>
  <c r="M332" i="1" s="1"/>
  <c r="I327" i="1"/>
  <c r="H328" i="1"/>
  <c r="I323" i="1"/>
  <c r="H324" i="1"/>
  <c r="I319" i="1"/>
  <c r="H320" i="1"/>
  <c r="I315" i="1"/>
  <c r="H316" i="1"/>
  <c r="M316" i="1" s="1"/>
  <c r="H312" i="1"/>
  <c r="M312" i="1" s="1"/>
  <c r="I311" i="1"/>
  <c r="H308" i="1"/>
  <c r="I307" i="1"/>
  <c r="I303" i="1"/>
  <c r="H304" i="1"/>
  <c r="H300" i="1"/>
  <c r="M300" i="1" s="1"/>
  <c r="I299" i="1"/>
  <c r="H296" i="1"/>
  <c r="I295" i="1"/>
  <c r="I291" i="1"/>
  <c r="H292" i="1"/>
  <c r="M292" i="1" s="1"/>
  <c r="I287" i="1"/>
  <c r="H288" i="1"/>
  <c r="H284" i="1"/>
  <c r="I283" i="1"/>
  <c r="H280" i="1"/>
  <c r="M280" i="1" s="1"/>
  <c r="I279" i="1"/>
  <c r="H276" i="1"/>
  <c r="I275" i="1"/>
  <c r="I271" i="1"/>
  <c r="H272" i="1"/>
  <c r="I267" i="1"/>
  <c r="H268" i="1"/>
  <c r="H264" i="1"/>
  <c r="I263" i="1"/>
  <c r="I259" i="1"/>
  <c r="H260" i="1"/>
  <c r="I255" i="1"/>
  <c r="H256" i="1"/>
  <c r="H252" i="1"/>
  <c r="I251" i="1"/>
  <c r="I247" i="1"/>
  <c r="H248" i="1"/>
  <c r="I243" i="1"/>
  <c r="H244" i="1"/>
  <c r="I239" i="1"/>
  <c r="H240" i="1"/>
  <c r="I235" i="1"/>
  <c r="H236" i="1"/>
  <c r="M236" i="1" s="1"/>
  <c r="I231" i="1"/>
  <c r="H232" i="1"/>
  <c r="I227" i="1"/>
  <c r="H228" i="1"/>
  <c r="I223" i="1"/>
  <c r="H224" i="1"/>
  <c r="I219" i="1"/>
  <c r="H220" i="1"/>
  <c r="I215" i="1"/>
  <c r="H216" i="1"/>
  <c r="H212" i="1"/>
  <c r="I211" i="1"/>
  <c r="I207" i="1"/>
  <c r="H208" i="1"/>
  <c r="H204" i="1"/>
  <c r="I203" i="1"/>
  <c r="I199" i="1"/>
  <c r="H200" i="1"/>
  <c r="H196" i="1"/>
  <c r="I195" i="1"/>
  <c r="I191" i="1"/>
  <c r="H192" i="1"/>
  <c r="M192" i="1" s="1"/>
  <c r="I187" i="1"/>
  <c r="H188" i="1"/>
  <c r="I183" i="1"/>
  <c r="H184" i="1"/>
  <c r="I179" i="1"/>
  <c r="H180" i="1"/>
  <c r="H176" i="1"/>
  <c r="M176" i="1" s="1"/>
  <c r="I175" i="1"/>
  <c r="H172" i="1"/>
  <c r="I171" i="1"/>
  <c r="H168" i="1"/>
  <c r="I167" i="1"/>
  <c r="I163" i="1"/>
  <c r="H164" i="1"/>
  <c r="H160" i="1"/>
  <c r="M160" i="1" s="1"/>
  <c r="I159" i="1"/>
  <c r="H156" i="1"/>
  <c r="I155" i="1"/>
  <c r="H152" i="1"/>
  <c r="I151" i="1"/>
  <c r="H148" i="1"/>
  <c r="I147" i="1"/>
  <c r="H144" i="1"/>
  <c r="I143" i="1"/>
  <c r="I139" i="1"/>
  <c r="H140" i="1"/>
  <c r="H136" i="1"/>
  <c r="M136" i="1" s="1"/>
  <c r="I135" i="1"/>
  <c r="H132" i="1"/>
  <c r="M132" i="1" s="1"/>
  <c r="I131" i="1"/>
  <c r="I127" i="1"/>
  <c r="H128" i="1"/>
  <c r="H124" i="1"/>
  <c r="I123" i="1"/>
  <c r="I119" i="1"/>
  <c r="H120" i="1"/>
  <c r="I115" i="1"/>
  <c r="H116" i="1"/>
  <c r="I111" i="1"/>
  <c r="H112" i="1"/>
  <c r="I107" i="1"/>
  <c r="H108" i="1"/>
  <c r="M108" i="1" s="1"/>
  <c r="H104" i="1"/>
  <c r="I103" i="1"/>
  <c r="H100" i="1"/>
  <c r="I99" i="1"/>
  <c r="H96" i="1"/>
  <c r="I95" i="1"/>
  <c r="I91" i="1"/>
  <c r="H92" i="1"/>
  <c r="H88" i="1"/>
  <c r="I87" i="1"/>
  <c r="H84" i="1"/>
  <c r="M84" i="1" s="1"/>
  <c r="I83" i="1"/>
  <c r="H80" i="1"/>
  <c r="I79" i="1"/>
  <c r="H76" i="1"/>
  <c r="M76" i="1" s="1"/>
  <c r="I75" i="1"/>
  <c r="H72" i="1"/>
  <c r="I71" i="1"/>
  <c r="I67" i="1"/>
  <c r="H68" i="1"/>
  <c r="H64" i="1"/>
  <c r="M64" i="1" s="1"/>
  <c r="I63" i="1"/>
  <c r="I59" i="1"/>
  <c r="H60" i="1"/>
  <c r="I55" i="1"/>
  <c r="H56" i="1"/>
  <c r="I51" i="1"/>
  <c r="H52" i="1"/>
  <c r="H48" i="1"/>
  <c r="I47" i="1"/>
  <c r="I43" i="1"/>
  <c r="H44" i="1"/>
  <c r="H40" i="1"/>
  <c r="I39" i="1"/>
  <c r="I35" i="1"/>
  <c r="M35" i="1" s="1"/>
  <c r="H36" i="1"/>
  <c r="K472" i="1"/>
  <c r="J473" i="1"/>
  <c r="K468" i="1"/>
  <c r="J469" i="1"/>
  <c r="K464" i="1"/>
  <c r="J465" i="1"/>
  <c r="K460" i="1"/>
  <c r="J461" i="1"/>
  <c r="J457" i="1"/>
  <c r="K456" i="1"/>
  <c r="K452" i="1"/>
  <c r="J453" i="1"/>
  <c r="J449" i="1"/>
  <c r="L449" i="1" s="1"/>
  <c r="K448" i="1"/>
  <c r="K444" i="1"/>
  <c r="J445" i="1"/>
  <c r="K440" i="1"/>
  <c r="J441" i="1"/>
  <c r="J437" i="1"/>
  <c r="K436" i="1"/>
  <c r="J433" i="1"/>
  <c r="L433" i="1" s="1"/>
  <c r="N433" i="1" s="1"/>
  <c r="K432" i="1"/>
  <c r="J429" i="1"/>
  <c r="K428" i="1"/>
  <c r="K424" i="1"/>
  <c r="J425" i="1"/>
  <c r="K420" i="1"/>
  <c r="J421" i="1"/>
  <c r="K416" i="1"/>
  <c r="J417" i="1"/>
  <c r="J413" i="1"/>
  <c r="K412" i="1"/>
  <c r="J409" i="1"/>
  <c r="K408" i="1"/>
  <c r="K404" i="1"/>
  <c r="J405" i="1"/>
  <c r="J401" i="1"/>
  <c r="K400" i="1"/>
  <c r="K396" i="1"/>
  <c r="J397" i="1"/>
  <c r="J393" i="1"/>
  <c r="K392" i="1"/>
  <c r="J389" i="1"/>
  <c r="K388" i="1"/>
  <c r="K384" i="1"/>
  <c r="J385" i="1"/>
  <c r="K380" i="1"/>
  <c r="J381" i="1"/>
  <c r="J377" i="1"/>
  <c r="L377" i="1" s="1"/>
  <c r="K376" i="1"/>
  <c r="K372" i="1"/>
  <c r="J373" i="1"/>
  <c r="J369" i="1"/>
  <c r="K368" i="1"/>
  <c r="J365" i="1"/>
  <c r="K364" i="1"/>
  <c r="K360" i="1"/>
  <c r="J361" i="1"/>
  <c r="J357" i="1"/>
  <c r="L357" i="1" s="1"/>
  <c r="K356" i="1"/>
  <c r="K352" i="1"/>
  <c r="J353" i="1"/>
  <c r="J349" i="1"/>
  <c r="K348" i="1"/>
  <c r="K344" i="1"/>
  <c r="J345" i="1"/>
  <c r="K340" i="1"/>
  <c r="J341" i="1"/>
  <c r="K336" i="1"/>
  <c r="J337" i="1"/>
  <c r="J333" i="1"/>
  <c r="K332" i="1"/>
  <c r="K328" i="1"/>
  <c r="J329" i="1"/>
  <c r="K324" i="1"/>
  <c r="J325" i="1"/>
  <c r="J321" i="1"/>
  <c r="K320" i="1"/>
  <c r="J317" i="1"/>
  <c r="K316" i="1"/>
  <c r="K312" i="1"/>
  <c r="J313" i="1"/>
  <c r="K308" i="1"/>
  <c r="J309" i="1"/>
  <c r="J305" i="1"/>
  <c r="K304" i="1"/>
  <c r="K300" i="1"/>
  <c r="J301" i="1"/>
  <c r="J297" i="1"/>
  <c r="K296" i="1"/>
  <c r="J293" i="1"/>
  <c r="K292" i="1"/>
  <c r="J289" i="1"/>
  <c r="K288" i="1"/>
  <c r="J285" i="1"/>
  <c r="K284" i="1"/>
  <c r="J281" i="1"/>
  <c r="K280" i="1"/>
  <c r="K276" i="1"/>
  <c r="J277" i="1"/>
  <c r="K272" i="1"/>
  <c r="J273" i="1"/>
  <c r="J269" i="1"/>
  <c r="K268" i="1"/>
  <c r="K264" i="1"/>
  <c r="J265" i="1"/>
  <c r="J261" i="1"/>
  <c r="K260" i="1"/>
  <c r="K256" i="1"/>
  <c r="J257" i="1"/>
  <c r="J253" i="1"/>
  <c r="K252" i="1"/>
  <c r="J249" i="1"/>
  <c r="K248" i="1"/>
  <c r="K244" i="1"/>
  <c r="J245" i="1"/>
  <c r="J241" i="1"/>
  <c r="K240" i="1"/>
  <c r="J237" i="1"/>
  <c r="K236" i="1"/>
  <c r="J233" i="1"/>
  <c r="K232" i="1"/>
  <c r="J229" i="1"/>
  <c r="K228" i="1"/>
  <c r="K224" i="1"/>
  <c r="J225" i="1"/>
  <c r="J221" i="1"/>
  <c r="K220" i="1"/>
  <c r="J217" i="1"/>
  <c r="L217" i="1" s="1"/>
  <c r="K216" i="1"/>
  <c r="K212" i="1"/>
  <c r="J213" i="1"/>
  <c r="K208" i="1"/>
  <c r="J209" i="1"/>
  <c r="K204" i="1"/>
  <c r="J205" i="1"/>
  <c r="J201" i="1"/>
  <c r="K200" i="1"/>
  <c r="K196" i="1"/>
  <c r="J197" i="1"/>
  <c r="K192" i="1"/>
  <c r="J193" i="1"/>
  <c r="J189" i="1"/>
  <c r="K188" i="1"/>
  <c r="K184" i="1"/>
  <c r="J185" i="1"/>
  <c r="J181" i="1"/>
  <c r="K180" i="1"/>
  <c r="J177" i="1"/>
  <c r="K176" i="1"/>
  <c r="K172" i="1"/>
  <c r="J173" i="1"/>
  <c r="K168" i="1"/>
  <c r="J169" i="1"/>
  <c r="J165" i="1"/>
  <c r="K164" i="1"/>
  <c r="J161" i="1"/>
  <c r="K160" i="1"/>
  <c r="K156" i="1"/>
  <c r="J157" i="1"/>
  <c r="J153" i="1"/>
  <c r="K152" i="1"/>
  <c r="J149" i="1"/>
  <c r="K148" i="1"/>
  <c r="K144" i="1"/>
  <c r="J145" i="1"/>
  <c r="J141" i="1"/>
  <c r="K140" i="1"/>
  <c r="K136" i="1"/>
  <c r="J137" i="1"/>
  <c r="J133" i="1"/>
  <c r="K132" i="1"/>
  <c r="K128" i="1"/>
  <c r="J129" i="1"/>
  <c r="J125" i="1"/>
  <c r="K124" i="1"/>
  <c r="K120" i="1"/>
  <c r="J121" i="1"/>
  <c r="K116" i="1"/>
  <c r="J117" i="1"/>
  <c r="J113" i="1"/>
  <c r="L113" i="1" s="1"/>
  <c r="K112" i="1"/>
  <c r="J109" i="1"/>
  <c r="L109" i="1" s="1"/>
  <c r="K108" i="1"/>
  <c r="K104" i="1"/>
  <c r="J105" i="1"/>
  <c r="K100" i="1"/>
  <c r="J101" i="1"/>
  <c r="K96" i="1"/>
  <c r="J97" i="1"/>
  <c r="J93" i="1"/>
  <c r="K92" i="1"/>
  <c r="J89" i="1"/>
  <c r="K88" i="1"/>
  <c r="J85" i="1"/>
  <c r="L85" i="1" s="1"/>
  <c r="K84" i="1"/>
  <c r="K80" i="1"/>
  <c r="J81" i="1"/>
  <c r="J77" i="1"/>
  <c r="K76" i="1"/>
  <c r="K72" i="1"/>
  <c r="J73" i="1"/>
  <c r="K68" i="1"/>
  <c r="J69" i="1"/>
  <c r="K64" i="1"/>
  <c r="J65" i="1"/>
  <c r="J61" i="1"/>
  <c r="K60" i="1"/>
  <c r="J57" i="1"/>
  <c r="K56" i="1"/>
  <c r="J53" i="1"/>
  <c r="K52" i="1"/>
  <c r="J49" i="1"/>
  <c r="K48" i="1"/>
  <c r="J45" i="1"/>
  <c r="K44" i="1"/>
  <c r="J41" i="1"/>
  <c r="K40" i="1"/>
  <c r="J37" i="1"/>
  <c r="K36" i="1"/>
  <c r="J34" i="1"/>
  <c r="P433" i="1"/>
  <c r="I474" i="1"/>
  <c r="H475" i="1"/>
  <c r="I470" i="1"/>
  <c r="M470" i="1" s="1"/>
  <c r="H471" i="1"/>
  <c r="H467" i="1"/>
  <c r="I466" i="1"/>
  <c r="H463" i="1"/>
  <c r="I462" i="1"/>
  <c r="M462" i="1" s="1"/>
  <c r="H459" i="1"/>
  <c r="I458" i="1"/>
  <c r="M458" i="1" s="1"/>
  <c r="I454" i="1"/>
  <c r="M454" i="1" s="1"/>
  <c r="H455" i="1"/>
  <c r="H451" i="1"/>
  <c r="I450" i="1"/>
  <c r="M450" i="1" s="1"/>
  <c r="I446" i="1"/>
  <c r="M446" i="1" s="1"/>
  <c r="H447" i="1"/>
  <c r="H443" i="1"/>
  <c r="I442" i="1"/>
  <c r="M442" i="1" s="1"/>
  <c r="H439" i="1"/>
  <c r="I438" i="1"/>
  <c r="H435" i="1"/>
  <c r="I434" i="1"/>
  <c r="M434" i="1" s="1"/>
  <c r="H431" i="1"/>
  <c r="I430" i="1"/>
  <c r="M430" i="1" s="1"/>
  <c r="H427" i="1"/>
  <c r="I426" i="1"/>
  <c r="M426" i="1" s="1"/>
  <c r="H423" i="1"/>
  <c r="I422" i="1"/>
  <c r="M422" i="1" s="1"/>
  <c r="H419" i="1"/>
  <c r="I418" i="1"/>
  <c r="L418" i="1" s="1"/>
  <c r="H415" i="1"/>
  <c r="I414" i="1"/>
  <c r="M414" i="1" s="1"/>
  <c r="I410" i="1"/>
  <c r="H411" i="1"/>
  <c r="I406" i="1"/>
  <c r="M406" i="1" s="1"/>
  <c r="H407" i="1"/>
  <c r="I402" i="1"/>
  <c r="H403" i="1"/>
  <c r="H399" i="1"/>
  <c r="I398" i="1"/>
  <c r="H395" i="1"/>
  <c r="I394" i="1"/>
  <c r="M394" i="1" s="1"/>
  <c r="H391" i="1"/>
  <c r="I390" i="1"/>
  <c r="M390" i="1" s="1"/>
  <c r="I386" i="1"/>
  <c r="M386" i="1" s="1"/>
  <c r="H387" i="1"/>
  <c r="H383" i="1"/>
  <c r="I382" i="1"/>
  <c r="I378" i="1"/>
  <c r="H379" i="1"/>
  <c r="M379" i="1" s="1"/>
  <c r="I374" i="1"/>
  <c r="M374" i="1" s="1"/>
  <c r="H375" i="1"/>
  <c r="H371" i="1"/>
  <c r="I370" i="1"/>
  <c r="M370" i="1" s="1"/>
  <c r="H367" i="1"/>
  <c r="I366" i="1"/>
  <c r="M366" i="1" s="1"/>
  <c r="I362" i="1"/>
  <c r="M362" i="1" s="1"/>
  <c r="H363" i="1"/>
  <c r="H359" i="1"/>
  <c r="I358" i="1"/>
  <c r="H355" i="1"/>
  <c r="I354" i="1"/>
  <c r="M354" i="1" s="1"/>
  <c r="I350" i="1"/>
  <c r="M350" i="1" s="1"/>
  <c r="H351" i="1"/>
  <c r="I346" i="1"/>
  <c r="H347" i="1"/>
  <c r="I342" i="1"/>
  <c r="M342" i="1" s="1"/>
  <c r="H343" i="1"/>
  <c r="H339" i="1"/>
  <c r="I338" i="1"/>
  <c r="M338" i="1" s="1"/>
  <c r="H335" i="1"/>
  <c r="I334" i="1"/>
  <c r="H331" i="1"/>
  <c r="I330" i="1"/>
  <c r="M330" i="1" s="1"/>
  <c r="H327" i="1"/>
  <c r="I326" i="1"/>
  <c r="I322" i="1"/>
  <c r="H323" i="1"/>
  <c r="I318" i="1"/>
  <c r="H319" i="1"/>
  <c r="M319" i="1" s="1"/>
  <c r="H315" i="1"/>
  <c r="I314" i="1"/>
  <c r="H311" i="1"/>
  <c r="I310" i="1"/>
  <c r="I306" i="1"/>
  <c r="H307" i="1"/>
  <c r="I302" i="1"/>
  <c r="H303" i="1"/>
  <c r="M303" i="1" s="1"/>
  <c r="H299" i="1"/>
  <c r="I298" i="1"/>
  <c r="I294" i="1"/>
  <c r="H295" i="1"/>
  <c r="H291" i="1"/>
  <c r="I290" i="1"/>
  <c r="M290" i="1" s="1"/>
  <c r="H287" i="1"/>
  <c r="I286" i="1"/>
  <c r="H283" i="1"/>
  <c r="I282" i="1"/>
  <c r="I278" i="1"/>
  <c r="M278" i="1" s="1"/>
  <c r="H279" i="1"/>
  <c r="H275" i="1"/>
  <c r="I274" i="1"/>
  <c r="I270" i="1"/>
  <c r="M270" i="1" s="1"/>
  <c r="H271" i="1"/>
  <c r="I266" i="1"/>
  <c r="L266" i="1" s="1"/>
  <c r="H267" i="1"/>
  <c r="H263" i="1"/>
  <c r="I262" i="1"/>
  <c r="H259" i="1"/>
  <c r="I258" i="1"/>
  <c r="I254" i="1"/>
  <c r="M254" i="1" s="1"/>
  <c r="H255" i="1"/>
  <c r="I250" i="1"/>
  <c r="H251" i="1"/>
  <c r="H247" i="1"/>
  <c r="I246" i="1"/>
  <c r="M246" i="1" s="1"/>
  <c r="I242" i="1"/>
  <c r="H243" i="1"/>
  <c r="I238" i="1"/>
  <c r="M238" i="1" s="1"/>
  <c r="H239" i="1"/>
  <c r="I234" i="1"/>
  <c r="H235" i="1"/>
  <c r="M235" i="1" s="1"/>
  <c r="I230" i="1"/>
  <c r="M230" i="1" s="1"/>
  <c r="H231" i="1"/>
  <c r="H227" i="1"/>
  <c r="I226" i="1"/>
  <c r="M226" i="1" s="1"/>
  <c r="I222" i="1"/>
  <c r="M222" i="1" s="1"/>
  <c r="H223" i="1"/>
  <c r="H219" i="1"/>
  <c r="I218" i="1"/>
  <c r="I214" i="1"/>
  <c r="M214" i="1" s="1"/>
  <c r="H215" i="1"/>
  <c r="H211" i="1"/>
  <c r="I210" i="1"/>
  <c r="M210" i="1" s="1"/>
  <c r="H207" i="1"/>
  <c r="I206" i="1"/>
  <c r="I202" i="1"/>
  <c r="H203" i="1"/>
  <c r="H199" i="1"/>
  <c r="I198" i="1"/>
  <c r="H195" i="1"/>
  <c r="I194" i="1"/>
  <c r="M194" i="1" s="1"/>
  <c r="H191" i="1"/>
  <c r="I190" i="1"/>
  <c r="H187" i="1"/>
  <c r="I186" i="1"/>
  <c r="M186" i="1" s="1"/>
  <c r="H183" i="1"/>
  <c r="I182" i="1"/>
  <c r="H179" i="1"/>
  <c r="I178" i="1"/>
  <c r="M178" i="1" s="1"/>
  <c r="I174" i="1"/>
  <c r="M174" i="1" s="1"/>
  <c r="H175" i="1"/>
  <c r="H171" i="1"/>
  <c r="I170" i="1"/>
  <c r="M170" i="1" s="1"/>
  <c r="H167" i="1"/>
  <c r="I166" i="1"/>
  <c r="I162" i="1"/>
  <c r="H163" i="1"/>
  <c r="M163" i="1" s="1"/>
  <c r="I158" i="1"/>
  <c r="M158" i="1" s="1"/>
  <c r="H159" i="1"/>
  <c r="I154" i="1"/>
  <c r="M154" i="1" s="1"/>
  <c r="H155" i="1"/>
  <c r="I150" i="1"/>
  <c r="H151" i="1"/>
  <c r="H147" i="1"/>
  <c r="I146" i="1"/>
  <c r="I142" i="1"/>
  <c r="M142" i="1" s="1"/>
  <c r="H143" i="1"/>
  <c r="I138" i="1"/>
  <c r="H139" i="1"/>
  <c r="M139" i="1" s="1"/>
  <c r="H135" i="1"/>
  <c r="I134" i="1"/>
  <c r="M134" i="1" s="1"/>
  <c r="I130" i="1"/>
  <c r="M130" i="1" s="1"/>
  <c r="H131" i="1"/>
  <c r="I126" i="1"/>
  <c r="M126" i="1" s="1"/>
  <c r="H127" i="1"/>
  <c r="I122" i="1"/>
  <c r="H123" i="1"/>
  <c r="H119" i="1"/>
  <c r="I118" i="1"/>
  <c r="I114" i="1"/>
  <c r="H115" i="1"/>
  <c r="I110" i="1"/>
  <c r="M110" i="1" s="1"/>
  <c r="H111" i="1"/>
  <c r="H107" i="1"/>
  <c r="I106" i="1"/>
  <c r="M106" i="1" s="1"/>
  <c r="H103" i="1"/>
  <c r="I102" i="1"/>
  <c r="I98" i="1"/>
  <c r="M98" i="1" s="1"/>
  <c r="H99" i="1"/>
  <c r="H95" i="1"/>
  <c r="I94" i="1"/>
  <c r="M94" i="1" s="1"/>
  <c r="H91" i="1"/>
  <c r="I90" i="1"/>
  <c r="M90" i="1" s="1"/>
  <c r="I86" i="1"/>
  <c r="M86" i="1" s="1"/>
  <c r="H87" i="1"/>
  <c r="H83" i="1"/>
  <c r="I82" i="1"/>
  <c r="H79" i="1"/>
  <c r="I78" i="1"/>
  <c r="I74" i="1"/>
  <c r="M74" i="1" s="1"/>
  <c r="H75" i="1"/>
  <c r="H71" i="1"/>
  <c r="I70" i="1"/>
  <c r="M70" i="1" s="1"/>
  <c r="H67" i="1"/>
  <c r="I66" i="1"/>
  <c r="H63" i="1"/>
  <c r="I62" i="1"/>
  <c r="M62" i="1" s="1"/>
  <c r="I58" i="1"/>
  <c r="H59" i="1"/>
  <c r="I54" i="1"/>
  <c r="M54" i="1" s="1"/>
  <c r="H55" i="1"/>
  <c r="I50" i="1"/>
  <c r="M50" i="1" s="1"/>
  <c r="H51" i="1"/>
  <c r="I46" i="1"/>
  <c r="M46" i="1" s="1"/>
  <c r="H47" i="1"/>
  <c r="I42" i="1"/>
  <c r="M42" i="1" s="1"/>
  <c r="H43" i="1"/>
  <c r="I38" i="1"/>
  <c r="M38" i="1" s="1"/>
  <c r="H39" i="1"/>
  <c r="K471" i="1"/>
  <c r="J472" i="1"/>
  <c r="K467" i="1"/>
  <c r="J468" i="1"/>
  <c r="J464" i="1"/>
  <c r="K463" i="1"/>
  <c r="J460" i="1"/>
  <c r="K459" i="1"/>
  <c r="J456" i="1"/>
  <c r="K455" i="1"/>
  <c r="K451" i="1"/>
  <c r="J452" i="1"/>
  <c r="J448" i="1"/>
  <c r="K447" i="1"/>
  <c r="K443" i="1"/>
  <c r="J444" i="1"/>
  <c r="K439" i="1"/>
  <c r="J440" i="1"/>
  <c r="J436" i="1"/>
  <c r="K435" i="1"/>
  <c r="J432" i="1"/>
  <c r="K431" i="1"/>
  <c r="K427" i="1"/>
  <c r="J428" i="1"/>
  <c r="J424" i="1"/>
  <c r="K423" i="1"/>
  <c r="K419" i="1"/>
  <c r="J420" i="1"/>
  <c r="K415" i="1"/>
  <c r="J416" i="1"/>
  <c r="K411" i="1"/>
  <c r="J412" i="1"/>
  <c r="J408" i="1"/>
  <c r="K407" i="1"/>
  <c r="J404" i="1"/>
  <c r="K403" i="1"/>
  <c r="J400" i="1"/>
  <c r="K399" i="1"/>
  <c r="K395" i="1"/>
  <c r="J396" i="1"/>
  <c r="J392" i="1"/>
  <c r="K391" i="1"/>
  <c r="J388" i="1"/>
  <c r="K387" i="1"/>
  <c r="K383" i="1"/>
  <c r="J384" i="1"/>
  <c r="J380" i="1"/>
  <c r="K379" i="1"/>
  <c r="J376" i="1"/>
  <c r="K375" i="1"/>
  <c r="J372" i="1"/>
  <c r="K371" i="1"/>
  <c r="K367" i="1"/>
  <c r="J368" i="1"/>
  <c r="J364" i="1"/>
  <c r="K363" i="1"/>
  <c r="J360" i="1"/>
  <c r="K359" i="1"/>
  <c r="K355" i="1"/>
  <c r="J356" i="1"/>
  <c r="J352" i="1"/>
  <c r="K351" i="1"/>
  <c r="K347" i="1"/>
  <c r="J348" i="1"/>
  <c r="K343" i="1"/>
  <c r="J344" i="1"/>
  <c r="K339" i="1"/>
  <c r="J340" i="1"/>
  <c r="K335" i="1"/>
  <c r="J336" i="1"/>
  <c r="J332" i="1"/>
  <c r="K331" i="1"/>
  <c r="J328" i="1"/>
  <c r="K327" i="1"/>
  <c r="J324" i="1"/>
  <c r="K323" i="1"/>
  <c r="J320" i="1"/>
  <c r="K319" i="1"/>
  <c r="J316" i="1"/>
  <c r="K315" i="1"/>
  <c r="K311" i="1"/>
  <c r="J312" i="1"/>
  <c r="K307" i="1"/>
  <c r="J308" i="1"/>
  <c r="J304" i="1"/>
  <c r="K303" i="1"/>
  <c r="K299" i="1"/>
  <c r="J300" i="1"/>
  <c r="K295" i="1"/>
  <c r="J296" i="1"/>
  <c r="J292" i="1"/>
  <c r="K291" i="1"/>
  <c r="J288" i="1"/>
  <c r="K287" i="1"/>
  <c r="K283" i="1"/>
  <c r="J284" i="1"/>
  <c r="J280" i="1"/>
  <c r="K279" i="1"/>
  <c r="K275" i="1"/>
  <c r="J276" i="1"/>
  <c r="K271" i="1"/>
  <c r="J272" i="1"/>
  <c r="K267" i="1"/>
  <c r="J268" i="1"/>
  <c r="K263" i="1"/>
  <c r="J264" i="1"/>
  <c r="J260" i="1"/>
  <c r="K259" i="1"/>
  <c r="K255" i="1"/>
  <c r="J256" i="1"/>
  <c r="J252" i="1"/>
  <c r="K251" i="1"/>
  <c r="J248" i="1"/>
  <c r="K247" i="1"/>
  <c r="K243" i="1"/>
  <c r="J244" i="1"/>
  <c r="K239" i="1"/>
  <c r="J240" i="1"/>
  <c r="J236" i="1"/>
  <c r="K235" i="1"/>
  <c r="J232" i="1"/>
  <c r="K231" i="1"/>
  <c r="K227" i="1"/>
  <c r="J228" i="1"/>
  <c r="K223" i="1"/>
  <c r="J224" i="1"/>
  <c r="J220" i="1"/>
  <c r="K219" i="1"/>
  <c r="J216" i="1"/>
  <c r="K215" i="1"/>
  <c r="L215" i="1" s="1"/>
  <c r="K211" i="1"/>
  <c r="J212" i="1"/>
  <c r="J208" i="1"/>
  <c r="K207" i="1"/>
  <c r="K203" i="1"/>
  <c r="J204" i="1"/>
  <c r="J200" i="1"/>
  <c r="K199" i="1"/>
  <c r="K195" i="1"/>
  <c r="J196" i="1"/>
  <c r="J192" i="1"/>
  <c r="K191" i="1"/>
  <c r="K187" i="1"/>
  <c r="J188" i="1"/>
  <c r="J184" i="1"/>
  <c r="K183" i="1"/>
  <c r="J180" i="1"/>
  <c r="K179" i="1"/>
  <c r="K175" i="1"/>
  <c r="J176" i="1"/>
  <c r="K171" i="1"/>
  <c r="J172" i="1"/>
  <c r="J168" i="1"/>
  <c r="K167" i="1"/>
  <c r="J164" i="1"/>
  <c r="K163" i="1"/>
  <c r="J160" i="1"/>
  <c r="K159" i="1"/>
  <c r="K155" i="1"/>
  <c r="J156" i="1"/>
  <c r="J152" i="1"/>
  <c r="K151" i="1"/>
  <c r="J148" i="1"/>
  <c r="K147" i="1"/>
  <c r="J144" i="1"/>
  <c r="K143" i="1"/>
  <c r="J140" i="1"/>
  <c r="K139" i="1"/>
  <c r="K135" i="1"/>
  <c r="J136" i="1"/>
  <c r="J132" i="1"/>
  <c r="K131" i="1"/>
  <c r="K127" i="1"/>
  <c r="J128" i="1"/>
  <c r="K123" i="1"/>
  <c r="J124" i="1"/>
  <c r="K119" i="1"/>
  <c r="J120" i="1"/>
  <c r="J116" i="1"/>
  <c r="K115" i="1"/>
  <c r="J112" i="1"/>
  <c r="K111" i="1"/>
  <c r="J108" i="1"/>
  <c r="K107" i="1"/>
  <c r="J104" i="1"/>
  <c r="K103" i="1"/>
  <c r="K99" i="1"/>
  <c r="J100" i="1"/>
  <c r="K95" i="1"/>
  <c r="J96" i="1"/>
  <c r="L96" i="1" s="1"/>
  <c r="J92" i="1"/>
  <c r="K91" i="1"/>
  <c r="J88" i="1"/>
  <c r="K87" i="1"/>
  <c r="K83" i="1"/>
  <c r="J84" i="1"/>
  <c r="K79" i="1"/>
  <c r="J80" i="1"/>
  <c r="K75" i="1"/>
  <c r="J76" i="1"/>
  <c r="J72" i="1"/>
  <c r="K71" i="1"/>
  <c r="J68" i="1"/>
  <c r="K67" i="1"/>
  <c r="L67" i="1" s="1"/>
  <c r="K63" i="1"/>
  <c r="J64" i="1"/>
  <c r="J60" i="1"/>
  <c r="K59" i="1"/>
  <c r="J56" i="1"/>
  <c r="K55" i="1"/>
  <c r="J52" i="1"/>
  <c r="K51" i="1"/>
  <c r="J48" i="1"/>
  <c r="K47" i="1"/>
  <c r="J44" i="1"/>
  <c r="K43" i="1"/>
  <c r="J40" i="1"/>
  <c r="K39" i="1"/>
  <c r="J36" i="1"/>
  <c r="K35" i="1"/>
  <c r="K4" i="1"/>
  <c r="K7" i="1"/>
  <c r="L7" i="1" s="1"/>
  <c r="K9" i="1"/>
  <c r="K12" i="1"/>
  <c r="K15" i="1"/>
  <c r="K17" i="1"/>
  <c r="K20" i="1"/>
  <c r="L20" i="1" s="1"/>
  <c r="N20" i="1" s="1"/>
  <c r="K23" i="1"/>
  <c r="K25" i="1"/>
  <c r="K28" i="1"/>
  <c r="K31" i="1"/>
  <c r="L31" i="1" s="1"/>
  <c r="N31" i="1" s="1"/>
  <c r="X38" i="1"/>
  <c r="X428" i="1"/>
  <c r="X35" i="1"/>
  <c r="X43" i="1"/>
  <c r="X51" i="1"/>
  <c r="X57" i="1"/>
  <c r="X73" i="1"/>
  <c r="X94" i="1"/>
  <c r="X105" i="1"/>
  <c r="X198" i="1"/>
  <c r="X230" i="1"/>
  <c r="X22" i="1"/>
  <c r="X164" i="1"/>
  <c r="X338" i="1"/>
  <c r="X113" i="1"/>
  <c r="X141" i="1"/>
  <c r="M177" i="1"/>
  <c r="X191" i="1"/>
  <c r="X14" i="1"/>
  <c r="X30" i="1"/>
  <c r="X19" i="1"/>
  <c r="X27" i="1"/>
  <c r="M80" i="1"/>
  <c r="M112" i="1"/>
  <c r="X165" i="1"/>
  <c r="X240" i="1"/>
  <c r="X299" i="1"/>
  <c r="X342" i="1"/>
  <c r="X160" i="1"/>
  <c r="X86" i="1"/>
  <c r="X97" i="1"/>
  <c r="X11" i="1"/>
  <c r="X193" i="1"/>
  <c r="X135" i="1"/>
  <c r="X180" i="1"/>
  <c r="M277" i="1"/>
  <c r="X280" i="1"/>
  <c r="X214" i="1"/>
  <c r="X219" i="1"/>
  <c r="X177" i="1"/>
  <c r="X249" i="1"/>
  <c r="X307" i="1"/>
  <c r="X158" i="1"/>
  <c r="X182" i="1"/>
  <c r="X202" i="1"/>
  <c r="X253" i="1"/>
  <c r="X323" i="1"/>
  <c r="M150" i="1"/>
  <c r="X169" i="1"/>
  <c r="X172" i="1"/>
  <c r="X186" i="1"/>
  <c r="X223" i="1"/>
  <c r="X235" i="1"/>
  <c r="X237" i="1"/>
  <c r="X267" i="1"/>
  <c r="M269" i="1"/>
  <c r="X277" i="1"/>
  <c r="X145" i="1"/>
  <c r="X148" i="1"/>
  <c r="X241" i="1"/>
  <c r="X260" i="1"/>
  <c r="M369" i="1"/>
  <c r="X225" i="1"/>
  <c r="M241" i="1"/>
  <c r="L253" i="1"/>
  <c r="X276" i="1"/>
  <c r="X378" i="1"/>
  <c r="M431" i="1"/>
  <c r="L234" i="1"/>
  <c r="X252" i="1"/>
  <c r="M276" i="1"/>
  <c r="X283" i="1"/>
  <c r="X445" i="1"/>
  <c r="X199" i="1"/>
  <c r="X207" i="1"/>
  <c r="X290" i="1"/>
  <c r="X345" i="1"/>
  <c r="M389" i="1"/>
  <c r="M428" i="1"/>
  <c r="X347" i="1"/>
  <c r="M209" i="1"/>
  <c r="X216" i="1"/>
  <c r="X306" i="1"/>
  <c r="X350" i="1"/>
  <c r="X373" i="1"/>
  <c r="X228" i="1"/>
  <c r="X239" i="1"/>
  <c r="M249" i="1"/>
  <c r="X265" i="1"/>
  <c r="X314" i="1"/>
  <c r="X322" i="1"/>
  <c r="X365" i="1"/>
  <c r="X285" i="1"/>
  <c r="X370" i="1"/>
  <c r="M474" i="1"/>
  <c r="X388" i="1"/>
  <c r="X396" i="1"/>
  <c r="X295" i="1"/>
  <c r="X329" i="1"/>
  <c r="X357" i="1"/>
  <c r="X286" i="1"/>
  <c r="X296" i="1"/>
  <c r="X311" i="1"/>
  <c r="X325" i="1"/>
  <c r="X354" i="1"/>
  <c r="X369" i="1"/>
  <c r="X330" i="1"/>
  <c r="L427" i="1"/>
  <c r="X456" i="1"/>
  <c r="M397" i="1"/>
  <c r="M402" i="1"/>
  <c r="X423" i="1"/>
  <c r="X294" i="1"/>
  <c r="L309" i="1"/>
  <c r="X326" i="1"/>
  <c r="L337" i="1"/>
  <c r="X346" i="1"/>
  <c r="L352" i="1"/>
  <c r="X358" i="1"/>
  <c r="M373" i="1"/>
  <c r="X381" i="1"/>
  <c r="X404" i="1"/>
  <c r="X420" i="1"/>
  <c r="X427" i="1"/>
  <c r="X429" i="1"/>
  <c r="X410" i="1"/>
  <c r="M453" i="1"/>
  <c r="X467" i="1"/>
  <c r="X431" i="1"/>
  <c r="X411" i="1"/>
  <c r="X453" i="1"/>
  <c r="X455" i="1"/>
  <c r="X440" i="1"/>
  <c r="M448" i="1"/>
  <c r="X419" i="1"/>
  <c r="L437" i="1"/>
  <c r="X443" i="1"/>
  <c r="L464" i="1"/>
  <c r="N464" i="1" s="1"/>
  <c r="L473" i="1"/>
  <c r="L466" i="1"/>
  <c r="X473" i="1"/>
  <c r="M445" i="1"/>
  <c r="X452" i="1"/>
  <c r="X462" i="1"/>
  <c r="X471" i="1"/>
  <c r="X469" i="1"/>
  <c r="I3" i="1"/>
  <c r="K3" i="1"/>
  <c r="L59" i="1" l="1"/>
  <c r="L323" i="1"/>
  <c r="M179" i="1"/>
  <c r="L394" i="1"/>
  <c r="N394" i="1" s="1"/>
  <c r="L99" i="1"/>
  <c r="L117" i="1"/>
  <c r="L205" i="1"/>
  <c r="L213" i="1"/>
  <c r="L301" i="1"/>
  <c r="L325" i="1"/>
  <c r="L381" i="1"/>
  <c r="M68" i="1"/>
  <c r="M83" i="1"/>
  <c r="M92" i="1"/>
  <c r="M99" i="1"/>
  <c r="M116" i="1"/>
  <c r="M123" i="1"/>
  <c r="M155" i="1"/>
  <c r="M220" i="1"/>
  <c r="M260" i="1"/>
  <c r="M324" i="1"/>
  <c r="M340" i="1"/>
  <c r="L411" i="1"/>
  <c r="P20" i="1"/>
  <c r="P464" i="1"/>
  <c r="P394" i="1"/>
  <c r="P13" i="1"/>
  <c r="P29" i="1"/>
  <c r="P24" i="1"/>
  <c r="M288" i="1"/>
  <c r="M28" i="1"/>
  <c r="L61" i="1"/>
  <c r="L93" i="1"/>
  <c r="L133" i="1"/>
  <c r="L269" i="1"/>
  <c r="L293" i="1"/>
  <c r="L317" i="1"/>
  <c r="L341" i="1"/>
  <c r="L365" i="1"/>
  <c r="L389" i="1"/>
  <c r="L429" i="1"/>
  <c r="M196" i="1"/>
  <c r="M204" i="1"/>
  <c r="M212" i="1"/>
  <c r="M308" i="1"/>
  <c r="M396" i="1"/>
  <c r="L33" i="1"/>
  <c r="N5" i="1"/>
  <c r="P5" i="1" s="1"/>
  <c r="L198" i="1"/>
  <c r="L254" i="1"/>
  <c r="L383" i="1"/>
  <c r="L470" i="1"/>
  <c r="N470" i="1" s="1"/>
  <c r="P470" i="1" s="1"/>
  <c r="M310" i="1"/>
  <c r="M405" i="1"/>
  <c r="M413" i="1"/>
  <c r="P21" i="1"/>
  <c r="P31" i="1"/>
  <c r="P10" i="1"/>
  <c r="P26" i="1"/>
  <c r="P32" i="1"/>
  <c r="L222" i="1"/>
  <c r="N222" i="1" s="1"/>
  <c r="P222" i="1" s="1"/>
  <c r="M469" i="1"/>
  <c r="L28" i="1"/>
  <c r="L247" i="1"/>
  <c r="M475" i="1"/>
  <c r="L475" i="1"/>
  <c r="M115" i="1"/>
  <c r="L77" i="1"/>
  <c r="L141" i="1"/>
  <c r="N141" i="1" s="1"/>
  <c r="P141" i="1" s="1"/>
  <c r="L197" i="1"/>
  <c r="L285" i="1"/>
  <c r="L342" i="1"/>
  <c r="L454" i="1"/>
  <c r="N454" i="1" s="1"/>
  <c r="P454" i="1" s="1"/>
  <c r="M460" i="1"/>
  <c r="L399" i="1"/>
  <c r="L463" i="1"/>
  <c r="M59" i="1"/>
  <c r="N59" i="1" s="1"/>
  <c r="P59" i="1" s="1"/>
  <c r="AC59" i="1" s="1"/>
  <c r="AK59" i="1" s="1"/>
  <c r="L142" i="1"/>
  <c r="N16" i="1"/>
  <c r="P16" i="1" s="1"/>
  <c r="L12" i="1"/>
  <c r="L91" i="1"/>
  <c r="L107" i="1"/>
  <c r="L115" i="1"/>
  <c r="L139" i="1"/>
  <c r="N139" i="1" s="1"/>
  <c r="P139" i="1" s="1"/>
  <c r="L163" i="1"/>
  <c r="L179" i="1"/>
  <c r="N179" i="1" s="1"/>
  <c r="P179" i="1" s="1"/>
  <c r="L196" i="1"/>
  <c r="L204" i="1"/>
  <c r="L212" i="1"/>
  <c r="L219" i="1"/>
  <c r="L235" i="1"/>
  <c r="N235" i="1" s="1"/>
  <c r="P235" i="1" s="1"/>
  <c r="L259" i="1"/>
  <c r="L291" i="1"/>
  <c r="L300" i="1"/>
  <c r="N300" i="1" s="1"/>
  <c r="P300" i="1" s="1"/>
  <c r="L308" i="1"/>
  <c r="L315" i="1"/>
  <c r="L331" i="1"/>
  <c r="L379" i="1"/>
  <c r="N379" i="1" s="1"/>
  <c r="L435" i="1"/>
  <c r="L444" i="1"/>
  <c r="L452" i="1"/>
  <c r="M58" i="1"/>
  <c r="M67" i="1"/>
  <c r="M122" i="1"/>
  <c r="L138" i="1"/>
  <c r="M202" i="1"/>
  <c r="M242" i="1"/>
  <c r="M291" i="1"/>
  <c r="M306" i="1"/>
  <c r="M339" i="1"/>
  <c r="M410" i="1"/>
  <c r="M435" i="1"/>
  <c r="M12" i="1"/>
  <c r="M257" i="1"/>
  <c r="M273" i="1"/>
  <c r="M385" i="1"/>
  <c r="L9" i="1"/>
  <c r="N9" i="1" s="1"/>
  <c r="L75" i="1"/>
  <c r="L92" i="1"/>
  <c r="N92" i="1" s="1"/>
  <c r="P92" i="1" s="1"/>
  <c r="L123" i="1"/>
  <c r="L132" i="1"/>
  <c r="N132" i="1" s="1"/>
  <c r="P132" i="1" s="1"/>
  <c r="L148" i="1"/>
  <c r="L155" i="1"/>
  <c r="L203" i="1"/>
  <c r="L220" i="1"/>
  <c r="L236" i="1"/>
  <c r="N236" i="1" s="1"/>
  <c r="P236" i="1" s="1"/>
  <c r="Y236" i="1" s="1"/>
  <c r="L243" i="1"/>
  <c r="L260" i="1"/>
  <c r="L267" i="1"/>
  <c r="L275" i="1"/>
  <c r="L307" i="1"/>
  <c r="L347" i="1"/>
  <c r="L372" i="1"/>
  <c r="L380" i="1"/>
  <c r="L388" i="1"/>
  <c r="L395" i="1"/>
  <c r="L419" i="1"/>
  <c r="L451" i="1"/>
  <c r="L460" i="1"/>
  <c r="L467" i="1"/>
  <c r="M78" i="1"/>
  <c r="M102" i="1"/>
  <c r="M118" i="1"/>
  <c r="M182" i="1"/>
  <c r="M190" i="1"/>
  <c r="M206" i="1"/>
  <c r="L255" i="1"/>
  <c r="M262" i="1"/>
  <c r="L271" i="1"/>
  <c r="L279" i="1"/>
  <c r="M286" i="1"/>
  <c r="M334" i="1"/>
  <c r="L343" i="1"/>
  <c r="M398" i="1"/>
  <c r="L407" i="1"/>
  <c r="M438" i="1"/>
  <c r="L447" i="1"/>
  <c r="L64" i="1"/>
  <c r="L72" i="1"/>
  <c r="L104" i="1"/>
  <c r="L128" i="1"/>
  <c r="L136" i="1"/>
  <c r="L144" i="1"/>
  <c r="L168" i="1"/>
  <c r="L208" i="1"/>
  <c r="L312" i="1"/>
  <c r="L321" i="1"/>
  <c r="L336" i="1"/>
  <c r="L344" i="1"/>
  <c r="N344" i="1" s="1"/>
  <c r="P344" i="1" s="1"/>
  <c r="L360" i="1"/>
  <c r="L369" i="1"/>
  <c r="L440" i="1"/>
  <c r="N440" i="1" s="1"/>
  <c r="P440" i="1" s="1"/>
  <c r="M183" i="1"/>
  <c r="L199" i="1"/>
  <c r="M375" i="1"/>
  <c r="L400" i="1"/>
  <c r="L423" i="1"/>
  <c r="L431" i="1"/>
  <c r="M447" i="1"/>
  <c r="M17" i="1"/>
  <c r="L193" i="1"/>
  <c r="L210" i="1"/>
  <c r="N210" i="1" s="1"/>
  <c r="P210" i="1" s="1"/>
  <c r="L426" i="1"/>
  <c r="L434" i="1"/>
  <c r="N434" i="1" s="1"/>
  <c r="P434" i="1" s="1"/>
  <c r="L442" i="1"/>
  <c r="N442" i="1" s="1"/>
  <c r="P442" i="1" s="1"/>
  <c r="M185" i="1"/>
  <c r="L216" i="1"/>
  <c r="M296" i="1"/>
  <c r="M336" i="1"/>
  <c r="M352" i="1"/>
  <c r="N352" i="1" s="1"/>
  <c r="P352" i="1" s="1"/>
  <c r="M361" i="1"/>
  <c r="M393" i="1"/>
  <c r="M417" i="1"/>
  <c r="N18" i="1"/>
  <c r="P18" i="1" s="1"/>
  <c r="L158" i="1"/>
  <c r="L278" i="1"/>
  <c r="N278" i="1" s="1"/>
  <c r="P278" i="1" s="1"/>
  <c r="L350" i="1"/>
  <c r="N350" i="1" s="1"/>
  <c r="P350" i="1" s="1"/>
  <c r="L439" i="1"/>
  <c r="M181" i="1"/>
  <c r="L229" i="1"/>
  <c r="L261" i="1"/>
  <c r="N449" i="1"/>
  <c r="P449" i="1" s="1"/>
  <c r="L462" i="1"/>
  <c r="N462" i="1" s="1"/>
  <c r="P462" i="1" s="1"/>
  <c r="L17" i="1"/>
  <c r="N17" i="1" s="1"/>
  <c r="L238" i="1"/>
  <c r="N238" i="1" s="1"/>
  <c r="P238" i="1" s="1"/>
  <c r="L280" i="1"/>
  <c r="N280" i="1" s="1"/>
  <c r="P280" i="1" s="1"/>
  <c r="L15" i="1"/>
  <c r="N99" i="1"/>
  <c r="P99" i="1" s="1"/>
  <c r="N220" i="1"/>
  <c r="P220" i="1" s="1"/>
  <c r="N447" i="1"/>
  <c r="P447" i="1" s="1"/>
  <c r="N369" i="1"/>
  <c r="P369" i="1" s="1"/>
  <c r="L398" i="1"/>
  <c r="L446" i="1"/>
  <c r="N446" i="1" s="1"/>
  <c r="P446" i="1" s="1"/>
  <c r="L190" i="1"/>
  <c r="L23" i="1"/>
  <c r="N23" i="1" s="1"/>
  <c r="P23" i="1" s="1"/>
  <c r="L131" i="1"/>
  <c r="L147" i="1"/>
  <c r="L188" i="1"/>
  <c r="L244" i="1"/>
  <c r="L251" i="1"/>
  <c r="L268" i="1"/>
  <c r="L363" i="1"/>
  <c r="L371" i="1"/>
  <c r="L387" i="1"/>
  <c r="L403" i="1"/>
  <c r="L428" i="1"/>
  <c r="N428" i="1" s="1"/>
  <c r="L459" i="1"/>
  <c r="M147" i="1"/>
  <c r="L250" i="1"/>
  <c r="M283" i="1"/>
  <c r="M299" i="1"/>
  <c r="L322" i="1"/>
  <c r="M355" i="1"/>
  <c r="L402" i="1"/>
  <c r="M419" i="1"/>
  <c r="N419" i="1" s="1"/>
  <c r="P419" i="1" s="1"/>
  <c r="M427" i="1"/>
  <c r="N427" i="1" s="1"/>
  <c r="P427" i="1" s="1"/>
  <c r="M467" i="1"/>
  <c r="L474" i="1"/>
  <c r="L97" i="1"/>
  <c r="L121" i="1"/>
  <c r="L137" i="1"/>
  <c r="L152" i="1"/>
  <c r="L160" i="1"/>
  <c r="L176" i="1"/>
  <c r="N176" i="1" s="1"/>
  <c r="P176" i="1" s="1"/>
  <c r="L232" i="1"/>
  <c r="L248" i="1"/>
  <c r="L265" i="1"/>
  <c r="L320" i="1"/>
  <c r="L329" i="1"/>
  <c r="L345" i="1"/>
  <c r="L353" i="1"/>
  <c r="L361" i="1"/>
  <c r="N361" i="1" s="1"/>
  <c r="P361" i="1" s="1"/>
  <c r="L392" i="1"/>
  <c r="L425" i="1"/>
  <c r="L441" i="1"/>
  <c r="L465" i="1"/>
  <c r="M120" i="1"/>
  <c r="M128" i="1"/>
  <c r="N128" i="1" s="1"/>
  <c r="P128" i="1" s="1"/>
  <c r="L135" i="1"/>
  <c r="L167" i="1"/>
  <c r="M200" i="1"/>
  <c r="M232" i="1"/>
  <c r="M256" i="1"/>
  <c r="L263" i="1"/>
  <c r="M272" i="1"/>
  <c r="M304" i="1"/>
  <c r="M311" i="1"/>
  <c r="M320" i="1"/>
  <c r="M328" i="1"/>
  <c r="M343" i="1"/>
  <c r="M367" i="1"/>
  <c r="L391" i="1"/>
  <c r="L472" i="1"/>
  <c r="M25" i="1"/>
  <c r="L82" i="1"/>
  <c r="L89" i="1"/>
  <c r="L177" i="1"/>
  <c r="L201" i="1"/>
  <c r="L274" i="1"/>
  <c r="L289" i="1"/>
  <c r="L370" i="1"/>
  <c r="N370" i="1" s="1"/>
  <c r="P370" i="1" s="1"/>
  <c r="L27" i="1"/>
  <c r="N27" i="1" s="1"/>
  <c r="P27" i="1" s="1"/>
  <c r="AD7" i="1"/>
  <c r="AL6" i="1"/>
  <c r="AC236" i="1"/>
  <c r="AK236" i="1" s="1"/>
  <c r="L242" i="1"/>
  <c r="L211" i="1"/>
  <c r="L227" i="1"/>
  <c r="L283" i="1"/>
  <c r="N283" i="1" s="1"/>
  <c r="L355" i="1"/>
  <c r="N355" i="1" s="1"/>
  <c r="P355" i="1" s="1"/>
  <c r="O476" i="1"/>
  <c r="L386" i="1"/>
  <c r="N386" i="1" s="1"/>
  <c r="P386" i="1" s="1"/>
  <c r="L422" i="1"/>
  <c r="N422" i="1" s="1"/>
  <c r="L438" i="1"/>
  <c r="L306" i="1"/>
  <c r="N306" i="1" s="1"/>
  <c r="P306" i="1" s="1"/>
  <c r="L161" i="1"/>
  <c r="L305" i="1"/>
  <c r="M96" i="1"/>
  <c r="N96" i="1" s="1"/>
  <c r="P96" i="1" s="1"/>
  <c r="M264" i="1"/>
  <c r="M360" i="1"/>
  <c r="M322" i="1"/>
  <c r="L83" i="1"/>
  <c r="N83" i="1" s="1"/>
  <c r="L171" i="1"/>
  <c r="L195" i="1"/>
  <c r="M166" i="1"/>
  <c r="L166" i="1"/>
  <c r="M351" i="1"/>
  <c r="L65" i="1"/>
  <c r="L81" i="1"/>
  <c r="L114" i="1"/>
  <c r="L130" i="1"/>
  <c r="N130" i="1" s="1"/>
  <c r="P130" i="1" s="1"/>
  <c r="L185" i="1"/>
  <c r="L410" i="1"/>
  <c r="N410" i="1" s="1"/>
  <c r="L339" i="1"/>
  <c r="N339" i="1" s="1"/>
  <c r="P339" i="1" s="1"/>
  <c r="L120" i="1"/>
  <c r="L430" i="1"/>
  <c r="N430" i="1" s="1"/>
  <c r="P430" i="1" s="1"/>
  <c r="L390" i="1"/>
  <c r="N390" i="1" s="1"/>
  <c r="P390" i="1" s="1"/>
  <c r="L286" i="1"/>
  <c r="N286" i="1" s="1"/>
  <c r="P286" i="1" s="1"/>
  <c r="N155" i="1"/>
  <c r="P155" i="1" s="1"/>
  <c r="AC155" i="1" s="1"/>
  <c r="AK155" i="1" s="1"/>
  <c r="L39" i="1"/>
  <c r="L47" i="1"/>
  <c r="L55" i="1"/>
  <c r="L71" i="1"/>
  <c r="L80" i="1"/>
  <c r="N80" i="1" s="1"/>
  <c r="P80" i="1" s="1"/>
  <c r="L87" i="1"/>
  <c r="L103" i="1"/>
  <c r="L111" i="1"/>
  <c r="L231" i="1"/>
  <c r="N254" i="1"/>
  <c r="P254" i="1" s="1"/>
  <c r="L25" i="1"/>
  <c r="L4" i="1"/>
  <c r="N4" i="1" s="1"/>
  <c r="P4" i="1" s="1"/>
  <c r="L56" i="1"/>
  <c r="L63" i="1"/>
  <c r="L79" i="1"/>
  <c r="L88" i="1"/>
  <c r="L95" i="1"/>
  <c r="L112" i="1"/>
  <c r="N112" i="1" s="1"/>
  <c r="P112" i="1" s="1"/>
  <c r="L119" i="1"/>
  <c r="L127" i="1"/>
  <c r="L175" i="1"/>
  <c r="L200" i="1"/>
  <c r="N200" i="1" s="1"/>
  <c r="P200" i="1" s="1"/>
  <c r="L223" i="1"/>
  <c r="L239" i="1"/>
  <c r="L295" i="1"/>
  <c r="L311" i="1"/>
  <c r="N311" i="1" s="1"/>
  <c r="P311" i="1" s="1"/>
  <c r="L335" i="1"/>
  <c r="L376" i="1"/>
  <c r="L408" i="1"/>
  <c r="L456" i="1"/>
  <c r="L471" i="1"/>
  <c r="M66" i="1"/>
  <c r="M146" i="1"/>
  <c r="M282" i="1"/>
  <c r="M314" i="1"/>
  <c r="M100" i="1"/>
  <c r="M356" i="1"/>
  <c r="M33" i="1"/>
  <c r="N33" i="1" s="1"/>
  <c r="P33" i="1" s="1"/>
  <c r="AC33" i="1" s="1"/>
  <c r="AK33" i="1" s="1"/>
  <c r="M7" i="1"/>
  <c r="N7" i="1" s="1"/>
  <c r="P7" i="1" s="1"/>
  <c r="M285" i="1"/>
  <c r="N285" i="1" s="1"/>
  <c r="P285" i="1" s="1"/>
  <c r="N8" i="1"/>
  <c r="P8" i="1" s="1"/>
  <c r="L19" i="1"/>
  <c r="L11" i="1"/>
  <c r="N11" i="1" s="1"/>
  <c r="P11" i="1" s="1"/>
  <c r="L34" i="1"/>
  <c r="N34" i="1" s="1"/>
  <c r="P34" i="1" s="1"/>
  <c r="Y34" i="1" s="1"/>
  <c r="L143" i="1"/>
  <c r="L151" i="1"/>
  <c r="L159" i="1"/>
  <c r="L183" i="1"/>
  <c r="N183" i="1" s="1"/>
  <c r="P183" i="1" s="1"/>
  <c r="L207" i="1"/>
  <c r="L224" i="1"/>
  <c r="L240" i="1"/>
  <c r="L256" i="1"/>
  <c r="N256" i="1" s="1"/>
  <c r="P256" i="1" s="1"/>
  <c r="L264" i="1"/>
  <c r="L272" i="1"/>
  <c r="N272" i="1" s="1"/>
  <c r="P272" i="1" s="1"/>
  <c r="L287" i="1"/>
  <c r="L303" i="1"/>
  <c r="N303" i="1" s="1"/>
  <c r="P303" i="1" s="1"/>
  <c r="L319" i="1"/>
  <c r="N319" i="1" s="1"/>
  <c r="P319" i="1" s="1"/>
  <c r="L327" i="1"/>
  <c r="L351" i="1"/>
  <c r="L359" i="1"/>
  <c r="L375" i="1"/>
  <c r="N375" i="1" s="1"/>
  <c r="P375" i="1" s="1"/>
  <c r="L384" i="1"/>
  <c r="L416" i="1"/>
  <c r="L455" i="1"/>
  <c r="M287" i="1"/>
  <c r="M335" i="1"/>
  <c r="M15" i="1"/>
  <c r="N15" i="1" s="1"/>
  <c r="P15" i="1" s="1"/>
  <c r="N360" i="1"/>
  <c r="P360" i="1" s="1"/>
  <c r="N426" i="1"/>
  <c r="P426" i="1" s="1"/>
  <c r="Y426" i="1" s="1"/>
  <c r="N389" i="1"/>
  <c r="P389" i="1" s="1"/>
  <c r="N163" i="1"/>
  <c r="P163" i="1" s="1"/>
  <c r="N343" i="1"/>
  <c r="P343" i="1" s="1"/>
  <c r="N242" i="1"/>
  <c r="P242" i="1" s="1"/>
  <c r="N204" i="1"/>
  <c r="P204" i="1" s="1"/>
  <c r="N212" i="1"/>
  <c r="P212" i="1" s="1"/>
  <c r="N185" i="1"/>
  <c r="P185" i="1" s="1"/>
  <c r="N260" i="1"/>
  <c r="P260" i="1" s="1"/>
  <c r="N261" i="1"/>
  <c r="P261" i="1" s="1"/>
  <c r="N19" i="1"/>
  <c r="P19" i="1" s="1"/>
  <c r="N308" i="1"/>
  <c r="P308" i="1" s="1"/>
  <c r="Y308" i="1" s="1"/>
  <c r="L191" i="1"/>
  <c r="L367" i="1"/>
  <c r="N367" i="1" s="1"/>
  <c r="P367" i="1" s="1"/>
  <c r="L415" i="1"/>
  <c r="L36" i="1"/>
  <c r="L44" i="1"/>
  <c r="L52" i="1"/>
  <c r="L60" i="1"/>
  <c r="L76" i="1"/>
  <c r="N76" i="1" s="1"/>
  <c r="P76" i="1" s="1"/>
  <c r="L84" i="1"/>
  <c r="N84" i="1" s="1"/>
  <c r="L108" i="1"/>
  <c r="N108" i="1" s="1"/>
  <c r="P108" i="1" s="1"/>
  <c r="L124" i="1"/>
  <c r="L140" i="1"/>
  <c r="L164" i="1"/>
  <c r="L180" i="1"/>
  <c r="L228" i="1"/>
  <c r="L252" i="1"/>
  <c r="L284" i="1"/>
  <c r="L292" i="1"/>
  <c r="N292" i="1" s="1"/>
  <c r="P292" i="1" s="1"/>
  <c r="L316" i="1"/>
  <c r="N316" i="1" s="1"/>
  <c r="P316" i="1" s="1"/>
  <c r="L332" i="1"/>
  <c r="N332" i="1" s="1"/>
  <c r="P332" i="1" s="1"/>
  <c r="Y332" i="1" s="1"/>
  <c r="L348" i="1"/>
  <c r="N348" i="1" s="1"/>
  <c r="L356" i="1"/>
  <c r="L364" i="1"/>
  <c r="L412" i="1"/>
  <c r="L436" i="1"/>
  <c r="M75" i="1"/>
  <c r="N75" i="1" s="1"/>
  <c r="P75" i="1" s="1"/>
  <c r="M131" i="1"/>
  <c r="N131" i="1" s="1"/>
  <c r="P131" i="1" s="1"/>
  <c r="M171" i="1"/>
  <c r="N171" i="1" s="1"/>
  <c r="P171" i="1" s="1"/>
  <c r="M195" i="1"/>
  <c r="M203" i="1"/>
  <c r="N203" i="1" s="1"/>
  <c r="M211" i="1"/>
  <c r="M251" i="1"/>
  <c r="N251" i="1" s="1"/>
  <c r="P251" i="1" s="1"/>
  <c r="M275" i="1"/>
  <c r="N275" i="1" s="1"/>
  <c r="P275" i="1" s="1"/>
  <c r="M307" i="1"/>
  <c r="N307" i="1" s="1"/>
  <c r="P307" i="1" s="1"/>
  <c r="M347" i="1"/>
  <c r="N347" i="1" s="1"/>
  <c r="P347" i="1" s="1"/>
  <c r="M363" i="1"/>
  <c r="N363" i="1" s="1"/>
  <c r="P363" i="1" s="1"/>
  <c r="M371" i="1"/>
  <c r="N371" i="1" s="1"/>
  <c r="P371" i="1" s="1"/>
  <c r="M387" i="1"/>
  <c r="N387" i="1" s="1"/>
  <c r="P387" i="1" s="1"/>
  <c r="M395" i="1"/>
  <c r="N395" i="1" s="1"/>
  <c r="P395" i="1" s="1"/>
  <c r="M403" i="1"/>
  <c r="N403" i="1" s="1"/>
  <c r="P403" i="1" s="1"/>
  <c r="M411" i="1"/>
  <c r="N411" i="1" s="1"/>
  <c r="P411" i="1" s="1"/>
  <c r="L443" i="1"/>
  <c r="M443" i="1"/>
  <c r="M451" i="1"/>
  <c r="N451" i="1" s="1"/>
  <c r="P451" i="1" s="1"/>
  <c r="M459" i="1"/>
  <c r="N459" i="1" s="1"/>
  <c r="P459" i="1" s="1"/>
  <c r="L105" i="1"/>
  <c r="L145" i="1"/>
  <c r="L202" i="1"/>
  <c r="N202" i="1" s="1"/>
  <c r="P202" i="1" s="1"/>
  <c r="L226" i="1"/>
  <c r="N226" i="1" s="1"/>
  <c r="P226" i="1" s="1"/>
  <c r="L257" i="1"/>
  <c r="N257" i="1" s="1"/>
  <c r="P257" i="1" s="1"/>
  <c r="L273" i="1"/>
  <c r="N273" i="1" s="1"/>
  <c r="L282" i="1"/>
  <c r="L298" i="1"/>
  <c r="L393" i="1"/>
  <c r="N393" i="1" s="1"/>
  <c r="P393" i="1" s="1"/>
  <c r="L417" i="1"/>
  <c r="N417" i="1" s="1"/>
  <c r="M40" i="1"/>
  <c r="M48" i="1"/>
  <c r="M56" i="1"/>
  <c r="M72" i="1"/>
  <c r="N72" i="1" s="1"/>
  <c r="P72" i="1" s="1"/>
  <c r="M88" i="1"/>
  <c r="M104" i="1"/>
  <c r="M152" i="1"/>
  <c r="N152" i="1" s="1"/>
  <c r="P152" i="1" s="1"/>
  <c r="M208" i="1"/>
  <c r="N208" i="1" s="1"/>
  <c r="P208" i="1" s="1"/>
  <c r="M216" i="1"/>
  <c r="N216" i="1" s="1"/>
  <c r="P216" i="1" s="1"/>
  <c r="M224" i="1"/>
  <c r="M240" i="1"/>
  <c r="M248" i="1"/>
  <c r="N248" i="1" s="1"/>
  <c r="P248" i="1" s="1"/>
  <c r="M384" i="1"/>
  <c r="M432" i="1"/>
  <c r="M456" i="1"/>
  <c r="N456" i="1" s="1"/>
  <c r="M472" i="1"/>
  <c r="N472" i="1" s="1"/>
  <c r="P472" i="1" s="1"/>
  <c r="L54" i="1"/>
  <c r="N54" i="1" s="1"/>
  <c r="L102" i="1"/>
  <c r="N102" i="1" s="1"/>
  <c r="P102" i="1" s="1"/>
  <c r="L126" i="1"/>
  <c r="N126" i="1" s="1"/>
  <c r="P126" i="1" s="1"/>
  <c r="L366" i="1"/>
  <c r="N366" i="1" s="1"/>
  <c r="P366" i="1" s="1"/>
  <c r="L414" i="1"/>
  <c r="N414" i="1" s="1"/>
  <c r="M77" i="1"/>
  <c r="N77" i="1" s="1"/>
  <c r="P77" i="1" s="1"/>
  <c r="M101" i="1"/>
  <c r="M117" i="1"/>
  <c r="N117" i="1" s="1"/>
  <c r="P117" i="1" s="1"/>
  <c r="M149" i="1"/>
  <c r="M157" i="1"/>
  <c r="M173" i="1"/>
  <c r="M189" i="1"/>
  <c r="M197" i="1"/>
  <c r="N197" i="1" s="1"/>
  <c r="P197" i="1" s="1"/>
  <c r="M205" i="1"/>
  <c r="N205" i="1" s="1"/>
  <c r="P205" i="1" s="1"/>
  <c r="M213" i="1"/>
  <c r="N213" i="1" s="1"/>
  <c r="P213" i="1" s="1"/>
  <c r="M221" i="1"/>
  <c r="M229" i="1"/>
  <c r="N229" i="1" s="1"/>
  <c r="P229" i="1" s="1"/>
  <c r="M294" i="1"/>
  <c r="M302" i="1"/>
  <c r="M309" i="1"/>
  <c r="N309" i="1" s="1"/>
  <c r="P309" i="1" s="1"/>
  <c r="M318" i="1"/>
  <c r="M325" i="1"/>
  <c r="N325" i="1" s="1"/>
  <c r="P325" i="1" s="1"/>
  <c r="M333" i="1"/>
  <c r="M349" i="1"/>
  <c r="M357" i="1"/>
  <c r="N357" i="1" s="1"/>
  <c r="P357" i="1" s="1"/>
  <c r="M381" i="1"/>
  <c r="N381" i="1" s="1"/>
  <c r="P381" i="1" s="1"/>
  <c r="M437" i="1"/>
  <c r="N437" i="1" s="1"/>
  <c r="P437" i="1" s="1"/>
  <c r="N160" i="1"/>
  <c r="P160" i="1" s="1"/>
  <c r="L68" i="1"/>
  <c r="N68" i="1" s="1"/>
  <c r="P68" i="1" s="1"/>
  <c r="L100" i="1"/>
  <c r="L116" i="1"/>
  <c r="N116" i="1" s="1"/>
  <c r="P116" i="1" s="1"/>
  <c r="L156" i="1"/>
  <c r="L172" i="1"/>
  <c r="L324" i="1"/>
  <c r="N324" i="1" s="1"/>
  <c r="P324" i="1" s="1"/>
  <c r="L340" i="1"/>
  <c r="N340" i="1" s="1"/>
  <c r="P340" i="1" s="1"/>
  <c r="Y340" i="1" s="1"/>
  <c r="L396" i="1"/>
  <c r="N396" i="1" s="1"/>
  <c r="P396" i="1" s="1"/>
  <c r="L468" i="1"/>
  <c r="N468" i="1" s="1"/>
  <c r="P468" i="1" s="1"/>
  <c r="M43" i="1"/>
  <c r="M51" i="1"/>
  <c r="M91" i="1"/>
  <c r="N91" i="1" s="1"/>
  <c r="P91" i="1" s="1"/>
  <c r="M107" i="1"/>
  <c r="N107" i="1" s="1"/>
  <c r="P107" i="1" s="1"/>
  <c r="M187" i="1"/>
  <c r="M219" i="1"/>
  <c r="N219" i="1" s="1"/>
  <c r="P219" i="1" s="1"/>
  <c r="M227" i="1"/>
  <c r="N227" i="1" s="1"/>
  <c r="P227" i="1" s="1"/>
  <c r="M243" i="1"/>
  <c r="N243" i="1" s="1"/>
  <c r="P243" i="1" s="1"/>
  <c r="M259" i="1"/>
  <c r="N259" i="1" s="1"/>
  <c r="P259" i="1" s="1"/>
  <c r="M267" i="1"/>
  <c r="N267" i="1" s="1"/>
  <c r="P267" i="1" s="1"/>
  <c r="L276" i="1"/>
  <c r="N276" i="1" s="1"/>
  <c r="P276" i="1" s="1"/>
  <c r="M315" i="1"/>
  <c r="N315" i="1" s="1"/>
  <c r="P315" i="1" s="1"/>
  <c r="M323" i="1"/>
  <c r="N323" i="1" s="1"/>
  <c r="P323" i="1" s="1"/>
  <c r="M331" i="1"/>
  <c r="N331" i="1" s="1"/>
  <c r="P331" i="1" s="1"/>
  <c r="L404" i="1"/>
  <c r="L78" i="1"/>
  <c r="N78" i="1" s="1"/>
  <c r="L118" i="1"/>
  <c r="N118" i="1" s="1"/>
  <c r="P118" i="1" s="1"/>
  <c r="L149" i="1"/>
  <c r="L182" i="1"/>
  <c r="N182" i="1" s="1"/>
  <c r="P182" i="1" s="1"/>
  <c r="L189" i="1"/>
  <c r="L302" i="1"/>
  <c r="L310" i="1"/>
  <c r="N310" i="1" s="1"/>
  <c r="P310" i="1" s="1"/>
  <c r="L326" i="1"/>
  <c r="L333" i="1"/>
  <c r="L358" i="1"/>
  <c r="L405" i="1"/>
  <c r="N405" i="1" s="1"/>
  <c r="P405" i="1" s="1"/>
  <c r="M36" i="1"/>
  <c r="M44" i="1"/>
  <c r="M52" i="1"/>
  <c r="M60" i="1"/>
  <c r="M124" i="1"/>
  <c r="M140" i="1"/>
  <c r="M148" i="1"/>
  <c r="M156" i="1"/>
  <c r="L165" i="1"/>
  <c r="L181" i="1"/>
  <c r="N181" i="1" s="1"/>
  <c r="P181" i="1" s="1"/>
  <c r="M228" i="1"/>
  <c r="M284" i="1"/>
  <c r="M372" i="1"/>
  <c r="N372" i="1" s="1"/>
  <c r="P372" i="1" s="1"/>
  <c r="M412" i="1"/>
  <c r="M436" i="1"/>
  <c r="M444" i="1"/>
  <c r="N444" i="1" s="1"/>
  <c r="P444" i="1" s="1"/>
  <c r="M452" i="1"/>
  <c r="N452" i="1" s="1"/>
  <c r="P452" i="1" s="1"/>
  <c r="L35" i="1"/>
  <c r="N35" i="1" s="1"/>
  <c r="P35" i="1" s="1"/>
  <c r="L43" i="1"/>
  <c r="N43" i="1" s="1"/>
  <c r="P43" i="1" s="1"/>
  <c r="L51" i="1"/>
  <c r="N51" i="1" s="1"/>
  <c r="P51" i="1" s="1"/>
  <c r="L66" i="1"/>
  <c r="L74" i="1"/>
  <c r="N74" i="1" s="1"/>
  <c r="P74" i="1" s="1"/>
  <c r="Y74" i="1" s="1"/>
  <c r="L98" i="1"/>
  <c r="N98" i="1" s="1"/>
  <c r="P98" i="1" s="1"/>
  <c r="L122" i="1"/>
  <c r="N122" i="1" s="1"/>
  <c r="L154" i="1"/>
  <c r="N154" i="1" s="1"/>
  <c r="P154" i="1" s="1"/>
  <c r="L162" i="1"/>
  <c r="L170" i="1"/>
  <c r="N170" i="1" s="1"/>
  <c r="P170" i="1" s="1"/>
  <c r="L178" i="1"/>
  <c r="N178" i="1" s="1"/>
  <c r="P178" i="1" s="1"/>
  <c r="L194" i="1"/>
  <c r="N194" i="1" s="1"/>
  <c r="P194" i="1" s="1"/>
  <c r="L218" i="1"/>
  <c r="L258" i="1"/>
  <c r="L346" i="1"/>
  <c r="L354" i="1"/>
  <c r="N354" i="1" s="1"/>
  <c r="P354" i="1" s="1"/>
  <c r="L362" i="1"/>
  <c r="N362" i="1" s="1"/>
  <c r="P362" i="1" s="1"/>
  <c r="L458" i="1"/>
  <c r="N458" i="1" s="1"/>
  <c r="P458" i="1" s="1"/>
  <c r="M37" i="1"/>
  <c r="M45" i="1"/>
  <c r="M53" i="1"/>
  <c r="M61" i="1"/>
  <c r="N61" i="1" s="1"/>
  <c r="P61" i="1" s="1"/>
  <c r="M69" i="1"/>
  <c r="M85" i="1"/>
  <c r="N85" i="1" s="1"/>
  <c r="M93" i="1"/>
  <c r="N93" i="1" s="1"/>
  <c r="P93" i="1" s="1"/>
  <c r="M109" i="1"/>
  <c r="N109" i="1" s="1"/>
  <c r="P109" i="1" s="1"/>
  <c r="M125" i="1"/>
  <c r="M133" i="1"/>
  <c r="N133" i="1" s="1"/>
  <c r="P133" i="1" s="1"/>
  <c r="M165" i="1"/>
  <c r="M198" i="1"/>
  <c r="N198" i="1" s="1"/>
  <c r="P198" i="1" s="1"/>
  <c r="L230" i="1"/>
  <c r="N230" i="1" s="1"/>
  <c r="P230" i="1" s="1"/>
  <c r="M245" i="1"/>
  <c r="M253" i="1"/>
  <c r="N253" i="1" s="1"/>
  <c r="P253" i="1" s="1"/>
  <c r="L262" i="1"/>
  <c r="N262" i="1" s="1"/>
  <c r="P262" i="1" s="1"/>
  <c r="M293" i="1"/>
  <c r="N293" i="1" s="1"/>
  <c r="P293" i="1" s="1"/>
  <c r="M301" i="1"/>
  <c r="N301" i="1" s="1"/>
  <c r="P301" i="1" s="1"/>
  <c r="M317" i="1"/>
  <c r="N317" i="1" s="1"/>
  <c r="P317" i="1" s="1"/>
  <c r="M326" i="1"/>
  <c r="L334" i="1"/>
  <c r="N334" i="1" s="1"/>
  <c r="P334" i="1" s="1"/>
  <c r="M341" i="1"/>
  <c r="N341" i="1" s="1"/>
  <c r="P341" i="1" s="1"/>
  <c r="M358" i="1"/>
  <c r="M365" i="1"/>
  <c r="N365" i="1" s="1"/>
  <c r="P365" i="1" s="1"/>
  <c r="L374" i="1"/>
  <c r="N374" i="1" s="1"/>
  <c r="P374" i="1" s="1"/>
  <c r="M382" i="1"/>
  <c r="M421" i="1"/>
  <c r="M429" i="1"/>
  <c r="N429" i="1" s="1"/>
  <c r="P429" i="1" s="1"/>
  <c r="M461" i="1"/>
  <c r="N142" i="1"/>
  <c r="P142" i="1" s="1"/>
  <c r="AC142" i="1" s="1"/>
  <c r="AK142" i="1" s="1"/>
  <c r="N104" i="1"/>
  <c r="N475" i="1"/>
  <c r="L187" i="1"/>
  <c r="L299" i="1"/>
  <c r="N299" i="1" s="1"/>
  <c r="P299" i="1" s="1"/>
  <c r="L40" i="1"/>
  <c r="L48" i="1"/>
  <c r="N48" i="1" s="1"/>
  <c r="P48" i="1" s="1"/>
  <c r="L288" i="1"/>
  <c r="N288" i="1" s="1"/>
  <c r="L296" i="1"/>
  <c r="N296" i="1" s="1"/>
  <c r="P296" i="1" s="1"/>
  <c r="L304" i="1"/>
  <c r="N304" i="1" s="1"/>
  <c r="P304" i="1" s="1"/>
  <c r="L368" i="1"/>
  <c r="L432" i="1"/>
  <c r="L448" i="1"/>
  <c r="N448" i="1" s="1"/>
  <c r="P448" i="1" s="1"/>
  <c r="M39" i="1"/>
  <c r="N39" i="1" s="1"/>
  <c r="P39" i="1" s="1"/>
  <c r="M47" i="1"/>
  <c r="N47" i="1" s="1"/>
  <c r="P47" i="1" s="1"/>
  <c r="M63" i="1"/>
  <c r="M71" i="1"/>
  <c r="M79" i="1"/>
  <c r="M87" i="1"/>
  <c r="N87" i="1" s="1"/>
  <c r="P87" i="1" s="1"/>
  <c r="M95" i="1"/>
  <c r="M103" i="1"/>
  <c r="M135" i="1"/>
  <c r="N135" i="1" s="1"/>
  <c r="P135" i="1" s="1"/>
  <c r="M143" i="1"/>
  <c r="M151" i="1"/>
  <c r="M159" i="1"/>
  <c r="M167" i="1"/>
  <c r="N167" i="1" s="1"/>
  <c r="P167" i="1" s="1"/>
  <c r="M175" i="1"/>
  <c r="N175" i="1" s="1"/>
  <c r="P175" i="1" s="1"/>
  <c r="M263" i="1"/>
  <c r="N263" i="1" s="1"/>
  <c r="P263" i="1" s="1"/>
  <c r="M279" i="1"/>
  <c r="N279" i="1" s="1"/>
  <c r="P279" i="1" s="1"/>
  <c r="M295" i="1"/>
  <c r="M359" i="1"/>
  <c r="M391" i="1"/>
  <c r="N391" i="1" s="1"/>
  <c r="P391" i="1" s="1"/>
  <c r="M399" i="1"/>
  <c r="N399" i="1" s="1"/>
  <c r="P399" i="1" s="1"/>
  <c r="M407" i="1"/>
  <c r="N407" i="1" s="1"/>
  <c r="P407" i="1" s="1"/>
  <c r="M415" i="1"/>
  <c r="M439" i="1"/>
  <c r="N439" i="1" s="1"/>
  <c r="P439" i="1" s="1"/>
  <c r="M463" i="1"/>
  <c r="N463" i="1" s="1"/>
  <c r="L37" i="1"/>
  <c r="L45" i="1"/>
  <c r="L53" i="1"/>
  <c r="L62" i="1"/>
  <c r="N62" i="1" s="1"/>
  <c r="P62" i="1" s="1"/>
  <c r="L69" i="1"/>
  <c r="L86" i="1"/>
  <c r="N86" i="1" s="1"/>
  <c r="P86" i="1" s="1"/>
  <c r="L94" i="1"/>
  <c r="N94" i="1" s="1"/>
  <c r="P94" i="1" s="1"/>
  <c r="L101" i="1"/>
  <c r="L110" i="1"/>
  <c r="N110" i="1" s="1"/>
  <c r="L125" i="1"/>
  <c r="L173" i="1"/>
  <c r="L221" i="1"/>
  <c r="L245" i="1"/>
  <c r="L270" i="1"/>
  <c r="N270" i="1" s="1"/>
  <c r="P270" i="1" s="1"/>
  <c r="L318" i="1"/>
  <c r="L349" i="1"/>
  <c r="L373" i="1"/>
  <c r="N373" i="1" s="1"/>
  <c r="P373" i="1" s="1"/>
  <c r="L413" i="1"/>
  <c r="N413" i="1" s="1"/>
  <c r="P413" i="1" s="1"/>
  <c r="L421" i="1"/>
  <c r="L445" i="1"/>
  <c r="N445" i="1" s="1"/>
  <c r="P445" i="1" s="1"/>
  <c r="L461" i="1"/>
  <c r="L469" i="1"/>
  <c r="N469" i="1" s="1"/>
  <c r="P469" i="1" s="1"/>
  <c r="L157" i="1"/>
  <c r="M164" i="1"/>
  <c r="M172" i="1"/>
  <c r="M180" i="1"/>
  <c r="M188" i="1"/>
  <c r="N188" i="1" s="1"/>
  <c r="P188" i="1" s="1"/>
  <c r="L237" i="1"/>
  <c r="N237" i="1" s="1"/>
  <c r="P237" i="1" s="1"/>
  <c r="Y237" i="1" s="1"/>
  <c r="M244" i="1"/>
  <c r="N244" i="1" s="1"/>
  <c r="P244" i="1" s="1"/>
  <c r="M252" i="1"/>
  <c r="M268" i="1"/>
  <c r="N268" i="1" s="1"/>
  <c r="P268" i="1" s="1"/>
  <c r="L277" i="1"/>
  <c r="N277" i="1" s="1"/>
  <c r="P277" i="1" s="1"/>
  <c r="M364" i="1"/>
  <c r="M380" i="1"/>
  <c r="N380" i="1" s="1"/>
  <c r="P380" i="1" s="1"/>
  <c r="L397" i="1"/>
  <c r="N397" i="1" s="1"/>
  <c r="P397" i="1" s="1"/>
  <c r="M404" i="1"/>
  <c r="L420" i="1"/>
  <c r="M420" i="1"/>
  <c r="L453" i="1"/>
  <c r="N453" i="1" s="1"/>
  <c r="P453" i="1" s="1"/>
  <c r="L106" i="1"/>
  <c r="N106" i="1" s="1"/>
  <c r="P106" i="1" s="1"/>
  <c r="Y106" i="1" s="1"/>
  <c r="L146" i="1"/>
  <c r="N146" i="1" s="1"/>
  <c r="P146" i="1" s="1"/>
  <c r="L186" i="1"/>
  <c r="N186" i="1" s="1"/>
  <c r="P186" i="1" s="1"/>
  <c r="L314" i="1"/>
  <c r="L378" i="1"/>
  <c r="M41" i="1"/>
  <c r="M49" i="1"/>
  <c r="L58" i="1"/>
  <c r="N58" i="1" s="1"/>
  <c r="P58" i="1" s="1"/>
  <c r="M65" i="1"/>
  <c r="N65" i="1" s="1"/>
  <c r="P65" i="1" s="1"/>
  <c r="M73" i="1"/>
  <c r="M81" i="1"/>
  <c r="N81" i="1" s="1"/>
  <c r="P81" i="1" s="1"/>
  <c r="L90" i="1"/>
  <c r="N90" i="1" s="1"/>
  <c r="P90" i="1" s="1"/>
  <c r="Y90" i="1" s="1"/>
  <c r="M97" i="1"/>
  <c r="N97" i="1" s="1"/>
  <c r="P97" i="1" s="1"/>
  <c r="M114" i="1"/>
  <c r="M129" i="1"/>
  <c r="M138" i="1"/>
  <c r="N138" i="1" s="1"/>
  <c r="P138" i="1" s="1"/>
  <c r="M145" i="1"/>
  <c r="M153" i="1"/>
  <c r="M162" i="1"/>
  <c r="M193" i="1"/>
  <c r="N193" i="1" s="1"/>
  <c r="P193" i="1" s="1"/>
  <c r="M218" i="1"/>
  <c r="M233" i="1"/>
  <c r="M250" i="1"/>
  <c r="N250" i="1" s="1"/>
  <c r="M265" i="1"/>
  <c r="N265" i="1" s="1"/>
  <c r="P265" i="1" s="1"/>
  <c r="M281" i="1"/>
  <c r="L290" i="1"/>
  <c r="N290" i="1" s="1"/>
  <c r="P290" i="1" s="1"/>
  <c r="L297" i="1"/>
  <c r="M297" i="1"/>
  <c r="M313" i="1"/>
  <c r="M321" i="1"/>
  <c r="N321" i="1" s="1"/>
  <c r="P321" i="1" s="1"/>
  <c r="L330" i="1"/>
  <c r="N330" i="1" s="1"/>
  <c r="P330" i="1" s="1"/>
  <c r="M337" i="1"/>
  <c r="N337" i="1" s="1"/>
  <c r="P337" i="1" s="1"/>
  <c r="M345" i="1"/>
  <c r="N345" i="1" s="1"/>
  <c r="P345" i="1" s="1"/>
  <c r="M378" i="1"/>
  <c r="M425" i="1"/>
  <c r="N425" i="1" s="1"/>
  <c r="P425" i="1" s="1"/>
  <c r="M441" i="1"/>
  <c r="N441" i="1" s="1"/>
  <c r="P441" i="1" s="1"/>
  <c r="L450" i="1"/>
  <c r="N450" i="1" s="1"/>
  <c r="P450" i="1" s="1"/>
  <c r="AC450" i="1" s="1"/>
  <c r="AK450" i="1" s="1"/>
  <c r="M457" i="1"/>
  <c r="M465" i="1"/>
  <c r="N465" i="1" s="1"/>
  <c r="P465" i="1" s="1"/>
  <c r="N148" i="1"/>
  <c r="P148" i="1" s="1"/>
  <c r="N195" i="1"/>
  <c r="L184" i="1"/>
  <c r="L192" i="1"/>
  <c r="N192" i="1" s="1"/>
  <c r="P192" i="1" s="1"/>
  <c r="L328" i="1"/>
  <c r="N328" i="1" s="1"/>
  <c r="P328" i="1" s="1"/>
  <c r="L424" i="1"/>
  <c r="M55" i="1"/>
  <c r="N55" i="1" s="1"/>
  <c r="P55" i="1" s="1"/>
  <c r="M111" i="1"/>
  <c r="M119" i="1"/>
  <c r="N119" i="1" s="1"/>
  <c r="P119" i="1" s="1"/>
  <c r="M127" i="1"/>
  <c r="N127" i="1" s="1"/>
  <c r="M191" i="1"/>
  <c r="M199" i="1"/>
  <c r="N199" i="1" s="1"/>
  <c r="P199" i="1" s="1"/>
  <c r="M207" i="1"/>
  <c r="M215" i="1"/>
  <c r="N215" i="1" s="1"/>
  <c r="P215" i="1" s="1"/>
  <c r="M223" i="1"/>
  <c r="N223" i="1" s="1"/>
  <c r="P223" i="1" s="1"/>
  <c r="M231" i="1"/>
  <c r="N231" i="1" s="1"/>
  <c r="P231" i="1" s="1"/>
  <c r="M239" i="1"/>
  <c r="N239" i="1" s="1"/>
  <c r="P239" i="1" s="1"/>
  <c r="M247" i="1"/>
  <c r="N247" i="1" s="1"/>
  <c r="P247" i="1" s="1"/>
  <c r="M255" i="1"/>
  <c r="N255" i="1" s="1"/>
  <c r="P255" i="1" s="1"/>
  <c r="M271" i="1"/>
  <c r="N271" i="1" s="1"/>
  <c r="P271" i="1" s="1"/>
  <c r="M327" i="1"/>
  <c r="N327" i="1" s="1"/>
  <c r="P327" i="1" s="1"/>
  <c r="M383" i="1"/>
  <c r="N383" i="1" s="1"/>
  <c r="P383" i="1" s="1"/>
  <c r="M423" i="1"/>
  <c r="N423" i="1" s="1"/>
  <c r="P423" i="1" s="1"/>
  <c r="M455" i="1"/>
  <c r="M471" i="1"/>
  <c r="N471" i="1" s="1"/>
  <c r="L41" i="1"/>
  <c r="L49" i="1"/>
  <c r="N49" i="1" s="1"/>
  <c r="P49" i="1" s="1"/>
  <c r="L73" i="1"/>
  <c r="L129" i="1"/>
  <c r="L153" i="1"/>
  <c r="L169" i="1"/>
  <c r="L209" i="1"/>
  <c r="N209" i="1" s="1"/>
  <c r="P209" i="1" s="1"/>
  <c r="L225" i="1"/>
  <c r="N225" i="1" s="1"/>
  <c r="P225" i="1" s="1"/>
  <c r="L233" i="1"/>
  <c r="L249" i="1"/>
  <c r="N249" i="1" s="1"/>
  <c r="P249" i="1" s="1"/>
  <c r="L281" i="1"/>
  <c r="L313" i="1"/>
  <c r="L385" i="1"/>
  <c r="N385" i="1" s="1"/>
  <c r="P385" i="1" s="1"/>
  <c r="AC385" i="1" s="1"/>
  <c r="AK385" i="1" s="1"/>
  <c r="L401" i="1"/>
  <c r="N401" i="1" s="1"/>
  <c r="L409" i="1"/>
  <c r="N409" i="1" s="1"/>
  <c r="L457" i="1"/>
  <c r="M144" i="1"/>
  <c r="N144" i="1" s="1"/>
  <c r="P144" i="1" s="1"/>
  <c r="M168" i="1"/>
  <c r="N168" i="1" s="1"/>
  <c r="P168" i="1" s="1"/>
  <c r="M184" i="1"/>
  <c r="L241" i="1"/>
  <c r="N241" i="1" s="1"/>
  <c r="P241" i="1" s="1"/>
  <c r="M368" i="1"/>
  <c r="M376" i="1"/>
  <c r="N376" i="1" s="1"/>
  <c r="P376" i="1" s="1"/>
  <c r="M392" i="1"/>
  <c r="N392" i="1" s="1"/>
  <c r="P392" i="1" s="1"/>
  <c r="M400" i="1"/>
  <c r="N400" i="1" s="1"/>
  <c r="P400" i="1" s="1"/>
  <c r="M408" i="1"/>
  <c r="N408" i="1" s="1"/>
  <c r="P408" i="1" s="1"/>
  <c r="M416" i="1"/>
  <c r="N416" i="1" s="1"/>
  <c r="P416" i="1" s="1"/>
  <c r="M424" i="1"/>
  <c r="L30" i="1"/>
  <c r="N30" i="1" s="1"/>
  <c r="P30" i="1" s="1"/>
  <c r="L22" i="1"/>
  <c r="N22" i="1" s="1"/>
  <c r="P22" i="1" s="1"/>
  <c r="L14" i="1"/>
  <c r="N14" i="1" s="1"/>
  <c r="P14" i="1" s="1"/>
  <c r="L6" i="1"/>
  <c r="N6" i="1" s="1"/>
  <c r="P6" i="1" s="1"/>
  <c r="L38" i="1"/>
  <c r="N38" i="1" s="1"/>
  <c r="P38" i="1" s="1"/>
  <c r="L46" i="1"/>
  <c r="N46" i="1" s="1"/>
  <c r="P46" i="1" s="1"/>
  <c r="L70" i="1"/>
  <c r="N70" i="1" s="1"/>
  <c r="P70" i="1" s="1"/>
  <c r="L134" i="1"/>
  <c r="N134" i="1" s="1"/>
  <c r="P134" i="1" s="1"/>
  <c r="L150" i="1"/>
  <c r="N150" i="1" s="1"/>
  <c r="P150" i="1" s="1"/>
  <c r="L174" i="1"/>
  <c r="N174" i="1" s="1"/>
  <c r="P174" i="1" s="1"/>
  <c r="L206" i="1"/>
  <c r="N206" i="1" s="1"/>
  <c r="L214" i="1"/>
  <c r="N214" i="1" s="1"/>
  <c r="P214" i="1" s="1"/>
  <c r="L246" i="1"/>
  <c r="N246" i="1" s="1"/>
  <c r="P246" i="1" s="1"/>
  <c r="AC246" i="1" s="1"/>
  <c r="AK246" i="1" s="1"/>
  <c r="L294" i="1"/>
  <c r="N294" i="1" s="1"/>
  <c r="P294" i="1" s="1"/>
  <c r="L382" i="1"/>
  <c r="L406" i="1"/>
  <c r="N406" i="1" s="1"/>
  <c r="L42" i="1"/>
  <c r="N42" i="1" s="1"/>
  <c r="P42" i="1" s="1"/>
  <c r="AC42" i="1" s="1"/>
  <c r="AK42" i="1" s="1"/>
  <c r="L50" i="1"/>
  <c r="N50" i="1" s="1"/>
  <c r="L57" i="1"/>
  <c r="M57" i="1"/>
  <c r="M82" i="1"/>
  <c r="N82" i="1" s="1"/>
  <c r="P82" i="1" s="1"/>
  <c r="M89" i="1"/>
  <c r="N89" i="1" s="1"/>
  <c r="P89" i="1" s="1"/>
  <c r="M105" i="1"/>
  <c r="M113" i="1"/>
  <c r="N113" i="1" s="1"/>
  <c r="P113" i="1" s="1"/>
  <c r="M121" i="1"/>
  <c r="N121" i="1" s="1"/>
  <c r="P121" i="1" s="1"/>
  <c r="M137" i="1"/>
  <c r="N137" i="1" s="1"/>
  <c r="P137" i="1" s="1"/>
  <c r="M161" i="1"/>
  <c r="N161" i="1" s="1"/>
  <c r="P161" i="1" s="1"/>
  <c r="M169" i="1"/>
  <c r="M201" i="1"/>
  <c r="N201" i="1" s="1"/>
  <c r="P201" i="1" s="1"/>
  <c r="M217" i="1"/>
  <c r="N217" i="1" s="1"/>
  <c r="P217" i="1" s="1"/>
  <c r="M234" i="1"/>
  <c r="N234" i="1" s="1"/>
  <c r="P234" i="1" s="1"/>
  <c r="M258" i="1"/>
  <c r="M266" i="1"/>
  <c r="N266" i="1" s="1"/>
  <c r="P266" i="1" s="1"/>
  <c r="M274" i="1"/>
  <c r="N274" i="1" s="1"/>
  <c r="P274" i="1" s="1"/>
  <c r="M289" i="1"/>
  <c r="N289" i="1" s="1"/>
  <c r="P289" i="1" s="1"/>
  <c r="M298" i="1"/>
  <c r="M305" i="1"/>
  <c r="N305" i="1" s="1"/>
  <c r="P305" i="1" s="1"/>
  <c r="M329" i="1"/>
  <c r="N329" i="1" s="1"/>
  <c r="P329" i="1" s="1"/>
  <c r="L338" i="1"/>
  <c r="N338" i="1" s="1"/>
  <c r="P338" i="1" s="1"/>
  <c r="M346" i="1"/>
  <c r="M353" i="1"/>
  <c r="N353" i="1" s="1"/>
  <c r="P353" i="1" s="1"/>
  <c r="M377" i="1"/>
  <c r="N377" i="1" s="1"/>
  <c r="P377" i="1" s="1"/>
  <c r="M418" i="1"/>
  <c r="N418" i="1" s="1"/>
  <c r="P418" i="1" s="1"/>
  <c r="M466" i="1"/>
  <c r="N466" i="1" s="1"/>
  <c r="P466" i="1" s="1"/>
  <c r="M473" i="1"/>
  <c r="N473" i="1" s="1"/>
  <c r="P473" i="1" s="1"/>
  <c r="Y442" i="1"/>
  <c r="AC442" i="1"/>
  <c r="AK442" i="1" s="1"/>
  <c r="AC454" i="1"/>
  <c r="AK454" i="1" s="1"/>
  <c r="Y454" i="1"/>
  <c r="Y204" i="1"/>
  <c r="AC204" i="1"/>
  <c r="AK204" i="1" s="1"/>
  <c r="AC371" i="1"/>
  <c r="AK371" i="1" s="1"/>
  <c r="Y371" i="1"/>
  <c r="AC449" i="1"/>
  <c r="AK449" i="1" s="1"/>
  <c r="Y449" i="1"/>
  <c r="AC237" i="1"/>
  <c r="AK237" i="1" s="1"/>
  <c r="AC29" i="1"/>
  <c r="AK29" i="1" s="1"/>
  <c r="Y29" i="1"/>
  <c r="Y23" i="1"/>
  <c r="AC23" i="1"/>
  <c r="AK23" i="1" s="1"/>
  <c r="AC426" i="1"/>
  <c r="AK426" i="1" s="1"/>
  <c r="Y262" i="1"/>
  <c r="AC262" i="1"/>
  <c r="AK262" i="1" s="1"/>
  <c r="Y98" i="1"/>
  <c r="AC98" i="1"/>
  <c r="AK98" i="1" s="1"/>
  <c r="Y8" i="1"/>
  <c r="AC8" i="1"/>
  <c r="AK8" i="1" s="1"/>
  <c r="N312" i="1"/>
  <c r="P312" i="1" s="1"/>
  <c r="N474" i="1"/>
  <c r="P474" i="1" s="1"/>
  <c r="Y319" i="1"/>
  <c r="AC319" i="1"/>
  <c r="AK319" i="1" s="1"/>
  <c r="N388" i="1"/>
  <c r="P388" i="1" s="1"/>
  <c r="AC170" i="1"/>
  <c r="AK170" i="1" s="1"/>
  <c r="Y170" i="1"/>
  <c r="N120" i="1"/>
  <c r="P120" i="1" s="1"/>
  <c r="Y31" i="1"/>
  <c r="AC31" i="1"/>
  <c r="AK31" i="1" s="1"/>
  <c r="AC222" i="1"/>
  <c r="AK222" i="1" s="1"/>
  <c r="Y222" i="1"/>
  <c r="Y385" i="1"/>
  <c r="AC447" i="1"/>
  <c r="AK447" i="1" s="1"/>
  <c r="Y447" i="1"/>
  <c r="Y324" i="1"/>
  <c r="AC324" i="1"/>
  <c r="AK324" i="1" s="1"/>
  <c r="N190" i="1"/>
  <c r="P190" i="1" s="1"/>
  <c r="N67" i="1"/>
  <c r="P67" i="1" s="1"/>
  <c r="Y4" i="1"/>
  <c r="AC4" i="1"/>
  <c r="AK4" i="1" s="1"/>
  <c r="N177" i="1"/>
  <c r="P177" i="1" s="1"/>
  <c r="N136" i="1"/>
  <c r="P136" i="1" s="1"/>
  <c r="N123" i="1"/>
  <c r="P123" i="1" s="1"/>
  <c r="AC74" i="1"/>
  <c r="AK74" i="1" s="1"/>
  <c r="Y24" i="1"/>
  <c r="AC24" i="1"/>
  <c r="AK24" i="1" s="1"/>
  <c r="AC340" i="1"/>
  <c r="AK340" i="1" s="1"/>
  <c r="AC238" i="1"/>
  <c r="AK238" i="1" s="1"/>
  <c r="Y238" i="1"/>
  <c r="N402" i="1"/>
  <c r="P402" i="1" s="1"/>
  <c r="N342" i="1"/>
  <c r="P342" i="1" s="1"/>
  <c r="AC300" i="1"/>
  <c r="AK300" i="1" s="1"/>
  <c r="Y300" i="1"/>
  <c r="AC200" i="1"/>
  <c r="AK200" i="1" s="1"/>
  <c r="Y200" i="1"/>
  <c r="N431" i="1"/>
  <c r="P431" i="1" s="1"/>
  <c r="Y316" i="1"/>
  <c r="AC316" i="1"/>
  <c r="AK316" i="1" s="1"/>
  <c r="N196" i="1"/>
  <c r="P196" i="1" s="1"/>
  <c r="N158" i="1"/>
  <c r="P158" i="1" s="1"/>
  <c r="Y154" i="1"/>
  <c r="AC154" i="1"/>
  <c r="AK154" i="1" s="1"/>
  <c r="N64" i="1"/>
  <c r="P64" i="1" s="1"/>
  <c r="Y130" i="1"/>
  <c r="AC130" i="1"/>
  <c r="AK130" i="1" s="1"/>
  <c r="Y261" i="1"/>
  <c r="AC261" i="1"/>
  <c r="AK261" i="1" s="1"/>
  <c r="AC254" i="1"/>
  <c r="AK254" i="1" s="1"/>
  <c r="Y254" i="1"/>
  <c r="AC332" i="1"/>
  <c r="AK332" i="1" s="1"/>
  <c r="Y361" i="1"/>
  <c r="AC361" i="1"/>
  <c r="AK361" i="1" s="1"/>
  <c r="N460" i="1"/>
  <c r="P460" i="1" s="1"/>
  <c r="N269" i="1"/>
  <c r="P269" i="1" s="1"/>
  <c r="N147" i="1"/>
  <c r="P147" i="1" s="1"/>
  <c r="AC20" i="1"/>
  <c r="AK20" i="1" s="1"/>
  <c r="Y20" i="1"/>
  <c r="AC26" i="1"/>
  <c r="AK26" i="1" s="1"/>
  <c r="Y26" i="1"/>
  <c r="Y10" i="1"/>
  <c r="AC10" i="1"/>
  <c r="AK10" i="1" s="1"/>
  <c r="Y32" i="1"/>
  <c r="AC32" i="1"/>
  <c r="AK32" i="1" s="1"/>
  <c r="M3" i="1"/>
  <c r="AU3" i="1"/>
  <c r="L3" i="1"/>
  <c r="AV3" i="1"/>
  <c r="BA3" i="1" s="1"/>
  <c r="AC308" i="1" l="1"/>
  <c r="AK308" i="1" s="1"/>
  <c r="AC34" i="1"/>
  <c r="AK34" i="1" s="1"/>
  <c r="N455" i="1"/>
  <c r="P455" i="1" s="1"/>
  <c r="N111" i="1"/>
  <c r="P111" i="1" s="1"/>
  <c r="N351" i="1"/>
  <c r="P351" i="1" s="1"/>
  <c r="N166" i="1"/>
  <c r="P166" i="1" s="1"/>
  <c r="N314" i="1"/>
  <c r="P314" i="1" s="1"/>
  <c r="AC106" i="1"/>
  <c r="AK106" i="1" s="1"/>
  <c r="Y450" i="1"/>
  <c r="Y92" i="1"/>
  <c r="AC92" i="1"/>
  <c r="AK92" i="1" s="1"/>
  <c r="N240" i="1"/>
  <c r="P240" i="1" s="1"/>
  <c r="N320" i="1"/>
  <c r="P320" i="1" s="1"/>
  <c r="Y320" i="1" s="1"/>
  <c r="Y42" i="1"/>
  <c r="AC90" i="1"/>
  <c r="AK90" i="1" s="1"/>
  <c r="Y142" i="1"/>
  <c r="N245" i="1"/>
  <c r="P245" i="1" s="1"/>
  <c r="N79" i="1"/>
  <c r="P79" i="1" s="1"/>
  <c r="Y246" i="1"/>
  <c r="N159" i="1"/>
  <c r="N103" i="1"/>
  <c r="AC48" i="1"/>
  <c r="AK48" i="1" s="1"/>
  <c r="Y48" i="1"/>
  <c r="P203" i="1"/>
  <c r="AC203" i="1" s="1"/>
  <c r="AK203" i="1" s="1"/>
  <c r="Y370" i="1"/>
  <c r="AC370" i="1"/>
  <c r="AK370" i="1" s="1"/>
  <c r="AC458" i="1"/>
  <c r="AK458" i="1" s="1"/>
  <c r="Y458" i="1"/>
  <c r="AC226" i="1"/>
  <c r="AK226" i="1" s="1"/>
  <c r="Y226" i="1"/>
  <c r="P428" i="1"/>
  <c r="Y428" i="1" s="1"/>
  <c r="Y16" i="1"/>
  <c r="AC16" i="1"/>
  <c r="AK16" i="1" s="1"/>
  <c r="Y18" i="1"/>
  <c r="AC18" i="1"/>
  <c r="AK18" i="1" s="1"/>
  <c r="P401" i="1"/>
  <c r="AC401" i="1" s="1"/>
  <c r="AK401" i="1" s="1"/>
  <c r="P122" i="1"/>
  <c r="Y122" i="1" s="1"/>
  <c r="P50" i="1"/>
  <c r="Y50" i="1" s="1"/>
  <c r="N114" i="1"/>
  <c r="P114" i="1" s="1"/>
  <c r="N461" i="1"/>
  <c r="P461" i="1" s="1"/>
  <c r="P110" i="1"/>
  <c r="AC110" i="1" s="1"/>
  <c r="AK110" i="1" s="1"/>
  <c r="N37" i="1"/>
  <c r="N40" i="1"/>
  <c r="N302" i="1"/>
  <c r="P302" i="1" s="1"/>
  <c r="N224" i="1"/>
  <c r="P224" i="1" s="1"/>
  <c r="P348" i="1"/>
  <c r="AC348" i="1" s="1"/>
  <c r="AK348" i="1" s="1"/>
  <c r="P84" i="1"/>
  <c r="AC84" i="1" s="1"/>
  <c r="AK84" i="1" s="1"/>
  <c r="P410" i="1"/>
  <c r="AC410" i="1" s="1"/>
  <c r="AK410" i="1" s="1"/>
  <c r="N322" i="1"/>
  <c r="P322" i="1" s="1"/>
  <c r="N438" i="1"/>
  <c r="N467" i="1"/>
  <c r="P467" i="1" s="1"/>
  <c r="N28" i="1"/>
  <c r="P28" i="1" s="1"/>
  <c r="P195" i="1"/>
  <c r="AC195" i="1" s="1"/>
  <c r="AK195" i="1" s="1"/>
  <c r="N101" i="1"/>
  <c r="P101" i="1" s="1"/>
  <c r="P463" i="1"/>
  <c r="Y463" i="1" s="1"/>
  <c r="AC104" i="1"/>
  <c r="AK104" i="1" s="1"/>
  <c r="P104" i="1"/>
  <c r="Y104" i="1" s="1"/>
  <c r="N333" i="1"/>
  <c r="P78" i="1"/>
  <c r="AC78" i="1" s="1"/>
  <c r="AK78" i="1" s="1"/>
  <c r="P414" i="1"/>
  <c r="AC414" i="1" s="1"/>
  <c r="AK414" i="1" s="1"/>
  <c r="P54" i="1"/>
  <c r="AC54" i="1" s="1"/>
  <c r="AK54" i="1" s="1"/>
  <c r="N384" i="1"/>
  <c r="P384" i="1" s="1"/>
  <c r="N282" i="1"/>
  <c r="P282" i="1" s="1"/>
  <c r="P422" i="1"/>
  <c r="AC422" i="1" s="1"/>
  <c r="AK422" i="1" s="1"/>
  <c r="P475" i="1"/>
  <c r="AC475" i="1" s="1"/>
  <c r="AK475" i="1" s="1"/>
  <c r="P283" i="1"/>
  <c r="AC283" i="1" s="1"/>
  <c r="AK283" i="1" s="1"/>
  <c r="P159" i="1"/>
  <c r="AC159" i="1" s="1"/>
  <c r="AK159" i="1" s="1"/>
  <c r="P103" i="1"/>
  <c r="Y103" i="1" s="1"/>
  <c r="P206" i="1"/>
  <c r="AC206" i="1" s="1"/>
  <c r="AK206" i="1" s="1"/>
  <c r="P406" i="1"/>
  <c r="AC406" i="1" s="1"/>
  <c r="AK406" i="1" s="1"/>
  <c r="P409" i="1"/>
  <c r="AC409" i="1" s="1"/>
  <c r="AK409" i="1" s="1"/>
  <c r="N281" i="1"/>
  <c r="N173" i="1"/>
  <c r="P173" i="1" s="1"/>
  <c r="N151" i="1"/>
  <c r="P151" i="1" s="1"/>
  <c r="N63" i="1"/>
  <c r="P63" i="1" s="1"/>
  <c r="AC63" i="1" s="1"/>
  <c r="AK63" i="1" s="1"/>
  <c r="P288" i="1"/>
  <c r="Y288" i="1" s="1"/>
  <c r="P85" i="1"/>
  <c r="AC85" i="1" s="1"/>
  <c r="AK85" i="1" s="1"/>
  <c r="P417" i="1"/>
  <c r="Y417" i="1" s="1"/>
  <c r="P273" i="1"/>
  <c r="Y273" i="1" s="1"/>
  <c r="N211" i="1"/>
  <c r="P211" i="1" s="1"/>
  <c r="AC211" i="1" s="1"/>
  <c r="AK211" i="1" s="1"/>
  <c r="N25" i="1"/>
  <c r="Y155" i="1"/>
  <c r="N398" i="1"/>
  <c r="P398" i="1" s="1"/>
  <c r="P9" i="1"/>
  <c r="AC9" i="1" s="1"/>
  <c r="AK9" i="1" s="1"/>
  <c r="Y59" i="1"/>
  <c r="P471" i="1"/>
  <c r="Y471" i="1" s="1"/>
  <c r="P250" i="1"/>
  <c r="AC250" i="1" s="1"/>
  <c r="AK250" i="1" s="1"/>
  <c r="P456" i="1"/>
  <c r="AC456" i="1" s="1"/>
  <c r="AK456" i="1" s="1"/>
  <c r="Y33" i="1"/>
  <c r="P83" i="1"/>
  <c r="AC83" i="1" s="1"/>
  <c r="AK83" i="1" s="1"/>
  <c r="P17" i="1"/>
  <c r="AC17" i="1" s="1"/>
  <c r="AK17" i="1" s="1"/>
  <c r="P379" i="1"/>
  <c r="Y379" i="1" s="1"/>
  <c r="P127" i="1"/>
  <c r="AC127" i="1" s="1"/>
  <c r="AK127" i="1" s="1"/>
  <c r="N207" i="1"/>
  <c r="P207" i="1" s="1"/>
  <c r="N149" i="1"/>
  <c r="N88" i="1"/>
  <c r="P88" i="1" s="1"/>
  <c r="N435" i="1"/>
  <c r="P435" i="1" s="1"/>
  <c r="N115" i="1"/>
  <c r="P115" i="1" s="1"/>
  <c r="N73" i="1"/>
  <c r="N382" i="1"/>
  <c r="P382" i="1" s="1"/>
  <c r="N45" i="1"/>
  <c r="P45" i="1" s="1"/>
  <c r="N143" i="1"/>
  <c r="P143" i="1" s="1"/>
  <c r="N291" i="1"/>
  <c r="P291" i="1" s="1"/>
  <c r="N336" i="1"/>
  <c r="P336" i="1" s="1"/>
  <c r="N12" i="1"/>
  <c r="P12" i="1" s="1"/>
  <c r="Y131" i="1"/>
  <c r="AC131" i="1"/>
  <c r="AK131" i="1" s="1"/>
  <c r="Y331" i="1"/>
  <c r="AC331" i="1"/>
  <c r="AK331" i="1" s="1"/>
  <c r="Y112" i="1"/>
  <c r="AC112" i="1"/>
  <c r="AK112" i="1" s="1"/>
  <c r="AM4" i="1"/>
  <c r="AN4" i="1"/>
  <c r="AP4" i="1"/>
  <c r="Y409" i="1"/>
  <c r="N415" i="1"/>
  <c r="P415" i="1" s="1"/>
  <c r="N359" i="1"/>
  <c r="P359" i="1" s="1"/>
  <c r="N295" i="1"/>
  <c r="P295" i="1" s="1"/>
  <c r="N56" i="1"/>
  <c r="P56" i="1" s="1"/>
  <c r="AD8" i="1"/>
  <c r="AL7" i="1"/>
  <c r="Y203" i="1"/>
  <c r="N71" i="1"/>
  <c r="P71" i="1" s="1"/>
  <c r="N228" i="1"/>
  <c r="P228" i="1" s="1"/>
  <c r="N100" i="1"/>
  <c r="P100" i="1" s="1"/>
  <c r="N232" i="1"/>
  <c r="P232" i="1" s="1"/>
  <c r="Y353" i="1"/>
  <c r="AC353" i="1"/>
  <c r="AK353" i="1" s="1"/>
  <c r="AC425" i="1"/>
  <c r="AK425" i="1" s="1"/>
  <c r="Y425" i="1"/>
  <c r="AC301" i="1"/>
  <c r="AK301" i="1" s="1"/>
  <c r="Y301" i="1"/>
  <c r="AC80" i="1"/>
  <c r="AK80" i="1" s="1"/>
  <c r="Y80" i="1"/>
  <c r="AC79" i="1"/>
  <c r="AK79" i="1" s="1"/>
  <c r="Y79" i="1"/>
  <c r="Y423" i="1"/>
  <c r="AC423" i="1"/>
  <c r="AK423" i="1" s="1"/>
  <c r="Y255" i="1"/>
  <c r="AC255" i="1"/>
  <c r="AK255" i="1" s="1"/>
  <c r="Y109" i="1"/>
  <c r="AC109" i="1"/>
  <c r="AK109" i="1" s="1"/>
  <c r="Y61" i="1"/>
  <c r="AC61" i="1"/>
  <c r="AK61" i="1" s="1"/>
  <c r="Y323" i="1"/>
  <c r="AC323" i="1"/>
  <c r="AK323" i="1" s="1"/>
  <c r="Y15" i="1"/>
  <c r="AC15" i="1"/>
  <c r="AK15" i="1" s="1"/>
  <c r="AC7" i="1"/>
  <c r="AK7" i="1" s="1"/>
  <c r="Y7" i="1"/>
  <c r="AC77" i="1"/>
  <c r="AK77" i="1" s="1"/>
  <c r="Y77" i="1"/>
  <c r="Y459" i="1"/>
  <c r="AC459" i="1"/>
  <c r="AK459" i="1" s="1"/>
  <c r="N420" i="1"/>
  <c r="P420" i="1" s="1"/>
  <c r="N412" i="1"/>
  <c r="Y303" i="1"/>
  <c r="AC303" i="1"/>
  <c r="AK303" i="1" s="1"/>
  <c r="Y256" i="1"/>
  <c r="AC256" i="1"/>
  <c r="AK256" i="1" s="1"/>
  <c r="N145" i="1"/>
  <c r="P145" i="1" s="1"/>
  <c r="AC351" i="1"/>
  <c r="AK351" i="1" s="1"/>
  <c r="Y351" i="1"/>
  <c r="N287" i="1"/>
  <c r="P287" i="1" s="1"/>
  <c r="N335" i="1"/>
  <c r="P335" i="1" s="1"/>
  <c r="N313" i="1"/>
  <c r="P313" i="1" s="1"/>
  <c r="N129" i="1"/>
  <c r="P129" i="1" s="1"/>
  <c r="N157" i="1"/>
  <c r="P157" i="1" s="1"/>
  <c r="N421" i="1"/>
  <c r="P421" i="1" s="1"/>
  <c r="N318" i="1"/>
  <c r="P318" i="1" s="1"/>
  <c r="N53" i="1"/>
  <c r="P53" i="1" s="1"/>
  <c r="N95" i="1"/>
  <c r="P95" i="1" s="1"/>
  <c r="N432" i="1"/>
  <c r="P432" i="1" s="1"/>
  <c r="N66" i="1"/>
  <c r="P66" i="1" s="1"/>
  <c r="N404" i="1"/>
  <c r="P404" i="1" s="1"/>
  <c r="N356" i="1"/>
  <c r="P356" i="1" s="1"/>
  <c r="Y272" i="1"/>
  <c r="AC272" i="1"/>
  <c r="AK272" i="1" s="1"/>
  <c r="N264" i="1"/>
  <c r="P264" i="1" s="1"/>
  <c r="N164" i="1"/>
  <c r="P164" i="1" s="1"/>
  <c r="N44" i="1"/>
  <c r="N191" i="1"/>
  <c r="P191" i="1" s="1"/>
  <c r="Y289" i="1"/>
  <c r="AC289" i="1"/>
  <c r="AK289" i="1" s="1"/>
  <c r="Y416" i="1"/>
  <c r="AC416" i="1"/>
  <c r="AK416" i="1" s="1"/>
  <c r="Y168" i="1"/>
  <c r="AC168" i="1"/>
  <c r="AK168" i="1" s="1"/>
  <c r="AC55" i="1"/>
  <c r="AK55" i="1" s="1"/>
  <c r="Y55" i="1"/>
  <c r="Y403" i="1"/>
  <c r="AC403" i="1"/>
  <c r="AK403" i="1" s="1"/>
  <c r="Y251" i="1"/>
  <c r="AC251" i="1"/>
  <c r="AK251" i="1" s="1"/>
  <c r="Y274" i="1"/>
  <c r="AC274" i="1"/>
  <c r="AK274" i="1" s="1"/>
  <c r="Y89" i="1"/>
  <c r="AC89" i="1"/>
  <c r="AK89" i="1" s="1"/>
  <c r="Y408" i="1"/>
  <c r="AC408" i="1"/>
  <c r="AK408" i="1" s="1"/>
  <c r="Y247" i="1"/>
  <c r="AC247" i="1"/>
  <c r="AK247" i="1" s="1"/>
  <c r="Y93" i="1"/>
  <c r="AC93" i="1"/>
  <c r="AK93" i="1" s="1"/>
  <c r="AC309" i="1"/>
  <c r="AK309" i="1" s="1"/>
  <c r="Y309" i="1"/>
  <c r="Y305" i="1"/>
  <c r="AC305" i="1"/>
  <c r="AK305" i="1" s="1"/>
  <c r="Y121" i="1"/>
  <c r="AC121" i="1"/>
  <c r="AK121" i="1" s="1"/>
  <c r="Y239" i="1"/>
  <c r="AC239" i="1"/>
  <c r="AK239" i="1" s="1"/>
  <c r="Y207" i="1"/>
  <c r="AC207" i="1"/>
  <c r="AK207" i="1" s="1"/>
  <c r="AC119" i="1"/>
  <c r="AK119" i="1" s="1"/>
  <c r="Y119" i="1"/>
  <c r="Y337" i="1"/>
  <c r="AC337" i="1"/>
  <c r="AK337" i="1" s="1"/>
  <c r="AC193" i="1"/>
  <c r="AK193" i="1" s="1"/>
  <c r="Y193" i="1"/>
  <c r="Y138" i="1"/>
  <c r="AC138" i="1"/>
  <c r="AK138" i="1" s="1"/>
  <c r="AC188" i="1"/>
  <c r="AK188" i="1" s="1"/>
  <c r="Y188" i="1"/>
  <c r="Y391" i="1"/>
  <c r="AC391" i="1"/>
  <c r="AK391" i="1" s="1"/>
  <c r="AC263" i="1"/>
  <c r="AK263" i="1" s="1"/>
  <c r="Y263" i="1"/>
  <c r="AC151" i="1"/>
  <c r="AK151" i="1" s="1"/>
  <c r="Y151" i="1"/>
  <c r="Y95" i="1"/>
  <c r="AC95" i="1"/>
  <c r="AK95" i="1" s="1"/>
  <c r="Y63" i="1"/>
  <c r="Y133" i="1"/>
  <c r="AC133" i="1"/>
  <c r="AK133" i="1" s="1"/>
  <c r="Y372" i="1"/>
  <c r="AC372" i="1"/>
  <c r="AK372" i="1" s="1"/>
  <c r="Y213" i="1"/>
  <c r="AC213" i="1"/>
  <c r="AK213" i="1" s="1"/>
  <c r="Y240" i="1"/>
  <c r="AC240" i="1"/>
  <c r="AK240" i="1" s="1"/>
  <c r="Y382" i="1"/>
  <c r="AC382" i="1"/>
  <c r="AK382" i="1" s="1"/>
  <c r="Y376" i="1"/>
  <c r="AC376" i="1"/>
  <c r="AK376" i="1" s="1"/>
  <c r="Y223" i="1"/>
  <c r="AC223" i="1"/>
  <c r="AK223" i="1" s="1"/>
  <c r="Y244" i="1"/>
  <c r="AC244" i="1"/>
  <c r="AK244" i="1" s="1"/>
  <c r="AC245" i="1"/>
  <c r="AK245" i="1" s="1"/>
  <c r="Y245" i="1"/>
  <c r="AC407" i="1"/>
  <c r="AK407" i="1" s="1"/>
  <c r="Y407" i="1"/>
  <c r="AC39" i="1"/>
  <c r="AK39" i="1" s="1"/>
  <c r="Y39" i="1"/>
  <c r="Y259" i="1"/>
  <c r="AC259" i="1"/>
  <c r="AK259" i="1" s="1"/>
  <c r="Y357" i="1"/>
  <c r="AC357" i="1"/>
  <c r="AK357" i="1" s="1"/>
  <c r="Y384" i="1"/>
  <c r="AC384" i="1"/>
  <c r="AK384" i="1" s="1"/>
  <c r="AC363" i="1"/>
  <c r="AK363" i="1" s="1"/>
  <c r="Y363" i="1"/>
  <c r="Y171" i="1"/>
  <c r="AC171" i="1"/>
  <c r="AK171" i="1" s="1"/>
  <c r="Y329" i="1"/>
  <c r="AC329" i="1"/>
  <c r="AK329" i="1" s="1"/>
  <c r="AC144" i="1"/>
  <c r="AK144" i="1" s="1"/>
  <c r="Y144" i="1"/>
  <c r="Y97" i="1"/>
  <c r="AC97" i="1"/>
  <c r="AK97" i="1" s="1"/>
  <c r="Y399" i="1"/>
  <c r="AC399" i="1"/>
  <c r="AK399" i="1" s="1"/>
  <c r="Y71" i="1"/>
  <c r="AC71" i="1"/>
  <c r="AK71" i="1" s="1"/>
  <c r="Y253" i="1"/>
  <c r="AC253" i="1"/>
  <c r="AK253" i="1" s="1"/>
  <c r="Y117" i="1"/>
  <c r="AC117" i="1"/>
  <c r="AK117" i="1" s="1"/>
  <c r="Y208" i="1"/>
  <c r="AC208" i="1"/>
  <c r="AK208" i="1" s="1"/>
  <c r="Y455" i="1"/>
  <c r="AC455" i="1"/>
  <c r="AK455" i="1" s="1"/>
  <c r="Y271" i="1"/>
  <c r="AC271" i="1"/>
  <c r="AK271" i="1" s="1"/>
  <c r="Y199" i="1"/>
  <c r="AC199" i="1"/>
  <c r="AK199" i="1" s="1"/>
  <c r="AC111" i="1"/>
  <c r="AK111" i="1" s="1"/>
  <c r="Y111" i="1"/>
  <c r="AC465" i="1"/>
  <c r="AK465" i="1" s="1"/>
  <c r="Y465" i="1"/>
  <c r="Y359" i="1"/>
  <c r="AC359" i="1"/>
  <c r="AK359" i="1" s="1"/>
  <c r="Y175" i="1"/>
  <c r="AC175" i="1"/>
  <c r="AK175" i="1" s="1"/>
  <c r="AC143" i="1"/>
  <c r="AK143" i="1" s="1"/>
  <c r="Y143" i="1"/>
  <c r="AC87" i="1"/>
  <c r="AK87" i="1" s="1"/>
  <c r="Y87" i="1"/>
  <c r="AC47" i="1"/>
  <c r="AK47" i="1" s="1"/>
  <c r="Y47" i="1"/>
  <c r="AC293" i="1"/>
  <c r="AK293" i="1" s="1"/>
  <c r="Y293" i="1"/>
  <c r="Y178" i="1"/>
  <c r="AC178" i="1"/>
  <c r="AK178" i="1" s="1"/>
  <c r="Y381" i="1"/>
  <c r="AC381" i="1"/>
  <c r="AK381" i="1" s="1"/>
  <c r="Y224" i="1"/>
  <c r="AC224" i="1"/>
  <c r="AK224" i="1" s="1"/>
  <c r="Y275" i="1"/>
  <c r="AC275" i="1"/>
  <c r="AK275" i="1" s="1"/>
  <c r="Y134" i="1"/>
  <c r="AC134" i="1"/>
  <c r="AK134" i="1" s="1"/>
  <c r="Y461" i="1"/>
  <c r="AC461" i="1"/>
  <c r="AK461" i="1" s="1"/>
  <c r="N69" i="1"/>
  <c r="P69" i="1" s="1"/>
  <c r="N284" i="1"/>
  <c r="P284" i="1" s="1"/>
  <c r="Y205" i="1"/>
  <c r="AC205" i="1"/>
  <c r="AK205" i="1" s="1"/>
  <c r="AC288" i="1"/>
  <c r="AK288" i="1" s="1"/>
  <c r="Y127" i="1"/>
  <c r="Y159" i="1"/>
  <c r="Y348" i="1"/>
  <c r="AC417" i="1"/>
  <c r="AK417" i="1" s="1"/>
  <c r="AC103" i="1"/>
  <c r="AK103" i="1" s="1"/>
  <c r="AC428" i="1"/>
  <c r="AK428" i="1" s="1"/>
  <c r="N57" i="1"/>
  <c r="P57" i="1" s="1"/>
  <c r="N169" i="1"/>
  <c r="P169" i="1" s="1"/>
  <c r="Y49" i="1"/>
  <c r="AC49" i="1"/>
  <c r="AK49" i="1" s="1"/>
  <c r="Y192" i="1"/>
  <c r="AC192" i="1"/>
  <c r="AK192" i="1" s="1"/>
  <c r="N378" i="1"/>
  <c r="P378" i="1" s="1"/>
  <c r="Y277" i="1"/>
  <c r="AC277" i="1"/>
  <c r="AK277" i="1" s="1"/>
  <c r="N349" i="1"/>
  <c r="P349" i="1" s="1"/>
  <c r="N221" i="1"/>
  <c r="P221" i="1" s="1"/>
  <c r="Y101" i="1"/>
  <c r="AC101" i="1"/>
  <c r="AK101" i="1" s="1"/>
  <c r="N368" i="1"/>
  <c r="P368" i="1" s="1"/>
  <c r="N258" i="1"/>
  <c r="P258" i="1" s="1"/>
  <c r="Y228" i="1"/>
  <c r="AC228" i="1"/>
  <c r="AK228" i="1" s="1"/>
  <c r="N358" i="1"/>
  <c r="P358" i="1" s="1"/>
  <c r="Y302" i="1"/>
  <c r="AC302" i="1"/>
  <c r="AK302" i="1" s="1"/>
  <c r="Y116" i="1"/>
  <c r="AC116" i="1"/>
  <c r="AK116" i="1" s="1"/>
  <c r="N105" i="1"/>
  <c r="P105" i="1" s="1"/>
  <c r="N252" i="1"/>
  <c r="P252" i="1" s="1"/>
  <c r="N140" i="1"/>
  <c r="P140" i="1" s="1"/>
  <c r="Y76" i="1"/>
  <c r="AC76" i="1"/>
  <c r="AK76" i="1" s="1"/>
  <c r="N36" i="1"/>
  <c r="P36" i="1" s="1"/>
  <c r="Y290" i="1"/>
  <c r="AC290" i="1"/>
  <c r="AK290" i="1" s="1"/>
  <c r="Y299" i="1"/>
  <c r="AC299" i="1"/>
  <c r="AK299" i="1" s="1"/>
  <c r="N346" i="1"/>
  <c r="P346" i="1" s="1"/>
  <c r="Y404" i="1"/>
  <c r="AC404" i="1"/>
  <c r="AK404" i="1" s="1"/>
  <c r="Y295" i="1"/>
  <c r="AC295" i="1"/>
  <c r="AK295" i="1" s="1"/>
  <c r="Y387" i="1"/>
  <c r="AC387" i="1"/>
  <c r="AK387" i="1" s="1"/>
  <c r="Y406" i="1"/>
  <c r="AC471" i="1"/>
  <c r="AK471" i="1" s="1"/>
  <c r="AC463" i="1"/>
  <c r="AK463" i="1" s="1"/>
  <c r="Y250" i="1"/>
  <c r="Y294" i="1"/>
  <c r="AC294" i="1"/>
  <c r="AK294" i="1" s="1"/>
  <c r="N233" i="1"/>
  <c r="P233" i="1" s="1"/>
  <c r="N153" i="1"/>
  <c r="P153" i="1" s="1"/>
  <c r="N41" i="1"/>
  <c r="P41" i="1" s="1"/>
  <c r="N184" i="1"/>
  <c r="P184" i="1" s="1"/>
  <c r="Y314" i="1"/>
  <c r="AC314" i="1"/>
  <c r="AK314" i="1" s="1"/>
  <c r="Y94" i="1"/>
  <c r="AC94" i="1"/>
  <c r="AK94" i="1" s="1"/>
  <c r="N218" i="1"/>
  <c r="P218" i="1" s="1"/>
  <c r="N162" i="1"/>
  <c r="P162" i="1" s="1"/>
  <c r="N189" i="1"/>
  <c r="P189" i="1" s="1"/>
  <c r="N187" i="1"/>
  <c r="P187" i="1" s="1"/>
  <c r="Y100" i="1"/>
  <c r="AC100" i="1"/>
  <c r="AK100" i="1" s="1"/>
  <c r="Y56" i="1"/>
  <c r="AC56" i="1"/>
  <c r="AK56" i="1" s="1"/>
  <c r="N298" i="1"/>
  <c r="P298" i="1" s="1"/>
  <c r="N443" i="1"/>
  <c r="N364" i="1"/>
  <c r="P364" i="1" s="1"/>
  <c r="N124" i="1"/>
  <c r="P124" i="1" s="1"/>
  <c r="N60" i="1"/>
  <c r="P60" i="1" s="1"/>
  <c r="Y148" i="1"/>
  <c r="AC148" i="1"/>
  <c r="AK148" i="1" s="1"/>
  <c r="AC415" i="1"/>
  <c r="AK415" i="1" s="1"/>
  <c r="Y415" i="1"/>
  <c r="Y452" i="1"/>
  <c r="AC452" i="1"/>
  <c r="AK452" i="1" s="1"/>
  <c r="N156" i="1"/>
  <c r="P156" i="1" s="1"/>
  <c r="Y145" i="1"/>
  <c r="AC145" i="1"/>
  <c r="AK145" i="1" s="1"/>
  <c r="Y164" i="1"/>
  <c r="AC164" i="1"/>
  <c r="AK164" i="1" s="1"/>
  <c r="N457" i="1"/>
  <c r="P457" i="1" s="1"/>
  <c r="Y313" i="1"/>
  <c r="AC313" i="1"/>
  <c r="AK313" i="1" s="1"/>
  <c r="Y225" i="1"/>
  <c r="AC225" i="1"/>
  <c r="AK225" i="1" s="1"/>
  <c r="Y129" i="1"/>
  <c r="AC129" i="1"/>
  <c r="AK129" i="1" s="1"/>
  <c r="N424" i="1"/>
  <c r="P424" i="1" s="1"/>
  <c r="Y267" i="1"/>
  <c r="AC267" i="1"/>
  <c r="AK267" i="1" s="1"/>
  <c r="N297" i="1"/>
  <c r="P297" i="1" s="1"/>
  <c r="N125" i="1"/>
  <c r="P125" i="1" s="1"/>
  <c r="Y393" i="1"/>
  <c r="AC393" i="1"/>
  <c r="AK393" i="1" s="1"/>
  <c r="Y354" i="1"/>
  <c r="AC354" i="1"/>
  <c r="AK354" i="1" s="1"/>
  <c r="N165" i="1"/>
  <c r="P165" i="1" s="1"/>
  <c r="N326" i="1"/>
  <c r="P326" i="1" s="1"/>
  <c r="Y315" i="1"/>
  <c r="AC315" i="1"/>
  <c r="AK315" i="1" s="1"/>
  <c r="Y468" i="1"/>
  <c r="AC468" i="1"/>
  <c r="AK468" i="1" s="1"/>
  <c r="N172" i="1"/>
  <c r="P172" i="1" s="1"/>
  <c r="Y68" i="1"/>
  <c r="AC68" i="1"/>
  <c r="AK68" i="1" s="1"/>
  <c r="Y88" i="1"/>
  <c r="AC88" i="1"/>
  <c r="AK88" i="1" s="1"/>
  <c r="Y202" i="1"/>
  <c r="AC202" i="1"/>
  <c r="AK202" i="1" s="1"/>
  <c r="N436" i="1"/>
  <c r="P436" i="1" s="1"/>
  <c r="AC292" i="1"/>
  <c r="AK292" i="1" s="1"/>
  <c r="Y292" i="1"/>
  <c r="N180" i="1"/>
  <c r="P180" i="1" s="1"/>
  <c r="Y108" i="1"/>
  <c r="AC108" i="1"/>
  <c r="AK108" i="1" s="1"/>
  <c r="N52" i="1"/>
  <c r="P52" i="1" s="1"/>
  <c r="AC287" i="1"/>
  <c r="AK287" i="1" s="1"/>
  <c r="Y287" i="1"/>
  <c r="AC433" i="1"/>
  <c r="AK433" i="1" s="1"/>
  <c r="Y433" i="1"/>
  <c r="AC227" i="1"/>
  <c r="AK227" i="1" s="1"/>
  <c r="Y227" i="1"/>
  <c r="Y334" i="1"/>
  <c r="AC334" i="1"/>
  <c r="AK334" i="1" s="1"/>
  <c r="Y235" i="1"/>
  <c r="AC235" i="1"/>
  <c r="AK235" i="1" s="1"/>
  <c r="Y466" i="1"/>
  <c r="AC466" i="1"/>
  <c r="AK466" i="1" s="1"/>
  <c r="Y440" i="1"/>
  <c r="AC440" i="1"/>
  <c r="AK440" i="1" s="1"/>
  <c r="Y328" i="1"/>
  <c r="AC328" i="1"/>
  <c r="AK328" i="1" s="1"/>
  <c r="Y462" i="1"/>
  <c r="AC462" i="1"/>
  <c r="AK462" i="1" s="1"/>
  <c r="Y350" i="1"/>
  <c r="AC350" i="1"/>
  <c r="AK350" i="1" s="1"/>
  <c r="Y201" i="1"/>
  <c r="AC201" i="1"/>
  <c r="AK201" i="1" s="1"/>
  <c r="Y369" i="1"/>
  <c r="AC369" i="1"/>
  <c r="AK369" i="1" s="1"/>
  <c r="Y174" i="1"/>
  <c r="AC174" i="1"/>
  <c r="AK174" i="1" s="1"/>
  <c r="Y446" i="1"/>
  <c r="AC446" i="1"/>
  <c r="AK446" i="1" s="1"/>
  <c r="Y453" i="1"/>
  <c r="AC453" i="1"/>
  <c r="AK453" i="1" s="1"/>
  <c r="Y96" i="1"/>
  <c r="AC96" i="1"/>
  <c r="AK96" i="1" s="1"/>
  <c r="Y198" i="1"/>
  <c r="AC198" i="1"/>
  <c r="AK198" i="1" s="1"/>
  <c r="AC394" i="1"/>
  <c r="AK394" i="1" s="1"/>
  <c r="Y394" i="1"/>
  <c r="AC430" i="1"/>
  <c r="AK430" i="1" s="1"/>
  <c r="Y430" i="1"/>
  <c r="Y248" i="1"/>
  <c r="AC248" i="1"/>
  <c r="AK248" i="1" s="1"/>
  <c r="Y114" i="1"/>
  <c r="AC114" i="1"/>
  <c r="AK114" i="1" s="1"/>
  <c r="Y383" i="1"/>
  <c r="AC383" i="1"/>
  <c r="AK383" i="1" s="1"/>
  <c r="Y345" i="1"/>
  <c r="AC345" i="1"/>
  <c r="AK345" i="1" s="1"/>
  <c r="Y19" i="1"/>
  <c r="AC19" i="1"/>
  <c r="AK19" i="1" s="1"/>
  <c r="Y185" i="1"/>
  <c r="AC185" i="1"/>
  <c r="AK185" i="1" s="1"/>
  <c r="Y451" i="1"/>
  <c r="AC451" i="1"/>
  <c r="AK451" i="1" s="1"/>
  <c r="Y318" i="1"/>
  <c r="AC318" i="1"/>
  <c r="AK318" i="1" s="1"/>
  <c r="Y375" i="1"/>
  <c r="AC375" i="1"/>
  <c r="AK375" i="1" s="1"/>
  <c r="Y115" i="1"/>
  <c r="AC115" i="1"/>
  <c r="AK115" i="1" s="1"/>
  <c r="Y367" i="1"/>
  <c r="AC367" i="1"/>
  <c r="AK367" i="1" s="1"/>
  <c r="AC13" i="1"/>
  <c r="AK13" i="1" s="1"/>
  <c r="Y13" i="1"/>
  <c r="Y113" i="1"/>
  <c r="AC113" i="1"/>
  <c r="AK113" i="1" s="1"/>
  <c r="Y65" i="1"/>
  <c r="AC65" i="1"/>
  <c r="AK65" i="1" s="1"/>
  <c r="Y173" i="1"/>
  <c r="AC173" i="1"/>
  <c r="AK173" i="1" s="1"/>
  <c r="Y330" i="1"/>
  <c r="AC330" i="1"/>
  <c r="AK330" i="1" s="1"/>
  <c r="Y14" i="1"/>
  <c r="AC14" i="1"/>
  <c r="AK14" i="1" s="1"/>
  <c r="AC278" i="1"/>
  <c r="AK278" i="1" s="1"/>
  <c r="Y278" i="1"/>
  <c r="Y21" i="1"/>
  <c r="AC21" i="1"/>
  <c r="AK21" i="1" s="1"/>
  <c r="AC266" i="1"/>
  <c r="AK266" i="1" s="1"/>
  <c r="Y266" i="1"/>
  <c r="AC386" i="1"/>
  <c r="AK386" i="1" s="1"/>
  <c r="Y386" i="1"/>
  <c r="Y102" i="1"/>
  <c r="AC102" i="1"/>
  <c r="AK102" i="1" s="1"/>
  <c r="Y137" i="1"/>
  <c r="AC137" i="1"/>
  <c r="AK137" i="1" s="1"/>
  <c r="Y135" i="1"/>
  <c r="AC135" i="1"/>
  <c r="AK135" i="1" s="1"/>
  <c r="Y265" i="1"/>
  <c r="AC265" i="1"/>
  <c r="AK265" i="1" s="1"/>
  <c r="AC444" i="1"/>
  <c r="AK444" i="1" s="1"/>
  <c r="Y444" i="1"/>
  <c r="Y51" i="1"/>
  <c r="AC51" i="1"/>
  <c r="AK51" i="1" s="1"/>
  <c r="Y141" i="1"/>
  <c r="AC141" i="1"/>
  <c r="AK141" i="1" s="1"/>
  <c r="Y86" i="1"/>
  <c r="AC86" i="1"/>
  <c r="AK86" i="1" s="1"/>
  <c r="Y445" i="1"/>
  <c r="AC445" i="1"/>
  <c r="AK445" i="1" s="1"/>
  <c r="AC397" i="1"/>
  <c r="AK397" i="1" s="1"/>
  <c r="Y397" i="1"/>
  <c r="Y432" i="1"/>
  <c r="AC432" i="1"/>
  <c r="AK432" i="1" s="1"/>
  <c r="Y243" i="1"/>
  <c r="AC243" i="1"/>
  <c r="AK243" i="1" s="1"/>
  <c r="Y464" i="1"/>
  <c r="AC464" i="1"/>
  <c r="AK464" i="1" s="1"/>
  <c r="Y186" i="1"/>
  <c r="AC186" i="1"/>
  <c r="AK186" i="1" s="1"/>
  <c r="AC405" i="1"/>
  <c r="AK405" i="1" s="1"/>
  <c r="Y405" i="1"/>
  <c r="Y160" i="1"/>
  <c r="AC160" i="1"/>
  <c r="AK160" i="1" s="1"/>
  <c r="Y58" i="1"/>
  <c r="AC58" i="1"/>
  <c r="AK58" i="1" s="1"/>
  <c r="Y46" i="1"/>
  <c r="AC46" i="1"/>
  <c r="AK46" i="1" s="1"/>
  <c r="Y327" i="1"/>
  <c r="AC327" i="1"/>
  <c r="AK327" i="1" s="1"/>
  <c r="Y377" i="1"/>
  <c r="AC377" i="1"/>
  <c r="AK377" i="1" s="1"/>
  <c r="Y279" i="1"/>
  <c r="AC279" i="1"/>
  <c r="AK279" i="1" s="1"/>
  <c r="Y360" i="1"/>
  <c r="AC360" i="1"/>
  <c r="AK360" i="1" s="1"/>
  <c r="Y82" i="1"/>
  <c r="AC82" i="1"/>
  <c r="AK82" i="1" s="1"/>
  <c r="Y212" i="1"/>
  <c r="AC212" i="1"/>
  <c r="AK212" i="1" s="1"/>
  <c r="Y472" i="1"/>
  <c r="AC472" i="1"/>
  <c r="AK472" i="1" s="1"/>
  <c r="Y355" i="1"/>
  <c r="AC355" i="1"/>
  <c r="AK355" i="1" s="1"/>
  <c r="Y150" i="1"/>
  <c r="AC150" i="1"/>
  <c r="AK150" i="1" s="1"/>
  <c r="AC352" i="1"/>
  <c r="AK352" i="1" s="1"/>
  <c r="Y352" i="1"/>
  <c r="Y418" i="1"/>
  <c r="AC418" i="1"/>
  <c r="AK418" i="1" s="1"/>
  <c r="Y435" i="1"/>
  <c r="AC435" i="1"/>
  <c r="AK435" i="1" s="1"/>
  <c r="Y257" i="1"/>
  <c r="AC257" i="1"/>
  <c r="AK257" i="1" s="1"/>
  <c r="Y45" i="1"/>
  <c r="AC45" i="1"/>
  <c r="AK45" i="1" s="1"/>
  <c r="Y81" i="1"/>
  <c r="AC81" i="1"/>
  <c r="AK81" i="1" s="1"/>
  <c r="Y242" i="1"/>
  <c r="AC242" i="1"/>
  <c r="AK242" i="1" s="1"/>
  <c r="Y365" i="1"/>
  <c r="AC365" i="1"/>
  <c r="AK365" i="1" s="1"/>
  <c r="Y22" i="1"/>
  <c r="AC22" i="1"/>
  <c r="AK22" i="1" s="1"/>
  <c r="Y321" i="1"/>
  <c r="AC321" i="1"/>
  <c r="AK321" i="1" s="1"/>
  <c r="AC5" i="1"/>
  <c r="AK5" i="1" s="1"/>
  <c r="Y5" i="1"/>
  <c r="Y161" i="1"/>
  <c r="AC161" i="1"/>
  <c r="AK161" i="1" s="1"/>
  <c r="Y467" i="1"/>
  <c r="AC467" i="1"/>
  <c r="AK467" i="1" s="1"/>
  <c r="Y118" i="1"/>
  <c r="AC118" i="1"/>
  <c r="AK118" i="1" s="1"/>
  <c r="AC167" i="1"/>
  <c r="AK167" i="1" s="1"/>
  <c r="Y167" i="1"/>
  <c r="Y268" i="1"/>
  <c r="AC268" i="1"/>
  <c r="AK268" i="1" s="1"/>
  <c r="Y219" i="1"/>
  <c r="AC219" i="1"/>
  <c r="AK219" i="1" s="1"/>
  <c r="AC441" i="1"/>
  <c r="AK441" i="1" s="1"/>
  <c r="Y441" i="1"/>
  <c r="Y181" i="1"/>
  <c r="AC181" i="1"/>
  <c r="AK181" i="1" s="1"/>
  <c r="Y264" i="1"/>
  <c r="AC264" i="1"/>
  <c r="AK264" i="1" s="1"/>
  <c r="AC390" i="1"/>
  <c r="AK390" i="1" s="1"/>
  <c r="Y390" i="1"/>
  <c r="Y395" i="1"/>
  <c r="AC395" i="1"/>
  <c r="AK395" i="1" s="1"/>
  <c r="Y392" i="1"/>
  <c r="AC392" i="1"/>
  <c r="AK392" i="1" s="1"/>
  <c r="Y400" i="1"/>
  <c r="AC400" i="1"/>
  <c r="AK400" i="1" s="1"/>
  <c r="Y209" i="1"/>
  <c r="AC209" i="1"/>
  <c r="AK209" i="1" s="1"/>
  <c r="Y341" i="1"/>
  <c r="AC341" i="1"/>
  <c r="AK341" i="1" s="1"/>
  <c r="AC53" i="1"/>
  <c r="AK53" i="1" s="1"/>
  <c r="Y53" i="1"/>
  <c r="Y179" i="1"/>
  <c r="AC179" i="1"/>
  <c r="AK179" i="1" s="1"/>
  <c r="AC304" i="1"/>
  <c r="AK304" i="1" s="1"/>
  <c r="Y304" i="1"/>
  <c r="Y307" i="1"/>
  <c r="AC307" i="1"/>
  <c r="AK307" i="1" s="1"/>
  <c r="Y473" i="1"/>
  <c r="AC473" i="1"/>
  <c r="AK473" i="1" s="1"/>
  <c r="Y163" i="1"/>
  <c r="AC163" i="1"/>
  <c r="AK163" i="1" s="1"/>
  <c r="Y429" i="1"/>
  <c r="AC429" i="1"/>
  <c r="AK429" i="1" s="1"/>
  <c r="Y197" i="1"/>
  <c r="AC197" i="1"/>
  <c r="AK197" i="1" s="1"/>
  <c r="Y210" i="1"/>
  <c r="AC210" i="1"/>
  <c r="AK210" i="1" s="1"/>
  <c r="Y6" i="1"/>
  <c r="AC6" i="1"/>
  <c r="AK6" i="1" s="1"/>
  <c r="AM6" i="1" s="1"/>
  <c r="Y427" i="1"/>
  <c r="AC427" i="1"/>
  <c r="AK427" i="1" s="1"/>
  <c r="Y338" i="1"/>
  <c r="AC338" i="1"/>
  <c r="AK338" i="1" s="1"/>
  <c r="Y126" i="1"/>
  <c r="AC126" i="1"/>
  <c r="AK126" i="1" s="1"/>
  <c r="Y230" i="1"/>
  <c r="AC230" i="1"/>
  <c r="AK230" i="1" s="1"/>
  <c r="Y413" i="1"/>
  <c r="AC413" i="1"/>
  <c r="AK413" i="1" s="1"/>
  <c r="Y396" i="1"/>
  <c r="AC396" i="1"/>
  <c r="AK396" i="1" s="1"/>
  <c r="Y99" i="1"/>
  <c r="AC99" i="1"/>
  <c r="AK99" i="1" s="1"/>
  <c r="Y30" i="1"/>
  <c r="AC30" i="1"/>
  <c r="AK30" i="1" s="1"/>
  <c r="Y43" i="1"/>
  <c r="AC43" i="1"/>
  <c r="AK43" i="1" s="1"/>
  <c r="Y322" i="1"/>
  <c r="AC322" i="1"/>
  <c r="AK322" i="1" s="1"/>
  <c r="Y347" i="1"/>
  <c r="AC347" i="1"/>
  <c r="AK347" i="1" s="1"/>
  <c r="AC470" i="1"/>
  <c r="AK470" i="1" s="1"/>
  <c r="Y470" i="1"/>
  <c r="Y216" i="1"/>
  <c r="AC216" i="1"/>
  <c r="AK216" i="1" s="1"/>
  <c r="Y311" i="1"/>
  <c r="AC311" i="1"/>
  <c r="AK311" i="1" s="1"/>
  <c r="AC217" i="1"/>
  <c r="AK217" i="1" s="1"/>
  <c r="Y217" i="1"/>
  <c r="Y366" i="1"/>
  <c r="AC366" i="1"/>
  <c r="AK366" i="1" s="1"/>
  <c r="Y285" i="1"/>
  <c r="AC285" i="1"/>
  <c r="AK285" i="1" s="1"/>
  <c r="Y344" i="1"/>
  <c r="AC344" i="1"/>
  <c r="AK344" i="1" s="1"/>
  <c r="Y214" i="1"/>
  <c r="AC214" i="1"/>
  <c r="AK214" i="1" s="1"/>
  <c r="Y249" i="1"/>
  <c r="AC249" i="1"/>
  <c r="AK249" i="1" s="1"/>
  <c r="Y35" i="1"/>
  <c r="AC35" i="1"/>
  <c r="AK35" i="1" s="1"/>
  <c r="Y374" i="1"/>
  <c r="AC374" i="1"/>
  <c r="AK374" i="1" s="1"/>
  <c r="Y362" i="1"/>
  <c r="AC362" i="1"/>
  <c r="AK362" i="1" s="1"/>
  <c r="Y373" i="1"/>
  <c r="AC373" i="1"/>
  <c r="AK373" i="1" s="1"/>
  <c r="Y469" i="1"/>
  <c r="AC469" i="1"/>
  <c r="AK469" i="1" s="1"/>
  <c r="Y70" i="1"/>
  <c r="AC70" i="1"/>
  <c r="AK70" i="1" s="1"/>
  <c r="Y107" i="1"/>
  <c r="AC107" i="1"/>
  <c r="AK107" i="1" s="1"/>
  <c r="AC234" i="1"/>
  <c r="AK234" i="1" s="1"/>
  <c r="Y234" i="1"/>
  <c r="AC437" i="1"/>
  <c r="AK437" i="1" s="1"/>
  <c r="Y437" i="1"/>
  <c r="AC132" i="1"/>
  <c r="AK132" i="1" s="1"/>
  <c r="Y132" i="1"/>
  <c r="Y270" i="1"/>
  <c r="AC270" i="1"/>
  <c r="AK270" i="1" s="1"/>
  <c r="Y296" i="1"/>
  <c r="AC296" i="1"/>
  <c r="AK296" i="1" s="1"/>
  <c r="Y176" i="1"/>
  <c r="AC176" i="1"/>
  <c r="AK176" i="1" s="1"/>
  <c r="Y280" i="1"/>
  <c r="AC280" i="1"/>
  <c r="AK280" i="1" s="1"/>
  <c r="Y260" i="1"/>
  <c r="AC260" i="1"/>
  <c r="AK260" i="1" s="1"/>
  <c r="Y194" i="1"/>
  <c r="AC194" i="1"/>
  <c r="AK194" i="1" s="1"/>
  <c r="Y72" i="1"/>
  <c r="AC72" i="1"/>
  <c r="AK72" i="1" s="1"/>
  <c r="AC336" i="1"/>
  <c r="AK336" i="1" s="1"/>
  <c r="Y336" i="1"/>
  <c r="AC343" i="1"/>
  <c r="AK343" i="1" s="1"/>
  <c r="Y343" i="1"/>
  <c r="Y183" i="1"/>
  <c r="AC183" i="1"/>
  <c r="AK183" i="1" s="1"/>
  <c r="Y434" i="1"/>
  <c r="AC434" i="1"/>
  <c r="AK434" i="1" s="1"/>
  <c r="Y286" i="1"/>
  <c r="AC286" i="1"/>
  <c r="AK286" i="1" s="1"/>
  <c r="Y139" i="1"/>
  <c r="AC139" i="1"/>
  <c r="AK139" i="1" s="1"/>
  <c r="Y152" i="1"/>
  <c r="AC152" i="1"/>
  <c r="AK152" i="1" s="1"/>
  <c r="Y172" i="1"/>
  <c r="AC172" i="1"/>
  <c r="AK172" i="1" s="1"/>
  <c r="Y291" i="1"/>
  <c r="AC291" i="1"/>
  <c r="AK291" i="1" s="1"/>
  <c r="Y420" i="1"/>
  <c r="AC420" i="1"/>
  <c r="AK420" i="1" s="1"/>
  <c r="Y339" i="1"/>
  <c r="AC339" i="1"/>
  <c r="AK339" i="1" s="1"/>
  <c r="Y62" i="1"/>
  <c r="AC62" i="1"/>
  <c r="AK62" i="1" s="1"/>
  <c r="Y38" i="1"/>
  <c r="AC38" i="1"/>
  <c r="AK38" i="1" s="1"/>
  <c r="Y180" i="1"/>
  <c r="AC180" i="1"/>
  <c r="AK180" i="1" s="1"/>
  <c r="AC380" i="1"/>
  <c r="AK380" i="1" s="1"/>
  <c r="Y380" i="1"/>
  <c r="Y411" i="1"/>
  <c r="AC411" i="1"/>
  <c r="AK411" i="1" s="1"/>
  <c r="Y128" i="1"/>
  <c r="AC128" i="1"/>
  <c r="AK128" i="1" s="1"/>
  <c r="Y75" i="1"/>
  <c r="AC75" i="1"/>
  <c r="AK75" i="1" s="1"/>
  <c r="Y229" i="1"/>
  <c r="AC229" i="1"/>
  <c r="AK229" i="1" s="1"/>
  <c r="Y191" i="1"/>
  <c r="AC191" i="1"/>
  <c r="AK191" i="1" s="1"/>
  <c r="Y389" i="1"/>
  <c r="AC389" i="1"/>
  <c r="AK389" i="1" s="1"/>
  <c r="AC317" i="1"/>
  <c r="AK317" i="1" s="1"/>
  <c r="Y317" i="1"/>
  <c r="Y439" i="1"/>
  <c r="AC439" i="1"/>
  <c r="AK439" i="1" s="1"/>
  <c r="Y91" i="1"/>
  <c r="AC91" i="1"/>
  <c r="AK91" i="1" s="1"/>
  <c r="Y220" i="1"/>
  <c r="AC220" i="1"/>
  <c r="AK220" i="1" s="1"/>
  <c r="Y306" i="1"/>
  <c r="AC306" i="1"/>
  <c r="AK306" i="1" s="1"/>
  <c r="Y11" i="1"/>
  <c r="AC11" i="1"/>
  <c r="AK11" i="1" s="1"/>
  <c r="AC146" i="1"/>
  <c r="AK146" i="1" s="1"/>
  <c r="Y146" i="1"/>
  <c r="AC215" i="1"/>
  <c r="AK215" i="1" s="1"/>
  <c r="Y215" i="1"/>
  <c r="AC231" i="1"/>
  <c r="AK231" i="1" s="1"/>
  <c r="Y231" i="1"/>
  <c r="Y419" i="1"/>
  <c r="AC419" i="1"/>
  <c r="AK419" i="1" s="1"/>
  <c r="Y27" i="1"/>
  <c r="AC27" i="1"/>
  <c r="AK27" i="1" s="1"/>
  <c r="Y325" i="1"/>
  <c r="AC325" i="1"/>
  <c r="AK325" i="1" s="1"/>
  <c r="Y276" i="1"/>
  <c r="AC276" i="1"/>
  <c r="AK276" i="1" s="1"/>
  <c r="Y448" i="1"/>
  <c r="AC448" i="1"/>
  <c r="AK448" i="1" s="1"/>
  <c r="Y182" i="1"/>
  <c r="AC182" i="1"/>
  <c r="AK182" i="1" s="1"/>
  <c r="Y241" i="1"/>
  <c r="AC241" i="1"/>
  <c r="AK241" i="1" s="1"/>
  <c r="Y310" i="1"/>
  <c r="AC310" i="1"/>
  <c r="AK310" i="1" s="1"/>
  <c r="N3" i="1"/>
  <c r="P3" i="1" s="1"/>
  <c r="AW3" i="1"/>
  <c r="AX3" i="1" s="1"/>
  <c r="AY3" i="1" s="1"/>
  <c r="Y84" i="1" l="1"/>
  <c r="Y110" i="1"/>
  <c r="Y211" i="1"/>
  <c r="Y410" i="1"/>
  <c r="AC320" i="1"/>
  <c r="AK320" i="1" s="1"/>
  <c r="AC166" i="1"/>
  <c r="AK166" i="1" s="1"/>
  <c r="Y166" i="1"/>
  <c r="AC379" i="1"/>
  <c r="AK379" i="1" s="1"/>
  <c r="Y401" i="1"/>
  <c r="Y83" i="1"/>
  <c r="Y475" i="1"/>
  <c r="Y456" i="1"/>
  <c r="AC273" i="1"/>
  <c r="AK273" i="1" s="1"/>
  <c r="Y85" i="1"/>
  <c r="Y206" i="1"/>
  <c r="Y422" i="1"/>
  <c r="Y54" i="1"/>
  <c r="Y78" i="1"/>
  <c r="AC28" i="1"/>
  <c r="AK28" i="1" s="1"/>
  <c r="Y28" i="1"/>
  <c r="P40" i="1"/>
  <c r="AC40" i="1" s="1"/>
  <c r="AK40" i="1" s="1"/>
  <c r="AC50" i="1"/>
  <c r="AK50" i="1" s="1"/>
  <c r="P412" i="1"/>
  <c r="Y412" i="1" s="1"/>
  <c r="P73" i="1"/>
  <c r="P149" i="1"/>
  <c r="AC149" i="1" s="1"/>
  <c r="AK149" i="1" s="1"/>
  <c r="P25" i="1"/>
  <c r="AC25" i="1" s="1"/>
  <c r="AK25" i="1" s="1"/>
  <c r="Y282" i="1"/>
  <c r="AC282" i="1"/>
  <c r="AK282" i="1" s="1"/>
  <c r="P333" i="1"/>
  <c r="AC333" i="1" s="1"/>
  <c r="AK333" i="1" s="1"/>
  <c r="P37" i="1"/>
  <c r="AC37" i="1" s="1"/>
  <c r="AK37" i="1" s="1"/>
  <c r="P443" i="1"/>
  <c r="Y443" i="1" s="1"/>
  <c r="Y17" i="1"/>
  <c r="Y9" i="1"/>
  <c r="P281" i="1"/>
  <c r="AC281" i="1" s="1"/>
  <c r="AK281" i="1" s="1"/>
  <c r="Y283" i="1"/>
  <c r="Y414" i="1"/>
  <c r="Y195" i="1"/>
  <c r="P438" i="1"/>
  <c r="AC438" i="1" s="1"/>
  <c r="AK438" i="1" s="1"/>
  <c r="AC122" i="1"/>
  <c r="AK122" i="1" s="1"/>
  <c r="P44" i="1"/>
  <c r="AC44" i="1" s="1"/>
  <c r="AK44" i="1" s="1"/>
  <c r="AC12" i="1"/>
  <c r="AK12" i="1" s="1"/>
  <c r="Y12" i="1"/>
  <c r="Y398" i="1"/>
  <c r="AC398" i="1"/>
  <c r="AK398" i="1" s="1"/>
  <c r="AP5" i="1"/>
  <c r="AM5" i="1"/>
  <c r="AN5" i="1"/>
  <c r="AD9" i="1"/>
  <c r="AL8" i="1"/>
  <c r="AC232" i="1"/>
  <c r="AK232" i="1" s="1"/>
  <c r="Y232" i="1"/>
  <c r="AP6" i="1"/>
  <c r="AN6" i="1"/>
  <c r="AO6" i="1" s="1"/>
  <c r="AP7" i="1"/>
  <c r="AM7" i="1"/>
  <c r="AN7" i="1"/>
  <c r="AO4" i="1"/>
  <c r="Y421" i="1"/>
  <c r="AC421" i="1"/>
  <c r="AK421" i="1" s="1"/>
  <c r="Y356" i="1"/>
  <c r="AC356" i="1"/>
  <c r="AK356" i="1" s="1"/>
  <c r="Y157" i="1"/>
  <c r="AC157" i="1"/>
  <c r="AK157" i="1" s="1"/>
  <c r="AC335" i="1"/>
  <c r="AK335" i="1" s="1"/>
  <c r="Y335" i="1"/>
  <c r="Y66" i="1"/>
  <c r="AC66" i="1"/>
  <c r="AK66" i="1" s="1"/>
  <c r="Y436" i="1"/>
  <c r="AC436" i="1"/>
  <c r="AK436" i="1" s="1"/>
  <c r="AC36" i="1"/>
  <c r="AK36" i="1" s="1"/>
  <c r="Y36" i="1"/>
  <c r="AC284" i="1"/>
  <c r="AK284" i="1" s="1"/>
  <c r="Y284" i="1"/>
  <c r="Y165" i="1"/>
  <c r="AC165" i="1"/>
  <c r="AK165" i="1" s="1"/>
  <c r="Y457" i="1"/>
  <c r="AC457" i="1"/>
  <c r="AK457" i="1" s="1"/>
  <c r="Y60" i="1"/>
  <c r="AC60" i="1"/>
  <c r="AK60" i="1" s="1"/>
  <c r="AC298" i="1"/>
  <c r="AK298" i="1" s="1"/>
  <c r="Y298" i="1"/>
  <c r="AC218" i="1"/>
  <c r="AK218" i="1" s="1"/>
  <c r="Y218" i="1"/>
  <c r="Y233" i="1"/>
  <c r="AC233" i="1"/>
  <c r="AK233" i="1" s="1"/>
  <c r="AC105" i="1"/>
  <c r="AK105" i="1" s="1"/>
  <c r="Y105" i="1"/>
  <c r="AC258" i="1"/>
  <c r="AK258" i="1" s="1"/>
  <c r="Y258" i="1"/>
  <c r="Y221" i="1"/>
  <c r="AC221" i="1"/>
  <c r="AK221" i="1" s="1"/>
  <c r="AC378" i="1"/>
  <c r="AK378" i="1" s="1"/>
  <c r="Y378" i="1"/>
  <c r="Y69" i="1"/>
  <c r="AC69" i="1"/>
  <c r="AK69" i="1" s="1"/>
  <c r="Y162" i="1"/>
  <c r="AC162" i="1"/>
  <c r="AK162" i="1" s="1"/>
  <c r="Y252" i="1"/>
  <c r="AC252" i="1"/>
  <c r="AK252" i="1" s="1"/>
  <c r="AC443" i="1"/>
  <c r="AK443" i="1" s="1"/>
  <c r="AC52" i="1"/>
  <c r="AK52" i="1" s="1"/>
  <c r="Y52" i="1"/>
  <c r="Y125" i="1"/>
  <c r="AC125" i="1"/>
  <c r="AK125" i="1" s="1"/>
  <c r="AC424" i="1"/>
  <c r="AK424" i="1" s="1"/>
  <c r="Y424" i="1"/>
  <c r="Y156" i="1"/>
  <c r="AC156" i="1"/>
  <c r="AK156" i="1" s="1"/>
  <c r="Y124" i="1"/>
  <c r="AC124" i="1"/>
  <c r="AK124" i="1" s="1"/>
  <c r="Y187" i="1"/>
  <c r="AC187" i="1"/>
  <c r="AK187" i="1" s="1"/>
  <c r="AC184" i="1"/>
  <c r="AK184" i="1" s="1"/>
  <c r="Y184" i="1"/>
  <c r="Y358" i="1"/>
  <c r="AC358" i="1"/>
  <c r="AK358" i="1" s="1"/>
  <c r="AC368" i="1"/>
  <c r="AK368" i="1" s="1"/>
  <c r="Y368" i="1"/>
  <c r="Y349" i="1"/>
  <c r="AC349" i="1"/>
  <c r="AK349" i="1" s="1"/>
  <c r="Y169" i="1"/>
  <c r="AC169" i="1"/>
  <c r="AK169" i="1" s="1"/>
  <c r="Y326" i="1"/>
  <c r="AC326" i="1"/>
  <c r="AK326" i="1" s="1"/>
  <c r="Y153" i="1"/>
  <c r="AC153" i="1"/>
  <c r="AK153" i="1" s="1"/>
  <c r="AC3" i="1"/>
  <c r="N476" i="1"/>
  <c r="P476" i="1" s="1"/>
  <c r="Y297" i="1"/>
  <c r="AC297" i="1"/>
  <c r="AK297" i="1" s="1"/>
  <c r="Y364" i="1"/>
  <c r="AC364" i="1"/>
  <c r="AK364" i="1" s="1"/>
  <c r="Y189" i="1"/>
  <c r="AC189" i="1"/>
  <c r="AK189" i="1" s="1"/>
  <c r="Y41" i="1"/>
  <c r="AC41" i="1"/>
  <c r="AK41" i="1" s="1"/>
  <c r="Y346" i="1"/>
  <c r="AC346" i="1"/>
  <c r="AK346" i="1" s="1"/>
  <c r="Y140" i="1"/>
  <c r="AC140" i="1"/>
  <c r="AK140" i="1" s="1"/>
  <c r="Y57" i="1"/>
  <c r="AC57" i="1"/>
  <c r="AK57" i="1" s="1"/>
  <c r="Y120" i="1"/>
  <c r="AC120" i="1"/>
  <c r="AK120" i="1" s="1"/>
  <c r="Y158" i="1"/>
  <c r="AC158" i="1"/>
  <c r="AK158" i="1" s="1"/>
  <c r="AC402" i="1"/>
  <c r="AK402" i="1" s="1"/>
  <c r="Y402" i="1"/>
  <c r="Y388" i="1"/>
  <c r="AC388" i="1"/>
  <c r="AK388" i="1" s="1"/>
  <c r="Y190" i="1"/>
  <c r="AC190" i="1"/>
  <c r="AK190" i="1" s="1"/>
  <c r="AC312" i="1"/>
  <c r="AK312" i="1" s="1"/>
  <c r="Y312" i="1"/>
  <c r="Y136" i="1"/>
  <c r="AC136" i="1"/>
  <c r="AK136" i="1" s="1"/>
  <c r="Y474" i="1"/>
  <c r="AC474" i="1"/>
  <c r="AK474" i="1" s="1"/>
  <c r="Y196" i="1"/>
  <c r="AC196" i="1"/>
  <c r="AK196" i="1" s="1"/>
  <c r="Y64" i="1"/>
  <c r="AC64" i="1"/>
  <c r="AK64" i="1" s="1"/>
  <c r="Y460" i="1"/>
  <c r="AC460" i="1"/>
  <c r="AK460" i="1" s="1"/>
  <c r="Y67" i="1"/>
  <c r="AC67" i="1"/>
  <c r="AK67" i="1" s="1"/>
  <c r="Y431" i="1"/>
  <c r="AC431" i="1"/>
  <c r="AK431" i="1" s="1"/>
  <c r="AC147" i="1"/>
  <c r="AK147" i="1" s="1"/>
  <c r="Y147" i="1"/>
  <c r="Y342" i="1"/>
  <c r="AC342" i="1"/>
  <c r="AK342" i="1" s="1"/>
  <c r="Y177" i="1"/>
  <c r="AC177" i="1"/>
  <c r="AK177" i="1" s="1"/>
  <c r="Y269" i="1"/>
  <c r="AC269" i="1"/>
  <c r="AK269" i="1" s="1"/>
  <c r="Y123" i="1"/>
  <c r="AC123" i="1"/>
  <c r="AK123" i="1" s="1"/>
  <c r="Y3" i="1"/>
  <c r="Y333" i="1" l="1"/>
  <c r="Y25" i="1"/>
  <c r="AC73" i="1"/>
  <c r="AK73" i="1" s="1"/>
  <c r="Y73" i="1"/>
  <c r="Y281" i="1"/>
  <c r="AK3" i="1"/>
  <c r="AN3" i="1" s="1"/>
  <c r="AC480" i="1"/>
  <c r="P479" i="1"/>
  <c r="Y44" i="1"/>
  <c r="Y37" i="1"/>
  <c r="Y149" i="1"/>
  <c r="AC412" i="1"/>
  <c r="AK412" i="1" s="1"/>
  <c r="Y438" i="1"/>
  <c r="Y40" i="1"/>
  <c r="AO5" i="1"/>
  <c r="AM3" i="1"/>
  <c r="AP3" i="1"/>
  <c r="AO7" i="1"/>
  <c r="AM8" i="1"/>
  <c r="AN8" i="1"/>
  <c r="AP8" i="1"/>
  <c r="AD10" i="1"/>
  <c r="AL9" i="1"/>
  <c r="AH3" i="1"/>
  <c r="AH4" i="1"/>
  <c r="AO8" i="1" l="1"/>
  <c r="AO3" i="1"/>
  <c r="AE3" i="1" s="1"/>
  <c r="AD11" i="1"/>
  <c r="AL10" i="1"/>
  <c r="AP9" i="1"/>
  <c r="AM9" i="1"/>
  <c r="AN9" i="1"/>
  <c r="AH5" i="1"/>
  <c r="AD12" i="1" l="1"/>
  <c r="AL11" i="1"/>
  <c r="AO9" i="1"/>
  <c r="AM10" i="1"/>
  <c r="AN10" i="1"/>
  <c r="AP10" i="1"/>
  <c r="AE5" i="1"/>
  <c r="Z5" i="1" s="1"/>
  <c r="AA5" i="1" s="1"/>
  <c r="Z3" i="1"/>
  <c r="AA3" i="1" s="1"/>
  <c r="AF3" i="1"/>
  <c r="AG3" i="1"/>
  <c r="AI3" i="1"/>
  <c r="AJ3" i="1" s="1"/>
  <c r="AH6" i="1"/>
  <c r="AD13" i="1" l="1"/>
  <c r="AL12" i="1"/>
  <c r="AO10" i="1"/>
  <c r="AP11" i="1"/>
  <c r="AM11" i="1"/>
  <c r="AN11" i="1"/>
  <c r="AE4" i="1"/>
  <c r="AI5" i="1"/>
  <c r="AJ5" i="1" s="1"/>
  <c r="AG5" i="1"/>
  <c r="AF5" i="1"/>
  <c r="AH7" i="1"/>
  <c r="AF4" i="1" l="1"/>
  <c r="Z4" i="1"/>
  <c r="AA4" i="1" s="1"/>
  <c r="AO11" i="1"/>
  <c r="AD14" i="1"/>
  <c r="AL13" i="1"/>
  <c r="AM12" i="1"/>
  <c r="AN12" i="1"/>
  <c r="AP12" i="1"/>
  <c r="AG4" i="1"/>
  <c r="AI4" i="1"/>
  <c r="AJ4" i="1" s="1"/>
  <c r="AE6" i="1"/>
  <c r="AH8" i="1"/>
  <c r="AF6" i="1" l="1"/>
  <c r="Z6" i="1"/>
  <c r="AA6" i="1" s="1"/>
  <c r="AO12" i="1"/>
  <c r="AD15" i="1"/>
  <c r="AL14" i="1"/>
  <c r="AP13" i="1"/>
  <c r="AM13" i="1"/>
  <c r="AN13" i="1"/>
  <c r="AE7" i="1"/>
  <c r="AI6" i="1"/>
  <c r="AJ6" i="1" s="1"/>
  <c r="AG6" i="1"/>
  <c r="AH9" i="1"/>
  <c r="AI7" i="1" l="1"/>
  <c r="AJ7" i="1" s="1"/>
  <c r="Z7" i="1"/>
  <c r="AA7" i="1" s="1"/>
  <c r="AO13" i="1"/>
  <c r="AD16" i="1"/>
  <c r="AL15" i="1"/>
  <c r="AM14" i="1"/>
  <c r="AN14" i="1"/>
  <c r="AP14" i="1"/>
  <c r="AG7" i="1"/>
  <c r="AF7" i="1"/>
  <c r="AE8" i="1"/>
  <c r="Z8" i="1" s="1"/>
  <c r="AA8" i="1" s="1"/>
  <c r="AH10" i="1"/>
  <c r="AO14" i="1" l="1"/>
  <c r="AP15" i="1"/>
  <c r="AM15" i="1"/>
  <c r="AN15" i="1"/>
  <c r="AD17" i="1"/>
  <c r="AL16" i="1"/>
  <c r="AH11" i="1"/>
  <c r="AI8" i="1"/>
  <c r="AJ8" i="1" s="1"/>
  <c r="AF8" i="1"/>
  <c r="AG8" i="1"/>
  <c r="AE9" i="1"/>
  <c r="Z9" i="1" s="1"/>
  <c r="AA9" i="1" s="1"/>
  <c r="AO15" i="1" l="1"/>
  <c r="AD18" i="1"/>
  <c r="AL17" i="1"/>
  <c r="AM16" i="1"/>
  <c r="AN16" i="1"/>
  <c r="AP16" i="1"/>
  <c r="AE10" i="1"/>
  <c r="AH12" i="1"/>
  <c r="AI9" i="1"/>
  <c r="AJ9" i="1" s="1"/>
  <c r="AF9" i="1"/>
  <c r="AG9" i="1"/>
  <c r="AF10" i="1" l="1"/>
  <c r="Z10" i="1"/>
  <c r="AA10" i="1" s="1"/>
  <c r="AO16" i="1"/>
  <c r="AD19" i="1"/>
  <c r="AL18" i="1"/>
  <c r="AP17" i="1"/>
  <c r="AM17" i="1"/>
  <c r="AN17" i="1"/>
  <c r="AI10" i="1"/>
  <c r="AJ10" i="1" s="1"/>
  <c r="AG10" i="1"/>
  <c r="AE11" i="1"/>
  <c r="Z11" i="1" s="1"/>
  <c r="AA11" i="1" s="1"/>
  <c r="AH13" i="1"/>
  <c r="AD20" i="1" l="1"/>
  <c r="AL19" i="1"/>
  <c r="AO17" i="1"/>
  <c r="AM18" i="1"/>
  <c r="AN18" i="1"/>
  <c r="AP18" i="1"/>
  <c r="AE12" i="1"/>
  <c r="AG11" i="1"/>
  <c r="AI11" i="1"/>
  <c r="AJ11" i="1" s="1"/>
  <c r="AF11" i="1"/>
  <c r="AH14" i="1"/>
  <c r="AF12" i="1" l="1"/>
  <c r="Z12" i="1"/>
  <c r="AA12" i="1" s="1"/>
  <c r="AD21" i="1"/>
  <c r="AL20" i="1"/>
  <c r="AO18" i="1"/>
  <c r="AP19" i="1"/>
  <c r="AM19" i="1"/>
  <c r="AN19" i="1"/>
  <c r="AE13" i="1"/>
  <c r="AI12" i="1"/>
  <c r="AJ12" i="1" s="1"/>
  <c r="AG12" i="1"/>
  <c r="AH15" i="1"/>
  <c r="AF13" i="1" l="1"/>
  <c r="Z13" i="1"/>
  <c r="AA13" i="1" s="1"/>
  <c r="AO19" i="1"/>
  <c r="AD22" i="1"/>
  <c r="AL21" i="1"/>
  <c r="AM20" i="1"/>
  <c r="AN20" i="1"/>
  <c r="AP20" i="1"/>
  <c r="AI13" i="1"/>
  <c r="AJ13" i="1" s="1"/>
  <c r="AG13" i="1"/>
  <c r="AE14" i="1"/>
  <c r="AH16" i="1"/>
  <c r="AF14" i="1" l="1"/>
  <c r="Z14" i="1"/>
  <c r="AA14" i="1" s="1"/>
  <c r="AO20" i="1"/>
  <c r="AD23" i="1"/>
  <c r="AL22" i="1"/>
  <c r="AP21" i="1"/>
  <c r="AM21" i="1"/>
  <c r="AN21" i="1"/>
  <c r="AG14" i="1"/>
  <c r="AI14" i="1"/>
  <c r="AJ14" i="1" s="1"/>
  <c r="AE15" i="1"/>
  <c r="Z15" i="1" s="1"/>
  <c r="AA15" i="1" s="1"/>
  <c r="AH17" i="1"/>
  <c r="AD24" i="1" l="1"/>
  <c r="AL23" i="1"/>
  <c r="AO21" i="1"/>
  <c r="AM22" i="1"/>
  <c r="AN22" i="1"/>
  <c r="AP22" i="1"/>
  <c r="AI15" i="1"/>
  <c r="AJ15" i="1" s="1"/>
  <c r="AF15" i="1"/>
  <c r="AG15" i="1"/>
  <c r="AE16" i="1"/>
  <c r="Z16" i="1" s="1"/>
  <c r="AA16" i="1" s="1"/>
  <c r="AH18" i="1"/>
  <c r="AD25" i="1" l="1"/>
  <c r="AL24" i="1"/>
  <c r="AO22" i="1"/>
  <c r="AP23" i="1"/>
  <c r="AM23" i="1"/>
  <c r="AN23" i="1"/>
  <c r="AF16" i="1"/>
  <c r="AG16" i="1"/>
  <c r="AI16" i="1"/>
  <c r="AJ16" i="1" s="1"/>
  <c r="AH19" i="1"/>
  <c r="AE17" i="1"/>
  <c r="Z17" i="1" s="1"/>
  <c r="AA17" i="1" s="1"/>
  <c r="AO23" i="1" l="1"/>
  <c r="AD26" i="1"/>
  <c r="AL25" i="1"/>
  <c r="AM24" i="1"/>
  <c r="AN24" i="1"/>
  <c r="AP24" i="1"/>
  <c r="AE18" i="1"/>
  <c r="Z18" i="1" s="1"/>
  <c r="AA18" i="1" s="1"/>
  <c r="AI17" i="1"/>
  <c r="AJ17" i="1" s="1"/>
  <c r="AF17" i="1"/>
  <c r="AG17" i="1"/>
  <c r="AH20" i="1"/>
  <c r="AO24" i="1" l="1"/>
  <c r="AD27" i="1"/>
  <c r="AL26" i="1"/>
  <c r="AP25" i="1"/>
  <c r="AM25" i="1"/>
  <c r="AN25" i="1"/>
  <c r="AG18" i="1"/>
  <c r="AF18" i="1"/>
  <c r="AI18" i="1"/>
  <c r="AJ18" i="1" s="1"/>
  <c r="AH21" i="1"/>
  <c r="AE19" i="1"/>
  <c r="Z19" i="1" s="1"/>
  <c r="AA19" i="1" s="1"/>
  <c r="AD28" i="1" l="1"/>
  <c r="AL27" i="1"/>
  <c r="AO25" i="1"/>
  <c r="AM26" i="1"/>
  <c r="AN26" i="1"/>
  <c r="AP26" i="1"/>
  <c r="AG19" i="1"/>
  <c r="AF19" i="1"/>
  <c r="AI19" i="1"/>
  <c r="AJ19" i="1" s="1"/>
  <c r="AH22" i="1"/>
  <c r="AE20" i="1"/>
  <c r="Z20" i="1" s="1"/>
  <c r="AA20" i="1" s="1"/>
  <c r="AD29" i="1" l="1"/>
  <c r="AL28" i="1"/>
  <c r="AO26" i="1"/>
  <c r="AP27" i="1"/>
  <c r="AM27" i="1"/>
  <c r="AN27" i="1"/>
  <c r="AF20" i="1"/>
  <c r="AG20" i="1"/>
  <c r="AI20" i="1"/>
  <c r="AJ20" i="1" s="1"/>
  <c r="AH23" i="1"/>
  <c r="AE21" i="1"/>
  <c r="Z21" i="1" s="1"/>
  <c r="AA21" i="1" s="1"/>
  <c r="AO27" i="1" l="1"/>
  <c r="AD30" i="1"/>
  <c r="AL29" i="1"/>
  <c r="AM28" i="1"/>
  <c r="AN28" i="1"/>
  <c r="AP28" i="1"/>
  <c r="AH24" i="1"/>
  <c r="AE22" i="1"/>
  <c r="Z22" i="1" s="1"/>
  <c r="AA22" i="1" s="1"/>
  <c r="AF21" i="1"/>
  <c r="AG21" i="1"/>
  <c r="AI21" i="1"/>
  <c r="AJ21" i="1" s="1"/>
  <c r="AO28" i="1" l="1"/>
  <c r="AD31" i="1"/>
  <c r="AL30" i="1"/>
  <c r="AP29" i="1"/>
  <c r="AM29" i="1"/>
  <c r="AN29" i="1"/>
  <c r="AE23" i="1"/>
  <c r="AF22" i="1"/>
  <c r="AG22" i="1"/>
  <c r="AI22" i="1"/>
  <c r="AJ22" i="1" s="1"/>
  <c r="AH25" i="1"/>
  <c r="AG23" i="1" l="1"/>
  <c r="Z23" i="1"/>
  <c r="AA23" i="1" s="1"/>
  <c r="AD32" i="1"/>
  <c r="AL31" i="1"/>
  <c r="AO29" i="1"/>
  <c r="AM30" i="1"/>
  <c r="AN30" i="1"/>
  <c r="AP30" i="1"/>
  <c r="AI23" i="1"/>
  <c r="AJ23" i="1" s="1"/>
  <c r="AF23" i="1"/>
  <c r="AH26" i="1"/>
  <c r="AE24" i="1"/>
  <c r="Z24" i="1" s="1"/>
  <c r="AA24" i="1" s="1"/>
  <c r="AD33" i="1" l="1"/>
  <c r="AL32" i="1"/>
  <c r="AO30" i="1"/>
  <c r="AP31" i="1"/>
  <c r="AM31" i="1"/>
  <c r="AN31" i="1"/>
  <c r="AE25" i="1"/>
  <c r="AI24" i="1"/>
  <c r="AJ24" i="1" s="1"/>
  <c r="AG24" i="1"/>
  <c r="AF24" i="1"/>
  <c r="AH27" i="1"/>
  <c r="AI25" i="1" l="1"/>
  <c r="AJ25" i="1" s="1"/>
  <c r="Z25" i="1"/>
  <c r="AA25" i="1" s="1"/>
  <c r="AO31" i="1"/>
  <c r="AD34" i="1"/>
  <c r="AL33" i="1"/>
  <c r="AM32" i="1"/>
  <c r="AN32" i="1"/>
  <c r="AP32" i="1"/>
  <c r="AG25" i="1"/>
  <c r="AF25" i="1"/>
  <c r="AE26" i="1"/>
  <c r="Z26" i="1" s="1"/>
  <c r="AA26" i="1" s="1"/>
  <c r="AH28" i="1"/>
  <c r="AO32" i="1" l="1"/>
  <c r="AD35" i="1"/>
  <c r="AL34" i="1"/>
  <c r="AP33" i="1"/>
  <c r="AM33" i="1"/>
  <c r="AN33" i="1"/>
  <c r="AF26" i="1"/>
  <c r="AG26" i="1"/>
  <c r="AI26" i="1"/>
  <c r="AJ26" i="1" s="1"/>
  <c r="AE27" i="1"/>
  <c r="Z27" i="1" s="1"/>
  <c r="AA27" i="1" s="1"/>
  <c r="AH29" i="1"/>
  <c r="AD36" i="1" l="1"/>
  <c r="AL35" i="1"/>
  <c r="AO33" i="1"/>
  <c r="AM34" i="1"/>
  <c r="AN34" i="1"/>
  <c r="AP34" i="1"/>
  <c r="AE28" i="1"/>
  <c r="AH30" i="1"/>
  <c r="AI27" i="1"/>
  <c r="AJ27" i="1" s="1"/>
  <c r="AF27" i="1"/>
  <c r="AG27" i="1"/>
  <c r="AF28" i="1" l="1"/>
  <c r="Z28" i="1"/>
  <c r="AA28" i="1" s="1"/>
  <c r="AD37" i="1"/>
  <c r="AL36" i="1"/>
  <c r="AO34" i="1"/>
  <c r="AP35" i="1"/>
  <c r="AM35" i="1"/>
  <c r="AN35" i="1"/>
  <c r="AI28" i="1"/>
  <c r="AJ28" i="1" s="1"/>
  <c r="AG28" i="1"/>
  <c r="AE29" i="1"/>
  <c r="Z29" i="1" s="1"/>
  <c r="AA29" i="1" s="1"/>
  <c r="AH31" i="1"/>
  <c r="AO35" i="1" l="1"/>
  <c r="AD38" i="1"/>
  <c r="AL37" i="1"/>
  <c r="AM36" i="1"/>
  <c r="AN36" i="1"/>
  <c r="AP36" i="1"/>
  <c r="AE30" i="1"/>
  <c r="AH32" i="1"/>
  <c r="AF29" i="1"/>
  <c r="AG29" i="1"/>
  <c r="AI29" i="1"/>
  <c r="AJ29" i="1" s="1"/>
  <c r="AF30" i="1" l="1"/>
  <c r="Z30" i="1"/>
  <c r="AA30" i="1" s="1"/>
  <c r="AO36" i="1"/>
  <c r="AD39" i="1"/>
  <c r="AL38" i="1"/>
  <c r="AP37" i="1"/>
  <c r="AM37" i="1"/>
  <c r="AN37" i="1"/>
  <c r="AI30" i="1"/>
  <c r="AJ30" i="1" s="1"/>
  <c r="AG30" i="1"/>
  <c r="AE31" i="1"/>
  <c r="Z31" i="1" s="1"/>
  <c r="AA31" i="1" s="1"/>
  <c r="AH33" i="1"/>
  <c r="AO37" i="1" l="1"/>
  <c r="AM38" i="1"/>
  <c r="AN38" i="1"/>
  <c r="AP38" i="1"/>
  <c r="AD40" i="1"/>
  <c r="AL39" i="1"/>
  <c r="AH34" i="1"/>
  <c r="AE32" i="1"/>
  <c r="Z32" i="1" s="1"/>
  <c r="AA32" i="1" s="1"/>
  <c r="AG31" i="1"/>
  <c r="AF31" i="1"/>
  <c r="AI31" i="1"/>
  <c r="AJ31" i="1" s="1"/>
  <c r="AD41" i="1" l="1"/>
  <c r="AL40" i="1"/>
  <c r="AP39" i="1"/>
  <c r="AM39" i="1"/>
  <c r="AN39" i="1"/>
  <c r="AO38" i="1"/>
  <c r="AE33" i="1"/>
  <c r="AI32" i="1"/>
  <c r="AJ32" i="1" s="1"/>
  <c r="AG32" i="1"/>
  <c r="AF32" i="1"/>
  <c r="AH35" i="1"/>
  <c r="AI33" i="1" l="1"/>
  <c r="AJ33" i="1" s="1"/>
  <c r="Z33" i="1"/>
  <c r="AA33" i="1" s="1"/>
  <c r="AD42" i="1"/>
  <c r="AL41" i="1"/>
  <c r="AO39" i="1"/>
  <c r="AM40" i="1"/>
  <c r="AN40" i="1"/>
  <c r="AP40" i="1"/>
  <c r="AF33" i="1"/>
  <c r="AG33" i="1"/>
  <c r="AH36" i="1"/>
  <c r="AE34" i="1"/>
  <c r="Z34" i="1" s="1"/>
  <c r="AA34" i="1" s="1"/>
  <c r="AD43" i="1" l="1"/>
  <c r="AL42" i="1"/>
  <c r="AO40" i="1"/>
  <c r="AP41" i="1"/>
  <c r="AM41" i="1"/>
  <c r="AN41" i="1"/>
  <c r="AI34" i="1"/>
  <c r="AJ34" i="1" s="1"/>
  <c r="AG34" i="1"/>
  <c r="AF34" i="1"/>
  <c r="AE35" i="1"/>
  <c r="Z35" i="1" s="1"/>
  <c r="AA35" i="1" s="1"/>
  <c r="AH37" i="1"/>
  <c r="AO41" i="1" l="1"/>
  <c r="AD44" i="1"/>
  <c r="AL43" i="1"/>
  <c r="AM42" i="1"/>
  <c r="AN42" i="1"/>
  <c r="AP42" i="1"/>
  <c r="AH38" i="1"/>
  <c r="AF35" i="1"/>
  <c r="AG35" i="1"/>
  <c r="AI35" i="1"/>
  <c r="AJ35" i="1" s="1"/>
  <c r="AE36" i="1"/>
  <c r="Z36" i="1" s="1"/>
  <c r="AA36" i="1" s="1"/>
  <c r="AO42" i="1" l="1"/>
  <c r="AD45" i="1"/>
  <c r="AL44" i="1"/>
  <c r="AP43" i="1"/>
  <c r="AM43" i="1"/>
  <c r="AN43" i="1"/>
  <c r="AF36" i="1"/>
  <c r="AI36" i="1"/>
  <c r="AJ36" i="1" s="1"/>
  <c r="AG36" i="1"/>
  <c r="AH39" i="1"/>
  <c r="AE37" i="1"/>
  <c r="Z37" i="1" s="1"/>
  <c r="AA37" i="1" s="1"/>
  <c r="AD46" i="1" l="1"/>
  <c r="AL45" i="1"/>
  <c r="AO43" i="1"/>
  <c r="AM44" i="1"/>
  <c r="AN44" i="1"/>
  <c r="AP44" i="1"/>
  <c r="AH40" i="1"/>
  <c r="AE38" i="1"/>
  <c r="Z38" i="1" s="1"/>
  <c r="AA38" i="1" s="1"/>
  <c r="AF37" i="1"/>
  <c r="AG37" i="1"/>
  <c r="AI37" i="1"/>
  <c r="AJ37" i="1" s="1"/>
  <c r="AO44" i="1" l="1"/>
  <c r="AP45" i="1"/>
  <c r="AM45" i="1"/>
  <c r="AN45" i="1"/>
  <c r="AD47" i="1"/>
  <c r="AL46" i="1"/>
  <c r="AE39" i="1"/>
  <c r="Z39" i="1" s="1"/>
  <c r="AA39" i="1" s="1"/>
  <c r="AF38" i="1"/>
  <c r="AG38" i="1"/>
  <c r="AI38" i="1"/>
  <c r="AJ38" i="1" s="1"/>
  <c r="AH41" i="1"/>
  <c r="AO45" i="1" l="1"/>
  <c r="AM46" i="1"/>
  <c r="AN46" i="1"/>
  <c r="AP46" i="1"/>
  <c r="AD48" i="1"/>
  <c r="AL47" i="1"/>
  <c r="AE40" i="1"/>
  <c r="Z40" i="1" s="1"/>
  <c r="AA40" i="1" s="1"/>
  <c r="AH42" i="1"/>
  <c r="AG39" i="1"/>
  <c r="AI39" i="1"/>
  <c r="AJ39" i="1" s="1"/>
  <c r="AF39" i="1"/>
  <c r="AD49" i="1" l="1"/>
  <c r="AL48" i="1"/>
  <c r="AP47" i="1"/>
  <c r="AM47" i="1"/>
  <c r="AN47" i="1"/>
  <c r="AO46" i="1"/>
  <c r="AH43" i="1"/>
  <c r="AE41" i="1"/>
  <c r="Z41" i="1" s="1"/>
  <c r="AA41" i="1" s="1"/>
  <c r="AI40" i="1"/>
  <c r="AJ40" i="1" s="1"/>
  <c r="AF40" i="1"/>
  <c r="AG40" i="1"/>
  <c r="AO47" i="1" l="1"/>
  <c r="AM48" i="1"/>
  <c r="AN48" i="1"/>
  <c r="AP48" i="1"/>
  <c r="AD50" i="1"/>
  <c r="AL49" i="1"/>
  <c r="AE42" i="1"/>
  <c r="AI41" i="1"/>
  <c r="AJ41" i="1" s="1"/>
  <c r="AF41" i="1"/>
  <c r="AG41" i="1"/>
  <c r="AH44" i="1"/>
  <c r="AI42" i="1" l="1"/>
  <c r="AJ42" i="1" s="1"/>
  <c r="Z42" i="1"/>
  <c r="AA42" i="1" s="1"/>
  <c r="AP49" i="1"/>
  <c r="AM49" i="1"/>
  <c r="AN49" i="1"/>
  <c r="AD51" i="1"/>
  <c r="AL50" i="1"/>
  <c r="AO48" i="1"/>
  <c r="AF42" i="1"/>
  <c r="AG42" i="1"/>
  <c r="AH45" i="1"/>
  <c r="AE43" i="1"/>
  <c r="Z43" i="1" s="1"/>
  <c r="AA43" i="1" s="1"/>
  <c r="AM50" i="1" l="1"/>
  <c r="AN50" i="1"/>
  <c r="AP50" i="1"/>
  <c r="AD52" i="1"/>
  <c r="AL51" i="1"/>
  <c r="AO49" i="1"/>
  <c r="AH46" i="1"/>
  <c r="AF43" i="1"/>
  <c r="AI43" i="1"/>
  <c r="AJ43" i="1" s="1"/>
  <c r="AG43" i="1"/>
  <c r="AE44" i="1"/>
  <c r="Z44" i="1" s="1"/>
  <c r="AA44" i="1" s="1"/>
  <c r="AO50" i="1" l="1"/>
  <c r="AP51" i="1"/>
  <c r="AM51" i="1"/>
  <c r="AN51" i="1"/>
  <c r="AD53" i="1"/>
  <c r="AL52" i="1"/>
  <c r="AF44" i="1"/>
  <c r="AI44" i="1"/>
  <c r="AJ44" i="1" s="1"/>
  <c r="AG44" i="1"/>
  <c r="AH47" i="1"/>
  <c r="AE45" i="1"/>
  <c r="Z45" i="1" s="1"/>
  <c r="AA45" i="1" s="1"/>
  <c r="AM52" i="1" l="1"/>
  <c r="AN52" i="1"/>
  <c r="AP52" i="1"/>
  <c r="AD54" i="1"/>
  <c r="AL53" i="1"/>
  <c r="AO51" i="1"/>
  <c r="AE46" i="1"/>
  <c r="AG45" i="1"/>
  <c r="AF45" i="1"/>
  <c r="AI45" i="1"/>
  <c r="AJ45" i="1" s="1"/>
  <c r="AH48" i="1"/>
  <c r="AF46" i="1" l="1"/>
  <c r="Z46" i="1"/>
  <c r="AA46" i="1" s="1"/>
  <c r="AO52" i="1"/>
  <c r="AD55" i="1"/>
  <c r="AL54" i="1"/>
  <c r="AP53" i="1"/>
  <c r="AM53" i="1"/>
  <c r="AN53" i="1"/>
  <c r="AG46" i="1"/>
  <c r="AI46" i="1"/>
  <c r="AJ46" i="1" s="1"/>
  <c r="AH49" i="1"/>
  <c r="AE47" i="1"/>
  <c r="Z47" i="1" s="1"/>
  <c r="AA47" i="1" s="1"/>
  <c r="AD56" i="1" l="1"/>
  <c r="AL55" i="1"/>
  <c r="AO53" i="1"/>
  <c r="AM54" i="1"/>
  <c r="AN54" i="1"/>
  <c r="AP54" i="1"/>
  <c r="AE48" i="1"/>
  <c r="AG47" i="1"/>
  <c r="AI47" i="1"/>
  <c r="AJ47" i="1" s="1"/>
  <c r="AF47" i="1"/>
  <c r="AH50" i="1"/>
  <c r="AF48" i="1" l="1"/>
  <c r="Z48" i="1"/>
  <c r="AA48" i="1" s="1"/>
  <c r="AD57" i="1"/>
  <c r="AL56" i="1"/>
  <c r="AO54" i="1"/>
  <c r="AM55" i="1"/>
  <c r="AP55" i="1"/>
  <c r="AN55" i="1"/>
  <c r="AI48" i="1"/>
  <c r="AJ48" i="1" s="1"/>
  <c r="AG48" i="1"/>
  <c r="AE49" i="1"/>
  <c r="Z49" i="1" s="1"/>
  <c r="AA49" i="1" s="1"/>
  <c r="AH51" i="1"/>
  <c r="AD58" i="1" l="1"/>
  <c r="AL57" i="1"/>
  <c r="AO55" i="1"/>
  <c r="AP56" i="1"/>
  <c r="AM56" i="1"/>
  <c r="AN56" i="1"/>
  <c r="AH52" i="1"/>
  <c r="AE50" i="1"/>
  <c r="Z50" i="1" s="1"/>
  <c r="AA50" i="1" s="1"/>
  <c r="AF49" i="1"/>
  <c r="AG49" i="1"/>
  <c r="AI49" i="1"/>
  <c r="AJ49" i="1" s="1"/>
  <c r="AO56" i="1" l="1"/>
  <c r="AD59" i="1"/>
  <c r="AL58" i="1"/>
  <c r="AM57" i="1"/>
  <c r="AP57" i="1"/>
  <c r="AN57" i="1"/>
  <c r="AI50" i="1"/>
  <c r="AJ50" i="1" s="1"/>
  <c r="AF50" i="1"/>
  <c r="AG50" i="1"/>
  <c r="AH53" i="1"/>
  <c r="AE51" i="1"/>
  <c r="Z51" i="1" s="1"/>
  <c r="AA51" i="1" s="1"/>
  <c r="AO57" i="1" l="1"/>
  <c r="AD60" i="1"/>
  <c r="AL59" i="1"/>
  <c r="AN58" i="1"/>
  <c r="AP58" i="1"/>
  <c r="AM58" i="1"/>
  <c r="AO58" i="1" s="1"/>
  <c r="AE52" i="1"/>
  <c r="AI51" i="1"/>
  <c r="AJ51" i="1" s="1"/>
  <c r="AF51" i="1"/>
  <c r="AG51" i="1"/>
  <c r="AH54" i="1"/>
  <c r="AG52" i="1" l="1"/>
  <c r="Z52" i="1"/>
  <c r="AA52" i="1" s="1"/>
  <c r="AD61" i="1"/>
  <c r="AL60" i="1"/>
  <c r="AM59" i="1"/>
  <c r="AN59" i="1"/>
  <c r="AP59" i="1"/>
  <c r="AI52" i="1"/>
  <c r="AJ52" i="1" s="1"/>
  <c r="AF52" i="1"/>
  <c r="AE53" i="1"/>
  <c r="AH55" i="1"/>
  <c r="AI53" i="1" l="1"/>
  <c r="AJ53" i="1" s="1"/>
  <c r="Z53" i="1"/>
  <c r="AA53" i="1" s="1"/>
  <c r="AO59" i="1"/>
  <c r="AD62" i="1"/>
  <c r="AL61" i="1"/>
  <c r="AP60" i="1"/>
  <c r="AM60" i="1"/>
  <c r="AN60" i="1"/>
  <c r="AG53" i="1"/>
  <c r="AF53" i="1"/>
  <c r="AH56" i="1"/>
  <c r="AE54" i="1"/>
  <c r="Z54" i="1" s="1"/>
  <c r="AA54" i="1" s="1"/>
  <c r="AD63" i="1" l="1"/>
  <c r="AL62" i="1"/>
  <c r="AO60" i="1"/>
  <c r="AN61" i="1"/>
  <c r="AP61" i="1"/>
  <c r="AM61" i="1"/>
  <c r="AE55" i="1"/>
  <c r="AF54" i="1"/>
  <c r="AG54" i="1"/>
  <c r="AI54" i="1"/>
  <c r="AJ54" i="1" s="1"/>
  <c r="AH57" i="1"/>
  <c r="AO61" i="1" l="1"/>
  <c r="AF55" i="1"/>
  <c r="Z55" i="1"/>
  <c r="AA55" i="1" s="1"/>
  <c r="AD64" i="1"/>
  <c r="AL63" i="1"/>
  <c r="AP62" i="1"/>
  <c r="AM62" i="1"/>
  <c r="AN62" i="1"/>
  <c r="AG55" i="1"/>
  <c r="AI55" i="1"/>
  <c r="AJ55" i="1" s="1"/>
  <c r="AE56" i="1"/>
  <c r="Z56" i="1" s="1"/>
  <c r="AA56" i="1" s="1"/>
  <c r="AH58" i="1"/>
  <c r="AO62" i="1" l="1"/>
  <c r="AN63" i="1"/>
  <c r="AM63" i="1"/>
  <c r="AP63" i="1"/>
  <c r="AD65" i="1"/>
  <c r="AL64" i="1"/>
  <c r="AG56" i="1"/>
  <c r="AF56" i="1"/>
  <c r="AI56" i="1"/>
  <c r="AJ56" i="1" s="1"/>
  <c r="AE57" i="1"/>
  <c r="Z57" i="1" s="1"/>
  <c r="AA57" i="1" s="1"/>
  <c r="AH59" i="1"/>
  <c r="AO63" i="1" l="1"/>
  <c r="AD66" i="1"/>
  <c r="AL65" i="1"/>
  <c r="AP64" i="1"/>
  <c r="AM64" i="1"/>
  <c r="AN64" i="1"/>
  <c r="AI57" i="1"/>
  <c r="AJ57" i="1" s="1"/>
  <c r="AG57" i="1"/>
  <c r="AF57" i="1"/>
  <c r="AE58" i="1"/>
  <c r="Z58" i="1" s="1"/>
  <c r="AA58" i="1" s="1"/>
  <c r="AH60" i="1"/>
  <c r="AD67" i="1" l="1"/>
  <c r="AL66" i="1"/>
  <c r="AO64" i="1"/>
  <c r="AN65" i="1"/>
  <c r="AP65" i="1"/>
  <c r="AM65" i="1"/>
  <c r="AG58" i="1"/>
  <c r="AF58" i="1"/>
  <c r="AI58" i="1"/>
  <c r="AJ58" i="1" s="1"/>
  <c r="AH61" i="1"/>
  <c r="AE59" i="1"/>
  <c r="Z59" i="1" s="1"/>
  <c r="AA59" i="1" s="1"/>
  <c r="AO65" i="1" l="1"/>
  <c r="AD68" i="1"/>
  <c r="AL67" i="1"/>
  <c r="AP66" i="1"/>
  <c r="AM66" i="1"/>
  <c r="AN66" i="1"/>
  <c r="AE60" i="1"/>
  <c r="AI59" i="1"/>
  <c r="AJ59" i="1" s="1"/>
  <c r="AF59" i="1"/>
  <c r="AG59" i="1"/>
  <c r="AH62" i="1"/>
  <c r="AI60" i="1" l="1"/>
  <c r="AJ60" i="1" s="1"/>
  <c r="Z60" i="1"/>
  <c r="AA60" i="1" s="1"/>
  <c r="AD69" i="1"/>
  <c r="AL68" i="1"/>
  <c r="AO66" i="1"/>
  <c r="AN67" i="1"/>
  <c r="AM67" i="1"/>
  <c r="AP67" i="1"/>
  <c r="AG60" i="1"/>
  <c r="AF60" i="1"/>
  <c r="AE61" i="1"/>
  <c r="Z61" i="1" s="1"/>
  <c r="AA61" i="1" s="1"/>
  <c r="AH63" i="1"/>
  <c r="AO67" i="1" l="1"/>
  <c r="AD70" i="1"/>
  <c r="AL69" i="1"/>
  <c r="AP68" i="1"/>
  <c r="AM68" i="1"/>
  <c r="AN68" i="1"/>
  <c r="AE62" i="1"/>
  <c r="AH64" i="1"/>
  <c r="AG61" i="1"/>
  <c r="AF61" i="1"/>
  <c r="AI61" i="1"/>
  <c r="AJ61" i="1" s="1"/>
  <c r="AF62" i="1" l="1"/>
  <c r="Z62" i="1"/>
  <c r="AA62" i="1" s="1"/>
  <c r="AD71" i="1"/>
  <c r="AL70" i="1"/>
  <c r="AO68" i="1"/>
  <c r="AN69" i="1"/>
  <c r="AP69" i="1"/>
  <c r="AM69" i="1"/>
  <c r="AE63" i="1"/>
  <c r="AI62" i="1"/>
  <c r="AJ62" i="1" s="1"/>
  <c r="AG62" i="1"/>
  <c r="AH65" i="1"/>
  <c r="AO69" i="1" l="1"/>
  <c r="AF63" i="1"/>
  <c r="Z63" i="1"/>
  <c r="AA63" i="1" s="1"/>
  <c r="AD72" i="1"/>
  <c r="AL71" i="1"/>
  <c r="AP70" i="1"/>
  <c r="AM70" i="1"/>
  <c r="AN70" i="1"/>
  <c r="AI63" i="1"/>
  <c r="AJ63" i="1" s="1"/>
  <c r="AG63" i="1"/>
  <c r="AE64" i="1"/>
  <c r="AH66" i="1"/>
  <c r="AG64" i="1" l="1"/>
  <c r="Z64" i="1"/>
  <c r="AA64" i="1" s="1"/>
  <c r="AD73" i="1"/>
  <c r="AL72" i="1"/>
  <c r="AO70" i="1"/>
  <c r="AN71" i="1"/>
  <c r="AM71" i="1"/>
  <c r="AP71" i="1"/>
  <c r="AI64" i="1"/>
  <c r="AJ64" i="1" s="1"/>
  <c r="AF64" i="1"/>
  <c r="AE65" i="1"/>
  <c r="Z65" i="1" s="1"/>
  <c r="AA65" i="1" s="1"/>
  <c r="AH67" i="1"/>
  <c r="AO71" i="1" l="1"/>
  <c r="AD74" i="1"/>
  <c r="AL73" i="1"/>
  <c r="AP72" i="1"/>
  <c r="AM72" i="1"/>
  <c r="AN72" i="1"/>
  <c r="AH68" i="1"/>
  <c r="AI65" i="1"/>
  <c r="AJ65" i="1" s="1"/>
  <c r="AF65" i="1"/>
  <c r="AG65" i="1"/>
  <c r="AE66" i="1"/>
  <c r="Z66" i="1" s="1"/>
  <c r="AA66" i="1" s="1"/>
  <c r="AD75" i="1" l="1"/>
  <c r="AL74" i="1"/>
  <c r="AO72" i="1"/>
  <c r="AN73" i="1"/>
  <c r="AP73" i="1"/>
  <c r="AM73" i="1"/>
  <c r="AF66" i="1"/>
  <c r="AI66" i="1"/>
  <c r="AJ66" i="1" s="1"/>
  <c r="AG66" i="1"/>
  <c r="AE67" i="1"/>
  <c r="Z67" i="1" s="1"/>
  <c r="AA67" i="1" s="1"/>
  <c r="AH69" i="1"/>
  <c r="AO73" i="1" l="1"/>
  <c r="AD76" i="1"/>
  <c r="AL75" i="1"/>
  <c r="AP74" i="1"/>
  <c r="AM74" i="1"/>
  <c r="AN74" i="1"/>
  <c r="AE68" i="1"/>
  <c r="Z68" i="1" s="1"/>
  <c r="AA68" i="1" s="1"/>
  <c r="AH70" i="1"/>
  <c r="AI67" i="1"/>
  <c r="AJ67" i="1" s="1"/>
  <c r="AG67" i="1"/>
  <c r="AF67" i="1"/>
  <c r="AD77" i="1" l="1"/>
  <c r="AL76" i="1"/>
  <c r="AO74" i="1"/>
  <c r="AN75" i="1"/>
  <c r="AM75" i="1"/>
  <c r="AP75" i="1"/>
  <c r="AE69" i="1"/>
  <c r="Z69" i="1" s="1"/>
  <c r="AA69" i="1" s="1"/>
  <c r="AH71" i="1"/>
  <c r="AI68" i="1"/>
  <c r="AJ68" i="1" s="1"/>
  <c r="AF68" i="1"/>
  <c r="AG68" i="1"/>
  <c r="AO75" i="1" l="1"/>
  <c r="AD78" i="1"/>
  <c r="AL77" i="1"/>
  <c r="AP76" i="1"/>
  <c r="AM76" i="1"/>
  <c r="AN76" i="1"/>
  <c r="AF69" i="1"/>
  <c r="AI69" i="1"/>
  <c r="AJ69" i="1" s="1"/>
  <c r="AG69" i="1"/>
  <c r="AE70" i="1"/>
  <c r="AH72" i="1"/>
  <c r="AF70" i="1" l="1"/>
  <c r="Z70" i="1"/>
  <c r="AA70" i="1" s="1"/>
  <c r="AD79" i="1"/>
  <c r="AL78" i="1"/>
  <c r="AO76" i="1"/>
  <c r="AN77" i="1"/>
  <c r="AP77" i="1"/>
  <c r="AM77" i="1"/>
  <c r="AE71" i="1"/>
  <c r="AI70" i="1"/>
  <c r="AJ70" i="1" s="1"/>
  <c r="AG70" i="1"/>
  <c r="AH73" i="1"/>
  <c r="AG71" i="1" l="1"/>
  <c r="Z71" i="1"/>
  <c r="AA71" i="1" s="1"/>
  <c r="AO77" i="1"/>
  <c r="AD80" i="1"/>
  <c r="AL79" i="1"/>
  <c r="AP78" i="1"/>
  <c r="AM78" i="1"/>
  <c r="AN78" i="1"/>
  <c r="AI71" i="1"/>
  <c r="AJ71" i="1" s="1"/>
  <c r="AF71" i="1"/>
  <c r="AE72" i="1"/>
  <c r="AH74" i="1"/>
  <c r="AI72" i="1" l="1"/>
  <c r="AJ72" i="1" s="1"/>
  <c r="Z72" i="1"/>
  <c r="AA72" i="1" s="1"/>
  <c r="AO78" i="1"/>
  <c r="AD81" i="1"/>
  <c r="AL80" i="1"/>
  <c r="AN79" i="1"/>
  <c r="AM79" i="1"/>
  <c r="AP79" i="1"/>
  <c r="AE73" i="1"/>
  <c r="AF72" i="1"/>
  <c r="AG72" i="1"/>
  <c r="AH75" i="1"/>
  <c r="AG73" i="1" l="1"/>
  <c r="Z73" i="1"/>
  <c r="AA73" i="1" s="1"/>
  <c r="AF73" i="1"/>
  <c r="AO79" i="1"/>
  <c r="AI73" i="1"/>
  <c r="AJ73" i="1" s="1"/>
  <c r="AP80" i="1"/>
  <c r="AM80" i="1"/>
  <c r="AN80" i="1"/>
  <c r="AD82" i="1"/>
  <c r="AL81" i="1"/>
  <c r="AE74" i="1"/>
  <c r="AH76" i="1"/>
  <c r="AI74" i="1" l="1"/>
  <c r="AJ74" i="1" s="1"/>
  <c r="Z74" i="1"/>
  <c r="AA74" i="1" s="1"/>
  <c r="AO80" i="1"/>
  <c r="AD83" i="1"/>
  <c r="AL82" i="1"/>
  <c r="AN81" i="1"/>
  <c r="AP81" i="1"/>
  <c r="AM81" i="1"/>
  <c r="AF74" i="1"/>
  <c r="AG74" i="1"/>
  <c r="AE75" i="1"/>
  <c r="Z75" i="1" s="1"/>
  <c r="AA75" i="1" s="1"/>
  <c r="AH77" i="1"/>
  <c r="AO81" i="1" l="1"/>
  <c r="AD84" i="1"/>
  <c r="AL83" i="1"/>
  <c r="AP82" i="1"/>
  <c r="AM82" i="1"/>
  <c r="AN82" i="1"/>
  <c r="AH78" i="1"/>
  <c r="AE76" i="1"/>
  <c r="Z76" i="1" s="1"/>
  <c r="AA76" i="1" s="1"/>
  <c r="AI75" i="1"/>
  <c r="AJ75" i="1" s="1"/>
  <c r="AF75" i="1"/>
  <c r="AG75" i="1"/>
  <c r="AO82" i="1" l="1"/>
  <c r="AN83" i="1"/>
  <c r="AM83" i="1"/>
  <c r="AP83" i="1"/>
  <c r="AD85" i="1"/>
  <c r="AL84" i="1"/>
  <c r="AE77" i="1"/>
  <c r="AF76" i="1"/>
  <c r="AI76" i="1"/>
  <c r="AJ76" i="1" s="1"/>
  <c r="AG76" i="1"/>
  <c r="AH79" i="1"/>
  <c r="AF77" i="1" l="1"/>
  <c r="Z77" i="1"/>
  <c r="AA77" i="1" s="1"/>
  <c r="AP84" i="1"/>
  <c r="AM84" i="1"/>
  <c r="AN84" i="1"/>
  <c r="AD86" i="1"/>
  <c r="AL85" i="1"/>
  <c r="AO83" i="1"/>
  <c r="AI77" i="1"/>
  <c r="AJ77" i="1" s="1"/>
  <c r="AG77" i="1"/>
  <c r="AE78" i="1"/>
  <c r="AH80" i="1"/>
  <c r="AF78" i="1" l="1"/>
  <c r="Z78" i="1"/>
  <c r="AA78" i="1" s="1"/>
  <c r="AN85" i="1"/>
  <c r="AP85" i="1"/>
  <c r="AM85" i="1"/>
  <c r="AD87" i="1"/>
  <c r="AL86" i="1"/>
  <c r="AO84" i="1"/>
  <c r="AI78" i="1"/>
  <c r="AJ78" i="1" s="1"/>
  <c r="AG78" i="1"/>
  <c r="AE79" i="1"/>
  <c r="AH81" i="1"/>
  <c r="AG79" i="1" l="1"/>
  <c r="Z79" i="1"/>
  <c r="AA79" i="1" s="1"/>
  <c r="AO85" i="1"/>
  <c r="AP86" i="1"/>
  <c r="AM86" i="1"/>
  <c r="AN86" i="1"/>
  <c r="AD88" i="1"/>
  <c r="AL87" i="1"/>
  <c r="AE80" i="1"/>
  <c r="Z80" i="1" s="1"/>
  <c r="AA80" i="1" s="1"/>
  <c r="AI79" i="1"/>
  <c r="AJ79" i="1" s="1"/>
  <c r="AF79" i="1"/>
  <c r="AH82" i="1"/>
  <c r="AN87" i="1" l="1"/>
  <c r="AM87" i="1"/>
  <c r="AP87" i="1"/>
  <c r="AD89" i="1"/>
  <c r="AL88" i="1"/>
  <c r="AO86" i="1"/>
  <c r="AF80" i="1"/>
  <c r="AG80" i="1"/>
  <c r="AI80" i="1"/>
  <c r="AJ80" i="1" s="1"/>
  <c r="AE81" i="1"/>
  <c r="AH83" i="1"/>
  <c r="AI81" i="1" l="1"/>
  <c r="AJ81" i="1" s="1"/>
  <c r="Z81" i="1"/>
  <c r="AA81" i="1" s="1"/>
  <c r="AO87" i="1"/>
  <c r="AP88" i="1"/>
  <c r="AM88" i="1"/>
  <c r="AN88" i="1"/>
  <c r="AD90" i="1"/>
  <c r="AL89" i="1"/>
  <c r="AE82" i="1"/>
  <c r="Z82" i="1" s="1"/>
  <c r="AA82" i="1" s="1"/>
  <c r="AF81" i="1"/>
  <c r="AG81" i="1"/>
  <c r="AH84" i="1"/>
  <c r="AD91" i="1" l="1"/>
  <c r="AL90" i="1"/>
  <c r="AO88" i="1"/>
  <c r="AN89" i="1"/>
  <c r="AP89" i="1"/>
  <c r="AM89" i="1"/>
  <c r="AF82" i="1"/>
  <c r="AG82" i="1"/>
  <c r="AI82" i="1"/>
  <c r="AJ82" i="1" s="1"/>
  <c r="AE83" i="1"/>
  <c r="Z83" i="1" s="1"/>
  <c r="AA83" i="1" s="1"/>
  <c r="AH85" i="1"/>
  <c r="AO89" i="1" l="1"/>
  <c r="AD92" i="1"/>
  <c r="AL91" i="1"/>
  <c r="AP90" i="1"/>
  <c r="AM90" i="1"/>
  <c r="AN90" i="1"/>
  <c r="AE84" i="1"/>
  <c r="AH86" i="1"/>
  <c r="AG83" i="1"/>
  <c r="AF83" i="1"/>
  <c r="AI83" i="1"/>
  <c r="AJ83" i="1" s="1"/>
  <c r="AG84" i="1" l="1"/>
  <c r="Z84" i="1"/>
  <c r="AA84" i="1" s="1"/>
  <c r="AO90" i="1"/>
  <c r="AD93" i="1"/>
  <c r="AL92" i="1"/>
  <c r="AN91" i="1"/>
  <c r="AM91" i="1"/>
  <c r="AP91" i="1"/>
  <c r="AE85" i="1"/>
  <c r="AI84" i="1"/>
  <c r="AJ84" i="1" s="1"/>
  <c r="AF84" i="1"/>
  <c r="AH87" i="1"/>
  <c r="AI85" i="1" l="1"/>
  <c r="AJ85" i="1" s="1"/>
  <c r="Z85" i="1"/>
  <c r="AA85" i="1" s="1"/>
  <c r="AO91" i="1"/>
  <c r="AP92" i="1"/>
  <c r="AM92" i="1"/>
  <c r="AN92" i="1"/>
  <c r="AD94" i="1"/>
  <c r="AL93" i="1"/>
  <c r="AG85" i="1"/>
  <c r="AF85" i="1"/>
  <c r="AH88" i="1"/>
  <c r="AE86" i="1"/>
  <c r="Z86" i="1" s="1"/>
  <c r="AA86" i="1" s="1"/>
  <c r="AN93" i="1" l="1"/>
  <c r="AP93" i="1"/>
  <c r="AM93" i="1"/>
  <c r="AD95" i="1"/>
  <c r="AL94" i="1"/>
  <c r="AO92" i="1"/>
  <c r="AF86" i="1"/>
  <c r="AG86" i="1"/>
  <c r="AI86" i="1"/>
  <c r="AJ86" i="1" s="1"/>
  <c r="AH89" i="1"/>
  <c r="AE87" i="1"/>
  <c r="Z87" i="1" s="1"/>
  <c r="AA87" i="1" s="1"/>
  <c r="AO93" i="1" l="1"/>
  <c r="AP94" i="1"/>
  <c r="AM94" i="1"/>
  <c r="AN94" i="1"/>
  <c r="AD96" i="1"/>
  <c r="AL95" i="1"/>
  <c r="AE88" i="1"/>
  <c r="Z88" i="1" s="1"/>
  <c r="AA88" i="1" s="1"/>
  <c r="AH90" i="1"/>
  <c r="AG87" i="1"/>
  <c r="AI87" i="1"/>
  <c r="AJ87" i="1" s="1"/>
  <c r="AF87" i="1"/>
  <c r="AN95" i="1" l="1"/>
  <c r="AM95" i="1"/>
  <c r="AP95" i="1"/>
  <c r="AD97" i="1"/>
  <c r="AL96" i="1"/>
  <c r="AO94" i="1"/>
  <c r="AE89" i="1"/>
  <c r="AI88" i="1"/>
  <c r="AJ88" i="1" s="1"/>
  <c r="AG88" i="1"/>
  <c r="AF88" i="1"/>
  <c r="AH91" i="1"/>
  <c r="AF89" i="1" l="1"/>
  <c r="Z89" i="1"/>
  <c r="AA89" i="1" s="1"/>
  <c r="AP96" i="1"/>
  <c r="AM96" i="1"/>
  <c r="AN96" i="1"/>
  <c r="AD98" i="1"/>
  <c r="AL97" i="1"/>
  <c r="AO95" i="1"/>
  <c r="AI89" i="1"/>
  <c r="AJ89" i="1" s="1"/>
  <c r="AG89" i="1"/>
  <c r="AH92" i="1"/>
  <c r="AE90" i="1"/>
  <c r="Z90" i="1" s="1"/>
  <c r="AA90" i="1" s="1"/>
  <c r="AN97" i="1" l="1"/>
  <c r="AP97" i="1"/>
  <c r="AM97" i="1"/>
  <c r="AD99" i="1"/>
  <c r="AL98" i="1"/>
  <c r="AO96" i="1"/>
  <c r="AE91" i="1"/>
  <c r="Z91" i="1" s="1"/>
  <c r="AA91" i="1" s="1"/>
  <c r="AH93" i="1"/>
  <c r="AI90" i="1"/>
  <c r="AJ90" i="1" s="1"/>
  <c r="AG90" i="1"/>
  <c r="AF90" i="1"/>
  <c r="AO97" i="1" l="1"/>
  <c r="AP98" i="1"/>
  <c r="AM98" i="1"/>
  <c r="AN98" i="1"/>
  <c r="AD100" i="1"/>
  <c r="AL99" i="1"/>
  <c r="AE92" i="1"/>
  <c r="Z92" i="1" s="1"/>
  <c r="AA92" i="1" s="1"/>
  <c r="AH94" i="1"/>
  <c r="AF91" i="1"/>
  <c r="AG91" i="1"/>
  <c r="AI91" i="1"/>
  <c r="AJ91" i="1" s="1"/>
  <c r="AN99" i="1" l="1"/>
  <c r="AM99" i="1"/>
  <c r="AP99" i="1"/>
  <c r="AD101" i="1"/>
  <c r="AL100" i="1"/>
  <c r="AO98" i="1"/>
  <c r="AE93" i="1"/>
  <c r="Z93" i="1" s="1"/>
  <c r="AA93" i="1" s="1"/>
  <c r="AH95" i="1"/>
  <c r="AF92" i="1"/>
  <c r="AG92" i="1"/>
  <c r="AI92" i="1"/>
  <c r="AJ92" i="1" s="1"/>
  <c r="AP100" i="1" l="1"/>
  <c r="AM100" i="1"/>
  <c r="AN100" i="1"/>
  <c r="AD102" i="1"/>
  <c r="AL101" i="1"/>
  <c r="AO99" i="1"/>
  <c r="AG93" i="1"/>
  <c r="AI93" i="1"/>
  <c r="AJ93" i="1" s="1"/>
  <c r="AF93" i="1"/>
  <c r="AE94" i="1"/>
  <c r="AH96" i="1"/>
  <c r="AI94" i="1" l="1"/>
  <c r="AJ94" i="1" s="1"/>
  <c r="Z94" i="1"/>
  <c r="AA94" i="1" s="1"/>
  <c r="AN101" i="1"/>
  <c r="AP101" i="1"/>
  <c r="AM101" i="1"/>
  <c r="AD103" i="1"/>
  <c r="AL102" i="1"/>
  <c r="AO100" i="1"/>
  <c r="AG94" i="1"/>
  <c r="AF94" i="1"/>
  <c r="AE95" i="1"/>
  <c r="Z95" i="1" s="1"/>
  <c r="AA95" i="1" s="1"/>
  <c r="AH97" i="1"/>
  <c r="AO101" i="1" l="1"/>
  <c r="AP102" i="1"/>
  <c r="AM102" i="1"/>
  <c r="AN102" i="1"/>
  <c r="AD104" i="1"/>
  <c r="AL103" i="1"/>
  <c r="AE96" i="1"/>
  <c r="AH98" i="1"/>
  <c r="AI95" i="1"/>
  <c r="AJ95" i="1" s="1"/>
  <c r="AF95" i="1"/>
  <c r="AG95" i="1"/>
  <c r="AF96" i="1" l="1"/>
  <c r="Z96" i="1"/>
  <c r="AA96" i="1" s="1"/>
  <c r="AN103" i="1"/>
  <c r="AP103" i="1"/>
  <c r="AM103" i="1"/>
  <c r="AD105" i="1"/>
  <c r="AL104" i="1"/>
  <c r="AO102" i="1"/>
  <c r="AG96" i="1"/>
  <c r="AI96" i="1"/>
  <c r="AJ96" i="1" s="1"/>
  <c r="AH99" i="1"/>
  <c r="AE97" i="1"/>
  <c r="Z97" i="1" s="1"/>
  <c r="AA97" i="1" s="1"/>
  <c r="AO103" i="1" l="1"/>
  <c r="AP104" i="1"/>
  <c r="AM104" i="1"/>
  <c r="AN104" i="1"/>
  <c r="AD106" i="1"/>
  <c r="AL105" i="1"/>
  <c r="AG97" i="1"/>
  <c r="AF97" i="1"/>
  <c r="AI97" i="1"/>
  <c r="AJ97" i="1" s="1"/>
  <c r="AH100" i="1"/>
  <c r="AE98" i="1"/>
  <c r="Z98" i="1" s="1"/>
  <c r="AA98" i="1" s="1"/>
  <c r="AN105" i="1" l="1"/>
  <c r="AP105" i="1"/>
  <c r="AM105" i="1"/>
  <c r="AD107" i="1"/>
  <c r="AL106" i="1"/>
  <c r="AO104" i="1"/>
  <c r="AE99" i="1"/>
  <c r="AH101" i="1"/>
  <c r="AI98" i="1"/>
  <c r="AJ98" i="1" s="1"/>
  <c r="AF98" i="1"/>
  <c r="AG98" i="1"/>
  <c r="AG99" i="1" l="1"/>
  <c r="Z99" i="1"/>
  <c r="AA99" i="1" s="1"/>
  <c r="AO105" i="1"/>
  <c r="AP106" i="1"/>
  <c r="AM106" i="1"/>
  <c r="AN106" i="1"/>
  <c r="AD108" i="1"/>
  <c r="AL107" i="1"/>
  <c r="AF99" i="1"/>
  <c r="AI99" i="1"/>
  <c r="AJ99" i="1" s="1"/>
  <c r="AE100" i="1"/>
  <c r="Z100" i="1" s="1"/>
  <c r="AA100" i="1" s="1"/>
  <c r="AH102" i="1"/>
  <c r="AN107" i="1" l="1"/>
  <c r="AM107" i="1"/>
  <c r="AP107" i="1"/>
  <c r="AD109" i="1"/>
  <c r="AL108" i="1"/>
  <c r="AO106" i="1"/>
  <c r="AE101" i="1"/>
  <c r="AH103" i="1"/>
  <c r="AG100" i="1"/>
  <c r="AI100" i="1"/>
  <c r="AJ100" i="1" s="1"/>
  <c r="AF100" i="1"/>
  <c r="AG101" i="1" l="1"/>
  <c r="Z101" i="1"/>
  <c r="AA101" i="1" s="1"/>
  <c r="AP108" i="1"/>
  <c r="AM108" i="1"/>
  <c r="AN108" i="1"/>
  <c r="AD110" i="1"/>
  <c r="AL109" i="1"/>
  <c r="AO107" i="1"/>
  <c r="AE102" i="1"/>
  <c r="AF101" i="1"/>
  <c r="AI101" i="1"/>
  <c r="AJ101" i="1" s="1"/>
  <c r="AH104" i="1"/>
  <c r="AG102" i="1" l="1"/>
  <c r="Z102" i="1"/>
  <c r="AA102" i="1" s="1"/>
  <c r="AN109" i="1"/>
  <c r="AP109" i="1"/>
  <c r="AM109" i="1"/>
  <c r="AD111" i="1"/>
  <c r="AL110" i="1"/>
  <c r="AO108" i="1"/>
  <c r="AF102" i="1"/>
  <c r="AI102" i="1"/>
  <c r="AJ102" i="1" s="1"/>
  <c r="AE103" i="1"/>
  <c r="Z103" i="1" s="1"/>
  <c r="AA103" i="1" s="1"/>
  <c r="AH105" i="1"/>
  <c r="AO109" i="1" l="1"/>
  <c r="AP110" i="1"/>
  <c r="AM110" i="1"/>
  <c r="AN110" i="1"/>
  <c r="AD112" i="1"/>
  <c r="AL111" i="1"/>
  <c r="AE104" i="1"/>
  <c r="AF103" i="1"/>
  <c r="AG103" i="1"/>
  <c r="AI103" i="1"/>
  <c r="AJ103" i="1" s="1"/>
  <c r="AH106" i="1"/>
  <c r="AI104" i="1" l="1"/>
  <c r="AJ104" i="1" s="1"/>
  <c r="Z104" i="1"/>
  <c r="AA104" i="1" s="1"/>
  <c r="AN111" i="1"/>
  <c r="AP111" i="1"/>
  <c r="AM111" i="1"/>
  <c r="AD113" i="1"/>
  <c r="AL112" i="1"/>
  <c r="AO110" i="1"/>
  <c r="AG104" i="1"/>
  <c r="AF104" i="1"/>
  <c r="AH107" i="1"/>
  <c r="AE105" i="1"/>
  <c r="Z105" i="1" s="1"/>
  <c r="AA105" i="1" s="1"/>
  <c r="AO111" i="1" l="1"/>
  <c r="AP112" i="1"/>
  <c r="AM112" i="1"/>
  <c r="AN112" i="1"/>
  <c r="AD114" i="1"/>
  <c r="AL113" i="1"/>
  <c r="AE106" i="1"/>
  <c r="AH108" i="1"/>
  <c r="AG105" i="1"/>
  <c r="AI105" i="1"/>
  <c r="AJ105" i="1" s="1"/>
  <c r="AF105" i="1"/>
  <c r="AF106" i="1" l="1"/>
  <c r="Z106" i="1"/>
  <c r="AA106" i="1" s="1"/>
  <c r="AD115" i="1"/>
  <c r="AL114" i="1"/>
  <c r="AN113" i="1"/>
  <c r="AP113" i="1"/>
  <c r="AM113" i="1"/>
  <c r="AO112" i="1"/>
  <c r="AE107" i="1"/>
  <c r="AI106" i="1"/>
  <c r="AJ106" i="1" s="1"/>
  <c r="AG106" i="1"/>
  <c r="AH109" i="1"/>
  <c r="AI107" i="1" l="1"/>
  <c r="AJ107" i="1" s="1"/>
  <c r="Z107" i="1"/>
  <c r="AA107" i="1" s="1"/>
  <c r="AO113" i="1"/>
  <c r="AD116" i="1"/>
  <c r="AL115" i="1"/>
  <c r="AP114" i="1"/>
  <c r="AM114" i="1"/>
  <c r="AN114" i="1"/>
  <c r="AG107" i="1"/>
  <c r="AF107" i="1"/>
  <c r="AE108" i="1"/>
  <c r="Z108" i="1" s="1"/>
  <c r="AA108" i="1" s="1"/>
  <c r="AH110" i="1"/>
  <c r="AO114" i="1" l="1"/>
  <c r="AN115" i="1"/>
  <c r="AM115" i="1"/>
  <c r="AP115" i="1"/>
  <c r="AD117" i="1"/>
  <c r="AL116" i="1"/>
  <c r="AE109" i="1"/>
  <c r="AH111" i="1"/>
  <c r="AG108" i="1"/>
  <c r="AI108" i="1"/>
  <c r="AJ108" i="1" s="1"/>
  <c r="AF108" i="1"/>
  <c r="AG109" i="1" l="1"/>
  <c r="Z109" i="1"/>
  <c r="AA109" i="1" s="1"/>
  <c r="AP116" i="1"/>
  <c r="AM116" i="1"/>
  <c r="AN116" i="1"/>
  <c r="AD118" i="1"/>
  <c r="AL117" i="1"/>
  <c r="AO115" i="1"/>
  <c r="AE110" i="1"/>
  <c r="AF109" i="1"/>
  <c r="AI109" i="1"/>
  <c r="AJ109" i="1" s="1"/>
  <c r="AH112" i="1"/>
  <c r="AG110" i="1" l="1"/>
  <c r="Z110" i="1"/>
  <c r="AA110" i="1" s="1"/>
  <c r="AN117" i="1"/>
  <c r="AP117" i="1"/>
  <c r="AM117" i="1"/>
  <c r="AD119" i="1"/>
  <c r="AL118" i="1"/>
  <c r="AO116" i="1"/>
  <c r="AF110" i="1"/>
  <c r="AI110" i="1"/>
  <c r="AJ110" i="1" s="1"/>
  <c r="AE111" i="1"/>
  <c r="Z111" i="1" s="1"/>
  <c r="AA111" i="1" s="1"/>
  <c r="AH113" i="1"/>
  <c r="AO117" i="1" l="1"/>
  <c r="AP118" i="1"/>
  <c r="AM118" i="1"/>
  <c r="AN118" i="1"/>
  <c r="AD120" i="1"/>
  <c r="AL119" i="1"/>
  <c r="AE112" i="1"/>
  <c r="AH114" i="1"/>
  <c r="AI111" i="1"/>
  <c r="AJ111" i="1" s="1"/>
  <c r="AG111" i="1"/>
  <c r="AF111" i="1"/>
  <c r="AF112" i="1" l="1"/>
  <c r="Z112" i="1"/>
  <c r="AA112" i="1" s="1"/>
  <c r="AN119" i="1"/>
  <c r="AM119" i="1"/>
  <c r="AP119" i="1"/>
  <c r="AD121" i="1"/>
  <c r="AL120" i="1"/>
  <c r="AO118" i="1"/>
  <c r="AI112" i="1"/>
  <c r="AJ112" i="1" s="1"/>
  <c r="AG112" i="1"/>
  <c r="AE113" i="1"/>
  <c r="AH115" i="1"/>
  <c r="AG113" i="1" l="1"/>
  <c r="Z113" i="1"/>
  <c r="AA113" i="1" s="1"/>
  <c r="AP120" i="1"/>
  <c r="AM120" i="1"/>
  <c r="AN120" i="1"/>
  <c r="AD122" i="1"/>
  <c r="AL121" i="1"/>
  <c r="AO119" i="1"/>
  <c r="AF113" i="1"/>
  <c r="AI113" i="1"/>
  <c r="AJ113" i="1" s="1"/>
  <c r="AE114" i="1"/>
  <c r="AH116" i="1"/>
  <c r="AF114" i="1" l="1"/>
  <c r="Z114" i="1"/>
  <c r="AA114" i="1" s="1"/>
  <c r="AN121" i="1"/>
  <c r="AP121" i="1"/>
  <c r="AM121" i="1"/>
  <c r="AD123" i="1"/>
  <c r="AL122" i="1"/>
  <c r="AO120" i="1"/>
  <c r="AG114" i="1"/>
  <c r="AI114" i="1"/>
  <c r="AJ114" i="1" s="1"/>
  <c r="AH117" i="1"/>
  <c r="AE115" i="1"/>
  <c r="Z115" i="1" s="1"/>
  <c r="AA115" i="1" s="1"/>
  <c r="AO121" i="1" l="1"/>
  <c r="AP122" i="1"/>
  <c r="AM122" i="1"/>
  <c r="AN122" i="1"/>
  <c r="AD124" i="1"/>
  <c r="AL123" i="1"/>
  <c r="AE116" i="1"/>
  <c r="AF115" i="1"/>
  <c r="AG115" i="1"/>
  <c r="AI115" i="1"/>
  <c r="AJ115" i="1" s="1"/>
  <c r="AH118" i="1"/>
  <c r="AG116" i="1" l="1"/>
  <c r="Z116" i="1"/>
  <c r="AA116" i="1" s="1"/>
  <c r="AN123" i="1"/>
  <c r="AM123" i="1"/>
  <c r="AP123" i="1"/>
  <c r="AD125" i="1"/>
  <c r="AL124" i="1"/>
  <c r="AO122" i="1"/>
  <c r="AF116" i="1"/>
  <c r="AE117" i="1"/>
  <c r="AI116" i="1"/>
  <c r="AJ116" i="1" s="1"/>
  <c r="AH119" i="1"/>
  <c r="AG117" i="1" l="1"/>
  <c r="Z117" i="1"/>
  <c r="AA117" i="1" s="1"/>
  <c r="AP124" i="1"/>
  <c r="AM124" i="1"/>
  <c r="AN124" i="1"/>
  <c r="AD126" i="1"/>
  <c r="AL125" i="1"/>
  <c r="AO123" i="1"/>
  <c r="AE118" i="1"/>
  <c r="Z118" i="1" s="1"/>
  <c r="AA118" i="1" s="1"/>
  <c r="AI117" i="1"/>
  <c r="AJ117" i="1" s="1"/>
  <c r="AF117" i="1"/>
  <c r="AH120" i="1"/>
  <c r="AN125" i="1" l="1"/>
  <c r="AP125" i="1"/>
  <c r="AM125" i="1"/>
  <c r="AD127" i="1"/>
  <c r="AL126" i="1"/>
  <c r="AO124" i="1"/>
  <c r="AF118" i="1"/>
  <c r="AI118" i="1"/>
  <c r="AJ118" i="1" s="1"/>
  <c r="AG118" i="1"/>
  <c r="AH121" i="1"/>
  <c r="AE119" i="1"/>
  <c r="Z119" i="1" s="1"/>
  <c r="AA119" i="1" s="1"/>
  <c r="AP126" i="1" l="1"/>
  <c r="AM126" i="1"/>
  <c r="AN126" i="1"/>
  <c r="AD128" i="1"/>
  <c r="AL127" i="1"/>
  <c r="AO125" i="1"/>
  <c r="AE120" i="1"/>
  <c r="AH122" i="1"/>
  <c r="AI119" i="1"/>
  <c r="AJ119" i="1" s="1"/>
  <c r="AG119" i="1"/>
  <c r="AF119" i="1"/>
  <c r="AF120" i="1" l="1"/>
  <c r="Z120" i="1"/>
  <c r="AA120" i="1" s="1"/>
  <c r="AN127" i="1"/>
  <c r="AP127" i="1"/>
  <c r="AM127" i="1"/>
  <c r="AD129" i="1"/>
  <c r="AL128" i="1"/>
  <c r="AO126" i="1"/>
  <c r="AI120" i="1"/>
  <c r="AJ120" i="1" s="1"/>
  <c r="AG120" i="1"/>
  <c r="AE121" i="1"/>
  <c r="Z121" i="1" s="1"/>
  <c r="AA121" i="1" s="1"/>
  <c r="AH123" i="1"/>
  <c r="AO127" i="1" l="1"/>
  <c r="AP128" i="1"/>
  <c r="AM128" i="1"/>
  <c r="AN128" i="1"/>
  <c r="AD130" i="1"/>
  <c r="AL129" i="1"/>
  <c r="AH124" i="1"/>
  <c r="AE122" i="1"/>
  <c r="Z122" i="1" s="1"/>
  <c r="AA122" i="1" s="1"/>
  <c r="AG121" i="1"/>
  <c r="AI121" i="1"/>
  <c r="AJ121" i="1" s="1"/>
  <c r="AF121" i="1"/>
  <c r="AN129" i="1" l="1"/>
  <c r="AP129" i="1"/>
  <c r="AM129" i="1"/>
  <c r="AD131" i="1"/>
  <c r="AL130" i="1"/>
  <c r="AO128" i="1"/>
  <c r="AE123" i="1"/>
  <c r="AF122" i="1"/>
  <c r="AI122" i="1"/>
  <c r="AJ122" i="1" s="1"/>
  <c r="AG122" i="1"/>
  <c r="AH125" i="1"/>
  <c r="AF123" i="1" l="1"/>
  <c r="Z123" i="1"/>
  <c r="AA123" i="1" s="1"/>
  <c r="AO129" i="1"/>
  <c r="AP130" i="1"/>
  <c r="AM130" i="1"/>
  <c r="AN130" i="1"/>
  <c r="AD132" i="1"/>
  <c r="AL131" i="1"/>
  <c r="AI123" i="1"/>
  <c r="AJ123" i="1" s="1"/>
  <c r="AG123" i="1"/>
  <c r="AE124" i="1"/>
  <c r="AH126" i="1"/>
  <c r="AF124" i="1" l="1"/>
  <c r="Z124" i="1"/>
  <c r="AA124" i="1" s="1"/>
  <c r="AN131" i="1"/>
  <c r="AM131" i="1"/>
  <c r="AP131" i="1"/>
  <c r="AD133" i="1"/>
  <c r="AL132" i="1"/>
  <c r="AO130" i="1"/>
  <c r="AI124" i="1"/>
  <c r="AJ124" i="1" s="1"/>
  <c r="AG124" i="1"/>
  <c r="AE125" i="1"/>
  <c r="AH127" i="1"/>
  <c r="AG125" i="1" l="1"/>
  <c r="Z125" i="1"/>
  <c r="AA125" i="1" s="1"/>
  <c r="AP132" i="1"/>
  <c r="AN132" i="1"/>
  <c r="AM132" i="1"/>
  <c r="AD134" i="1"/>
  <c r="AL133" i="1"/>
  <c r="AO131" i="1"/>
  <c r="AF125" i="1"/>
  <c r="AI125" i="1"/>
  <c r="AJ125" i="1" s="1"/>
  <c r="AE126" i="1"/>
  <c r="Z126" i="1" s="1"/>
  <c r="AA126" i="1" s="1"/>
  <c r="AH128" i="1"/>
  <c r="AO132" i="1" l="1"/>
  <c r="AN133" i="1"/>
  <c r="AM133" i="1"/>
  <c r="AP133" i="1"/>
  <c r="AD135" i="1"/>
  <c r="AL134" i="1"/>
  <c r="AH129" i="1"/>
  <c r="AI126" i="1"/>
  <c r="AJ126" i="1" s="1"/>
  <c r="AG126" i="1"/>
  <c r="AF126" i="1"/>
  <c r="AE127" i="1"/>
  <c r="Z127" i="1" s="1"/>
  <c r="AA127" i="1" s="1"/>
  <c r="AP134" i="1" l="1"/>
  <c r="AM134" i="1"/>
  <c r="AN134" i="1"/>
  <c r="AD136" i="1"/>
  <c r="AL135" i="1"/>
  <c r="AO133" i="1"/>
  <c r="AE128" i="1"/>
  <c r="AH130" i="1"/>
  <c r="AI127" i="1"/>
  <c r="AJ127" i="1" s="1"/>
  <c r="AG127" i="1"/>
  <c r="AF127" i="1"/>
  <c r="AF128" i="1" l="1"/>
  <c r="Z128" i="1"/>
  <c r="AA128" i="1" s="1"/>
  <c r="AN135" i="1"/>
  <c r="AP135" i="1"/>
  <c r="AM135" i="1"/>
  <c r="AD137" i="1"/>
  <c r="AL136" i="1"/>
  <c r="AO134" i="1"/>
  <c r="AG128" i="1"/>
  <c r="AI128" i="1"/>
  <c r="AJ128" i="1" s="1"/>
  <c r="AE129" i="1"/>
  <c r="Z129" i="1" s="1"/>
  <c r="AA129" i="1" s="1"/>
  <c r="AH131" i="1"/>
  <c r="AO135" i="1" l="1"/>
  <c r="AP136" i="1"/>
  <c r="AM136" i="1"/>
  <c r="AN136" i="1"/>
  <c r="AD138" i="1"/>
  <c r="AL137" i="1"/>
  <c r="AH132" i="1"/>
  <c r="AE130" i="1"/>
  <c r="Z130" i="1" s="1"/>
  <c r="AA130" i="1" s="1"/>
  <c r="AG129" i="1"/>
  <c r="AF129" i="1"/>
  <c r="AI129" i="1"/>
  <c r="AJ129" i="1" s="1"/>
  <c r="AN137" i="1" l="1"/>
  <c r="AP137" i="1"/>
  <c r="AM137" i="1"/>
  <c r="AD139" i="1"/>
  <c r="AL138" i="1"/>
  <c r="AO136" i="1"/>
  <c r="AE131" i="1"/>
  <c r="AF130" i="1"/>
  <c r="AI130" i="1"/>
  <c r="AJ130" i="1" s="1"/>
  <c r="AG130" i="1"/>
  <c r="AH133" i="1"/>
  <c r="AF131" i="1" l="1"/>
  <c r="Z131" i="1"/>
  <c r="AA131" i="1" s="1"/>
  <c r="AO137" i="1"/>
  <c r="AP138" i="1"/>
  <c r="AM138" i="1"/>
  <c r="AN138" i="1"/>
  <c r="AD140" i="1"/>
  <c r="AL139" i="1"/>
  <c r="AI131" i="1"/>
  <c r="AJ131" i="1" s="1"/>
  <c r="AG131" i="1"/>
  <c r="AE132" i="1"/>
  <c r="Z132" i="1" s="1"/>
  <c r="AA132" i="1" s="1"/>
  <c r="AH134" i="1"/>
  <c r="AN139" i="1" l="1"/>
  <c r="AM139" i="1"/>
  <c r="AP139" i="1"/>
  <c r="AD141" i="1"/>
  <c r="AL140" i="1"/>
  <c r="AO138" i="1"/>
  <c r="AE133" i="1"/>
  <c r="AG132" i="1"/>
  <c r="AI132" i="1"/>
  <c r="AJ132" i="1" s="1"/>
  <c r="AF132" i="1"/>
  <c r="AH135" i="1"/>
  <c r="AI133" i="1" l="1"/>
  <c r="AJ133" i="1" s="1"/>
  <c r="Z133" i="1"/>
  <c r="AA133" i="1" s="1"/>
  <c r="AP140" i="1"/>
  <c r="AN140" i="1"/>
  <c r="AM140" i="1"/>
  <c r="AD142" i="1"/>
  <c r="AL141" i="1"/>
  <c r="AO139" i="1"/>
  <c r="AG133" i="1"/>
  <c r="AF133" i="1"/>
  <c r="AE134" i="1"/>
  <c r="AH136" i="1"/>
  <c r="AF134" i="1" l="1"/>
  <c r="Z134" i="1"/>
  <c r="AA134" i="1" s="1"/>
  <c r="AO140" i="1"/>
  <c r="AN141" i="1"/>
  <c r="AM141" i="1"/>
  <c r="AP141" i="1"/>
  <c r="AD143" i="1"/>
  <c r="AL142" i="1"/>
  <c r="AG134" i="1"/>
  <c r="AI134" i="1"/>
  <c r="AJ134" i="1" s="1"/>
  <c r="AE135" i="1"/>
  <c r="Z135" i="1" s="1"/>
  <c r="AA135" i="1" s="1"/>
  <c r="AH137" i="1"/>
  <c r="AP142" i="1" l="1"/>
  <c r="AM142" i="1"/>
  <c r="AN142" i="1"/>
  <c r="AD144" i="1"/>
  <c r="AL143" i="1"/>
  <c r="AO141" i="1"/>
  <c r="AE136" i="1"/>
  <c r="AH138" i="1"/>
  <c r="AI135" i="1"/>
  <c r="AJ135" i="1" s="1"/>
  <c r="AF135" i="1"/>
  <c r="AG135" i="1"/>
  <c r="AF136" i="1" l="1"/>
  <c r="Z136" i="1"/>
  <c r="AA136" i="1" s="1"/>
  <c r="AN143" i="1"/>
  <c r="AM143" i="1"/>
  <c r="AP143" i="1"/>
  <c r="AD145" i="1"/>
  <c r="AL144" i="1"/>
  <c r="AO142" i="1"/>
  <c r="AI136" i="1"/>
  <c r="AJ136" i="1" s="1"/>
  <c r="AG136" i="1"/>
  <c r="AE137" i="1"/>
  <c r="AH139" i="1"/>
  <c r="AG137" i="1" l="1"/>
  <c r="Z137" i="1"/>
  <c r="AA137" i="1" s="1"/>
  <c r="AP144" i="1"/>
  <c r="AM144" i="1"/>
  <c r="AN144" i="1"/>
  <c r="AD146" i="1"/>
  <c r="AL145" i="1"/>
  <c r="AO143" i="1"/>
  <c r="AF137" i="1"/>
  <c r="AI137" i="1"/>
  <c r="AJ137" i="1" s="1"/>
  <c r="AE138" i="1"/>
  <c r="AH140" i="1"/>
  <c r="AI138" i="1" l="1"/>
  <c r="AJ138" i="1" s="1"/>
  <c r="Z138" i="1"/>
  <c r="AA138" i="1" s="1"/>
  <c r="AN145" i="1"/>
  <c r="AP145" i="1"/>
  <c r="AM145" i="1"/>
  <c r="AD147" i="1"/>
  <c r="AL146" i="1"/>
  <c r="AO144" i="1"/>
  <c r="AF138" i="1"/>
  <c r="AE139" i="1"/>
  <c r="AG138" i="1"/>
  <c r="AH141" i="1"/>
  <c r="AF139" i="1" l="1"/>
  <c r="Z139" i="1"/>
  <c r="AA139" i="1" s="1"/>
  <c r="AO145" i="1"/>
  <c r="AP146" i="1"/>
  <c r="AN146" i="1"/>
  <c r="AM146" i="1"/>
  <c r="AD148" i="1"/>
  <c r="AL147" i="1"/>
  <c r="AI139" i="1"/>
  <c r="AJ139" i="1" s="1"/>
  <c r="AG139" i="1"/>
  <c r="AH142" i="1"/>
  <c r="AE140" i="1"/>
  <c r="Z140" i="1" s="1"/>
  <c r="AA140" i="1" s="1"/>
  <c r="AO146" i="1" l="1"/>
  <c r="AN147" i="1"/>
  <c r="AP147" i="1"/>
  <c r="AM147" i="1"/>
  <c r="AD149" i="1"/>
  <c r="AL148" i="1"/>
  <c r="AE141" i="1"/>
  <c r="AH143" i="1"/>
  <c r="AG140" i="1"/>
  <c r="AI140" i="1"/>
  <c r="AJ140" i="1" s="1"/>
  <c r="AF140" i="1"/>
  <c r="AO147" i="1" l="1"/>
  <c r="AF141" i="1"/>
  <c r="Z141" i="1"/>
  <c r="AA141" i="1" s="1"/>
  <c r="AP148" i="1"/>
  <c r="AN148" i="1"/>
  <c r="AM148" i="1"/>
  <c r="AD150" i="1"/>
  <c r="AL149" i="1"/>
  <c r="AE142" i="1"/>
  <c r="AG141" i="1"/>
  <c r="AI141" i="1"/>
  <c r="AJ141" i="1" s="1"/>
  <c r="AH144" i="1"/>
  <c r="AI142" i="1" l="1"/>
  <c r="AJ142" i="1" s="1"/>
  <c r="Z142" i="1"/>
  <c r="AA142" i="1" s="1"/>
  <c r="AO148" i="1"/>
  <c r="AN149" i="1"/>
  <c r="AM149" i="1"/>
  <c r="AP149" i="1"/>
  <c r="AD151" i="1"/>
  <c r="AL150" i="1"/>
  <c r="AG142" i="1"/>
  <c r="AF142" i="1"/>
  <c r="AE143" i="1"/>
  <c r="AH145" i="1"/>
  <c r="AI143" i="1" l="1"/>
  <c r="AJ143" i="1" s="1"/>
  <c r="Z143" i="1"/>
  <c r="AA143" i="1" s="1"/>
  <c r="AP150" i="1"/>
  <c r="AM150" i="1"/>
  <c r="AN150" i="1"/>
  <c r="AD152" i="1"/>
  <c r="AL151" i="1"/>
  <c r="AO149" i="1"/>
  <c r="AG143" i="1"/>
  <c r="AF143" i="1"/>
  <c r="AH146" i="1"/>
  <c r="AE144" i="1"/>
  <c r="Z144" i="1" s="1"/>
  <c r="AA144" i="1" s="1"/>
  <c r="AN151" i="1" l="1"/>
  <c r="AM151" i="1"/>
  <c r="AP151" i="1"/>
  <c r="AD153" i="1"/>
  <c r="AL152" i="1"/>
  <c r="AO150" i="1"/>
  <c r="AF144" i="1"/>
  <c r="AI144" i="1"/>
  <c r="AJ144" i="1" s="1"/>
  <c r="AG144" i="1"/>
  <c r="AE145" i="1"/>
  <c r="Z145" i="1" s="1"/>
  <c r="AA145" i="1" s="1"/>
  <c r="AH147" i="1"/>
  <c r="AP152" i="1" l="1"/>
  <c r="AN152" i="1"/>
  <c r="AM152" i="1"/>
  <c r="AD154" i="1"/>
  <c r="AL153" i="1"/>
  <c r="AO151" i="1"/>
  <c r="AE146" i="1"/>
  <c r="AG145" i="1"/>
  <c r="AI145" i="1"/>
  <c r="AJ145" i="1" s="1"/>
  <c r="AF145" i="1"/>
  <c r="AH148" i="1"/>
  <c r="AF146" i="1" l="1"/>
  <c r="Z146" i="1"/>
  <c r="AA146" i="1" s="1"/>
  <c r="AO152" i="1"/>
  <c r="AN153" i="1"/>
  <c r="AP153" i="1"/>
  <c r="AM153" i="1"/>
  <c r="AD155" i="1"/>
  <c r="AL154" i="1"/>
  <c r="AE147" i="1"/>
  <c r="Z147" i="1" s="1"/>
  <c r="AA147" i="1" s="1"/>
  <c r="AI146" i="1"/>
  <c r="AJ146" i="1" s="1"/>
  <c r="AG146" i="1"/>
  <c r="AH149" i="1"/>
  <c r="AO153" i="1" l="1"/>
  <c r="AP154" i="1"/>
  <c r="AM154" i="1"/>
  <c r="AN154" i="1"/>
  <c r="AD156" i="1"/>
  <c r="AL155" i="1"/>
  <c r="AE148" i="1"/>
  <c r="AI147" i="1"/>
  <c r="AJ147" i="1" s="1"/>
  <c r="AG147" i="1"/>
  <c r="AF147" i="1"/>
  <c r="AH150" i="1"/>
  <c r="AG148" i="1" l="1"/>
  <c r="Z148" i="1"/>
  <c r="AA148" i="1" s="1"/>
  <c r="AN155" i="1"/>
  <c r="AP155" i="1"/>
  <c r="AM155" i="1"/>
  <c r="AD157" i="1"/>
  <c r="AL156" i="1"/>
  <c r="AO154" i="1"/>
  <c r="AF148" i="1"/>
  <c r="AI148" i="1"/>
  <c r="AJ148" i="1" s="1"/>
  <c r="AE149" i="1"/>
  <c r="Z149" i="1" s="1"/>
  <c r="AA149" i="1" s="1"/>
  <c r="AH151" i="1"/>
  <c r="AO155" i="1" l="1"/>
  <c r="AP156" i="1"/>
  <c r="AN156" i="1"/>
  <c r="AM156" i="1"/>
  <c r="AD158" i="1"/>
  <c r="AL157" i="1"/>
  <c r="AI149" i="1"/>
  <c r="AJ149" i="1" s="1"/>
  <c r="AF149" i="1"/>
  <c r="AG149" i="1"/>
  <c r="AH152" i="1"/>
  <c r="AE150" i="1"/>
  <c r="Z150" i="1" s="1"/>
  <c r="AA150" i="1" s="1"/>
  <c r="AO156" i="1" l="1"/>
  <c r="AN157" i="1"/>
  <c r="AM157" i="1"/>
  <c r="AP157" i="1"/>
  <c r="AD159" i="1"/>
  <c r="AL158" i="1"/>
  <c r="AI150" i="1"/>
  <c r="AJ150" i="1" s="1"/>
  <c r="AF150" i="1"/>
  <c r="AG150" i="1"/>
  <c r="AH153" i="1"/>
  <c r="AE151" i="1"/>
  <c r="Z151" i="1" s="1"/>
  <c r="AA151" i="1" s="1"/>
  <c r="AP158" i="1" l="1"/>
  <c r="AM158" i="1"/>
  <c r="AN158" i="1"/>
  <c r="AD160" i="1"/>
  <c r="AL159" i="1"/>
  <c r="AO157" i="1"/>
  <c r="AE152" i="1"/>
  <c r="AI151" i="1"/>
  <c r="AJ151" i="1" s="1"/>
  <c r="AF151" i="1"/>
  <c r="AG151" i="1"/>
  <c r="AH154" i="1"/>
  <c r="AF152" i="1" l="1"/>
  <c r="Z152" i="1"/>
  <c r="AA152" i="1" s="1"/>
  <c r="AN159" i="1"/>
  <c r="AP159" i="1"/>
  <c r="AM159" i="1"/>
  <c r="AD161" i="1"/>
  <c r="AL160" i="1"/>
  <c r="AO158" i="1"/>
  <c r="AI152" i="1"/>
  <c r="AJ152" i="1" s="1"/>
  <c r="AG152" i="1"/>
  <c r="AH155" i="1"/>
  <c r="AE153" i="1"/>
  <c r="Z153" i="1" s="1"/>
  <c r="AA153" i="1" s="1"/>
  <c r="AO159" i="1" l="1"/>
  <c r="AP160" i="1"/>
  <c r="AN160" i="1"/>
  <c r="AM160" i="1"/>
  <c r="AD162" i="1"/>
  <c r="AL161" i="1"/>
  <c r="AH156" i="1"/>
  <c r="AE154" i="1"/>
  <c r="Z154" i="1" s="1"/>
  <c r="AA154" i="1" s="1"/>
  <c r="AG153" i="1"/>
  <c r="AF153" i="1"/>
  <c r="AI153" i="1"/>
  <c r="AJ153" i="1" s="1"/>
  <c r="AO160" i="1" l="1"/>
  <c r="AN161" i="1"/>
  <c r="AP161" i="1"/>
  <c r="AM161" i="1"/>
  <c r="AD163" i="1"/>
  <c r="AL162" i="1"/>
  <c r="AE155" i="1"/>
  <c r="AF154" i="1"/>
  <c r="AG154" i="1"/>
  <c r="AI154" i="1"/>
  <c r="AJ154" i="1" s="1"/>
  <c r="AH157" i="1"/>
  <c r="AF155" i="1" l="1"/>
  <c r="Z155" i="1"/>
  <c r="AA155" i="1" s="1"/>
  <c r="AO161" i="1"/>
  <c r="AP162" i="1"/>
  <c r="AM162" i="1"/>
  <c r="AN162" i="1"/>
  <c r="AD164" i="1"/>
  <c r="AL163" i="1"/>
  <c r="AE156" i="1"/>
  <c r="Z156" i="1" s="1"/>
  <c r="AA156" i="1" s="1"/>
  <c r="AI155" i="1"/>
  <c r="AJ155" i="1" s="1"/>
  <c r="AG155" i="1"/>
  <c r="AH158" i="1"/>
  <c r="AN163" i="1" l="1"/>
  <c r="AM163" i="1"/>
  <c r="AP163" i="1"/>
  <c r="AD165" i="1"/>
  <c r="AL164" i="1"/>
  <c r="AO162" i="1"/>
  <c r="AG156" i="1"/>
  <c r="AF156" i="1"/>
  <c r="AI156" i="1"/>
  <c r="AJ156" i="1" s="1"/>
  <c r="AE157" i="1"/>
  <c r="Z157" i="1" s="1"/>
  <c r="AA157" i="1" s="1"/>
  <c r="AH159" i="1"/>
  <c r="AP164" i="1" l="1"/>
  <c r="AN164" i="1"/>
  <c r="AM164" i="1"/>
  <c r="AD166" i="1"/>
  <c r="AL165" i="1"/>
  <c r="AO163" i="1"/>
  <c r="AE158" i="1"/>
  <c r="Z158" i="1" s="1"/>
  <c r="AA158" i="1" s="1"/>
  <c r="AH160" i="1"/>
  <c r="AG157" i="1"/>
  <c r="AI157" i="1"/>
  <c r="AJ157" i="1" s="1"/>
  <c r="AF157" i="1"/>
  <c r="AO164" i="1" l="1"/>
  <c r="AN165" i="1"/>
  <c r="AM165" i="1"/>
  <c r="AP165" i="1"/>
  <c r="AD167" i="1"/>
  <c r="AL166" i="1"/>
  <c r="AG158" i="1"/>
  <c r="AF158" i="1"/>
  <c r="AI158" i="1"/>
  <c r="AJ158" i="1" s="1"/>
  <c r="AE159" i="1"/>
  <c r="Z159" i="1" s="1"/>
  <c r="AA159" i="1" s="1"/>
  <c r="AH161" i="1"/>
  <c r="AP166" i="1" l="1"/>
  <c r="AM166" i="1"/>
  <c r="AN166" i="1"/>
  <c r="AD168" i="1"/>
  <c r="AL167" i="1"/>
  <c r="AO165" i="1"/>
  <c r="AE160" i="1"/>
  <c r="AI159" i="1"/>
  <c r="AJ159" i="1" s="1"/>
  <c r="AF159" i="1"/>
  <c r="AG159" i="1"/>
  <c r="AH162" i="1"/>
  <c r="AG160" i="1" l="1"/>
  <c r="Z160" i="1"/>
  <c r="AA160" i="1" s="1"/>
  <c r="AN167" i="1"/>
  <c r="AP167" i="1"/>
  <c r="AM167" i="1"/>
  <c r="AD169" i="1"/>
  <c r="AL168" i="1"/>
  <c r="AO166" i="1"/>
  <c r="AI160" i="1"/>
  <c r="AJ160" i="1" s="1"/>
  <c r="AF160" i="1"/>
  <c r="AE161" i="1"/>
  <c r="AH163" i="1"/>
  <c r="AF161" i="1" l="1"/>
  <c r="Z161" i="1"/>
  <c r="AA161" i="1" s="1"/>
  <c r="AO167" i="1"/>
  <c r="AP168" i="1"/>
  <c r="AM168" i="1"/>
  <c r="AN168" i="1"/>
  <c r="AD170" i="1"/>
  <c r="AL169" i="1"/>
  <c r="AE162" i="1"/>
  <c r="AG161" i="1"/>
  <c r="AI161" i="1"/>
  <c r="AJ161" i="1" s="1"/>
  <c r="AH164" i="1"/>
  <c r="AF162" i="1" l="1"/>
  <c r="Z162" i="1"/>
  <c r="AA162" i="1" s="1"/>
  <c r="AN169" i="1"/>
  <c r="AP169" i="1"/>
  <c r="AM169" i="1"/>
  <c r="AD171" i="1"/>
  <c r="AL170" i="1"/>
  <c r="AO168" i="1"/>
  <c r="AI162" i="1"/>
  <c r="AJ162" i="1" s="1"/>
  <c r="AG162" i="1"/>
  <c r="AE163" i="1"/>
  <c r="Z163" i="1" s="1"/>
  <c r="AA163" i="1" s="1"/>
  <c r="AH165" i="1"/>
  <c r="AO169" i="1" l="1"/>
  <c r="AP170" i="1"/>
  <c r="AM170" i="1"/>
  <c r="AN170" i="1"/>
  <c r="AD172" i="1"/>
  <c r="AL171" i="1"/>
  <c r="AE164" i="1"/>
  <c r="AH166" i="1"/>
  <c r="AG163" i="1"/>
  <c r="AI163" i="1"/>
  <c r="AJ163" i="1" s="1"/>
  <c r="AF163" i="1"/>
  <c r="AI164" i="1" l="1"/>
  <c r="AJ164" i="1" s="1"/>
  <c r="Z164" i="1"/>
  <c r="AA164" i="1" s="1"/>
  <c r="AG164" i="1"/>
  <c r="AF164" i="1"/>
  <c r="AN171" i="1"/>
  <c r="AM171" i="1"/>
  <c r="AP171" i="1"/>
  <c r="AD173" i="1"/>
  <c r="AL172" i="1"/>
  <c r="AO170" i="1"/>
  <c r="AE165" i="1"/>
  <c r="Z165" i="1" s="1"/>
  <c r="AA165" i="1" s="1"/>
  <c r="AH167" i="1"/>
  <c r="AD174" i="1" l="1"/>
  <c r="AL173" i="1"/>
  <c r="AP172" i="1"/>
  <c r="AN172" i="1"/>
  <c r="AM172" i="1"/>
  <c r="AO171" i="1"/>
  <c r="AG165" i="1"/>
  <c r="AI165" i="1"/>
  <c r="AJ165" i="1" s="1"/>
  <c r="AF165" i="1"/>
  <c r="AE166" i="1"/>
  <c r="Z166" i="1" s="1"/>
  <c r="AA166" i="1" s="1"/>
  <c r="AH168" i="1"/>
  <c r="AO172" i="1" l="1"/>
  <c r="AD175" i="1"/>
  <c r="AL174" i="1"/>
  <c r="AN173" i="1"/>
  <c r="AM173" i="1"/>
  <c r="AP173" i="1"/>
  <c r="AE167" i="1"/>
  <c r="AH169" i="1"/>
  <c r="AI166" i="1"/>
  <c r="AJ166" i="1" s="1"/>
  <c r="AF166" i="1"/>
  <c r="AG166" i="1"/>
  <c r="AG167" i="1" l="1"/>
  <c r="Z167" i="1"/>
  <c r="AA167" i="1" s="1"/>
  <c r="AD176" i="1"/>
  <c r="AL175" i="1"/>
  <c r="AO173" i="1"/>
  <c r="AP174" i="1"/>
  <c r="AM174" i="1"/>
  <c r="AN174" i="1"/>
  <c r="AF167" i="1"/>
  <c r="AI167" i="1"/>
  <c r="AJ167" i="1" s="1"/>
  <c r="AE168" i="1"/>
  <c r="Z168" i="1" s="1"/>
  <c r="AA168" i="1" s="1"/>
  <c r="AH170" i="1"/>
  <c r="AO174" i="1" l="1"/>
  <c r="AD177" i="1"/>
  <c r="AL176" i="1"/>
  <c r="AN175" i="1"/>
  <c r="AM175" i="1"/>
  <c r="AP175" i="1"/>
  <c r="AG168" i="1"/>
  <c r="AF168" i="1"/>
  <c r="AI168" i="1"/>
  <c r="AJ168" i="1" s="1"/>
  <c r="AH171" i="1"/>
  <c r="AE169" i="1"/>
  <c r="Z169" i="1" s="1"/>
  <c r="AA169" i="1" s="1"/>
  <c r="AD178" i="1" l="1"/>
  <c r="AL177" i="1"/>
  <c r="AO175" i="1"/>
  <c r="AP176" i="1"/>
  <c r="AM176" i="1"/>
  <c r="AN176" i="1"/>
  <c r="AE170" i="1"/>
  <c r="AF169" i="1"/>
  <c r="AG169" i="1"/>
  <c r="AI169" i="1"/>
  <c r="AJ169" i="1" s="1"/>
  <c r="AH172" i="1"/>
  <c r="AG170" i="1" l="1"/>
  <c r="Z170" i="1"/>
  <c r="AA170" i="1" s="1"/>
  <c r="AO176" i="1"/>
  <c r="AD179" i="1"/>
  <c r="AL178" i="1"/>
  <c r="AN177" i="1"/>
  <c r="AP177" i="1"/>
  <c r="AM177" i="1"/>
  <c r="AI170" i="1"/>
  <c r="AJ170" i="1" s="1"/>
  <c r="AF170" i="1"/>
  <c r="AH173" i="1"/>
  <c r="AE171" i="1"/>
  <c r="Z171" i="1" s="1"/>
  <c r="AA171" i="1" s="1"/>
  <c r="AO177" i="1" l="1"/>
  <c r="AD180" i="1"/>
  <c r="AL179" i="1"/>
  <c r="AP178" i="1"/>
  <c r="AN178" i="1"/>
  <c r="AM178" i="1"/>
  <c r="AE172" i="1"/>
  <c r="AG171" i="1"/>
  <c r="AI171" i="1"/>
  <c r="AJ171" i="1" s="1"/>
  <c r="AF171" i="1"/>
  <c r="AH174" i="1"/>
  <c r="AI172" i="1" l="1"/>
  <c r="AJ172" i="1" s="1"/>
  <c r="Z172" i="1"/>
  <c r="AA172" i="1" s="1"/>
  <c r="AO178" i="1"/>
  <c r="AD181" i="1"/>
  <c r="AL180" i="1"/>
  <c r="AN179" i="1"/>
  <c r="AP179" i="1"/>
  <c r="AM179" i="1"/>
  <c r="AF172" i="1"/>
  <c r="AG172" i="1"/>
  <c r="AE173" i="1"/>
  <c r="Z173" i="1" s="1"/>
  <c r="AA173" i="1" s="1"/>
  <c r="AH175" i="1"/>
  <c r="AO179" i="1" l="1"/>
  <c r="AD182" i="1"/>
  <c r="AL181" i="1"/>
  <c r="AP180" i="1"/>
  <c r="AN180" i="1"/>
  <c r="AM180" i="1"/>
  <c r="AH176" i="1"/>
  <c r="AE174" i="1"/>
  <c r="Z174" i="1" s="1"/>
  <c r="AA174" i="1" s="1"/>
  <c r="AI173" i="1"/>
  <c r="AJ173" i="1" s="1"/>
  <c r="AG173" i="1"/>
  <c r="AF173" i="1"/>
  <c r="AO180" i="1" l="1"/>
  <c r="AD183" i="1"/>
  <c r="AL182" i="1"/>
  <c r="AN181" i="1"/>
  <c r="AM181" i="1"/>
  <c r="AP181" i="1"/>
  <c r="AE175" i="1"/>
  <c r="Z175" i="1" s="1"/>
  <c r="AA175" i="1" s="1"/>
  <c r="AI174" i="1"/>
  <c r="AJ174" i="1" s="1"/>
  <c r="AF174" i="1"/>
  <c r="AG174" i="1"/>
  <c r="AH177" i="1"/>
  <c r="AD184" i="1" l="1"/>
  <c r="AL183" i="1"/>
  <c r="AO181" i="1"/>
  <c r="AP182" i="1"/>
  <c r="AM182" i="1"/>
  <c r="AN182" i="1"/>
  <c r="AE176" i="1"/>
  <c r="AI175" i="1"/>
  <c r="AJ175" i="1" s="1"/>
  <c r="AG175" i="1"/>
  <c r="AF175" i="1"/>
  <c r="AH178" i="1"/>
  <c r="AI176" i="1" l="1"/>
  <c r="AJ176" i="1" s="1"/>
  <c r="Z176" i="1"/>
  <c r="AA176" i="1" s="1"/>
  <c r="AO182" i="1"/>
  <c r="AD185" i="1"/>
  <c r="AL184" i="1"/>
  <c r="AN183" i="1"/>
  <c r="AM183" i="1"/>
  <c r="AP183" i="1"/>
  <c r="AF176" i="1"/>
  <c r="AG176" i="1"/>
  <c r="AH179" i="1"/>
  <c r="AE177" i="1"/>
  <c r="Z177" i="1" s="1"/>
  <c r="AA177" i="1" s="1"/>
  <c r="AD186" i="1" l="1"/>
  <c r="AL185" i="1"/>
  <c r="AO183" i="1"/>
  <c r="AP184" i="1"/>
  <c r="AN184" i="1"/>
  <c r="AM184" i="1"/>
  <c r="AE178" i="1"/>
  <c r="AF177" i="1"/>
  <c r="AI177" i="1"/>
  <c r="AJ177" i="1" s="1"/>
  <c r="AG177" i="1"/>
  <c r="AH180" i="1"/>
  <c r="AF178" i="1" l="1"/>
  <c r="Z178" i="1"/>
  <c r="AA178" i="1" s="1"/>
  <c r="AD187" i="1"/>
  <c r="AL186" i="1"/>
  <c r="AO184" i="1"/>
  <c r="AN185" i="1"/>
  <c r="AP185" i="1"/>
  <c r="AM185" i="1"/>
  <c r="AE179" i="1"/>
  <c r="AG178" i="1"/>
  <c r="AI178" i="1"/>
  <c r="AJ178" i="1" s="1"/>
  <c r="AH181" i="1"/>
  <c r="AG179" i="1" l="1"/>
  <c r="Z179" i="1"/>
  <c r="AA179" i="1" s="1"/>
  <c r="AO185" i="1"/>
  <c r="AD188" i="1"/>
  <c r="AL187" i="1"/>
  <c r="AP186" i="1"/>
  <c r="AM186" i="1"/>
  <c r="AN186" i="1"/>
  <c r="AI179" i="1"/>
  <c r="AJ179" i="1" s="1"/>
  <c r="AF179" i="1"/>
  <c r="AE180" i="1"/>
  <c r="Z180" i="1" s="1"/>
  <c r="AA180" i="1" s="1"/>
  <c r="AH182" i="1"/>
  <c r="AD189" i="1" l="1"/>
  <c r="AL188" i="1"/>
  <c r="AO186" i="1"/>
  <c r="AN187" i="1"/>
  <c r="AM187" i="1"/>
  <c r="AP187" i="1"/>
  <c r="AE181" i="1"/>
  <c r="Z181" i="1" s="1"/>
  <c r="AA181" i="1" s="1"/>
  <c r="AH183" i="1"/>
  <c r="AF180" i="1"/>
  <c r="AI180" i="1"/>
  <c r="AJ180" i="1" s="1"/>
  <c r="AG180" i="1"/>
  <c r="AO187" i="1" l="1"/>
  <c r="AD190" i="1"/>
  <c r="AL189" i="1"/>
  <c r="AP188" i="1"/>
  <c r="AN188" i="1"/>
  <c r="AM188" i="1"/>
  <c r="AH184" i="1"/>
  <c r="AE182" i="1"/>
  <c r="Z182" i="1" s="1"/>
  <c r="AA182" i="1" s="1"/>
  <c r="AI181" i="1"/>
  <c r="AJ181" i="1" s="1"/>
  <c r="AG181" i="1"/>
  <c r="AF181" i="1"/>
  <c r="AO188" i="1" l="1"/>
  <c r="AD191" i="1"/>
  <c r="AL190" i="1"/>
  <c r="AN189" i="1"/>
  <c r="AM189" i="1"/>
  <c r="AP189" i="1"/>
  <c r="AE183" i="1"/>
  <c r="AI182" i="1"/>
  <c r="AJ182" i="1" s="1"/>
  <c r="AF182" i="1"/>
  <c r="AG182" i="1"/>
  <c r="AH185" i="1"/>
  <c r="AI183" i="1" l="1"/>
  <c r="AJ183" i="1" s="1"/>
  <c r="Z183" i="1"/>
  <c r="AA183" i="1" s="1"/>
  <c r="AD192" i="1"/>
  <c r="AL191" i="1"/>
  <c r="AO189" i="1"/>
  <c r="AP190" i="1"/>
  <c r="AM190" i="1"/>
  <c r="AN190" i="1"/>
  <c r="AF183" i="1"/>
  <c r="AG183" i="1"/>
  <c r="AH186" i="1"/>
  <c r="AE184" i="1"/>
  <c r="Z184" i="1" s="1"/>
  <c r="AA184" i="1" s="1"/>
  <c r="AO190" i="1" l="1"/>
  <c r="AD193" i="1"/>
  <c r="AL192" i="1"/>
  <c r="AN191" i="1"/>
  <c r="AP191" i="1"/>
  <c r="AM191" i="1"/>
  <c r="AG184" i="1"/>
  <c r="AI184" i="1"/>
  <c r="AJ184" i="1" s="1"/>
  <c r="AF184" i="1"/>
  <c r="AH187" i="1"/>
  <c r="AE185" i="1"/>
  <c r="Z185" i="1" s="1"/>
  <c r="AA185" i="1" s="1"/>
  <c r="AO191" i="1" l="1"/>
  <c r="AD194" i="1"/>
  <c r="AL193" i="1"/>
  <c r="AP192" i="1"/>
  <c r="AM192" i="1"/>
  <c r="AN192" i="1"/>
  <c r="AH188" i="1"/>
  <c r="AE186" i="1"/>
  <c r="Z186" i="1" s="1"/>
  <c r="AA186" i="1" s="1"/>
  <c r="AF185" i="1"/>
  <c r="AG185" i="1"/>
  <c r="AI185" i="1"/>
  <c r="AJ185" i="1" s="1"/>
  <c r="AD195" i="1" l="1"/>
  <c r="AL194" i="1"/>
  <c r="AO192" i="1"/>
  <c r="AN193" i="1"/>
  <c r="AP193" i="1"/>
  <c r="AM193" i="1"/>
  <c r="AE187" i="1"/>
  <c r="Z187" i="1" s="1"/>
  <c r="AA187" i="1" s="1"/>
  <c r="AF186" i="1"/>
  <c r="AG186" i="1"/>
  <c r="AI186" i="1"/>
  <c r="AJ186" i="1" s="1"/>
  <c r="AH189" i="1"/>
  <c r="AO193" i="1" l="1"/>
  <c r="AD196" i="1"/>
  <c r="AL195" i="1"/>
  <c r="AP194" i="1"/>
  <c r="AM194" i="1"/>
  <c r="AN194" i="1"/>
  <c r="AF187" i="1"/>
  <c r="AG187" i="1"/>
  <c r="AI187" i="1"/>
  <c r="AJ187" i="1" s="1"/>
  <c r="AH190" i="1"/>
  <c r="AE188" i="1"/>
  <c r="Z188" i="1" s="1"/>
  <c r="AA188" i="1" s="1"/>
  <c r="AD197" i="1" l="1"/>
  <c r="AL196" i="1"/>
  <c r="AO194" i="1"/>
  <c r="AN195" i="1"/>
  <c r="AM195" i="1"/>
  <c r="AP195" i="1"/>
  <c r="AG188" i="1"/>
  <c r="AI188" i="1"/>
  <c r="AJ188" i="1" s="1"/>
  <c r="AF188" i="1"/>
  <c r="AH191" i="1"/>
  <c r="AE189" i="1"/>
  <c r="Z189" i="1" s="1"/>
  <c r="AA189" i="1" s="1"/>
  <c r="AO195" i="1" l="1"/>
  <c r="AD198" i="1"/>
  <c r="AL197" i="1"/>
  <c r="AP196" i="1"/>
  <c r="AN196" i="1"/>
  <c r="AM196" i="1"/>
  <c r="AE190" i="1"/>
  <c r="Z190" i="1" s="1"/>
  <c r="AA190" i="1" s="1"/>
  <c r="AH192" i="1"/>
  <c r="AI189" i="1"/>
  <c r="AJ189" i="1" s="1"/>
  <c r="AF189" i="1"/>
  <c r="AG189" i="1"/>
  <c r="AO196" i="1" l="1"/>
  <c r="AD199" i="1"/>
  <c r="AL198" i="1"/>
  <c r="AN197" i="1"/>
  <c r="AM197" i="1"/>
  <c r="AP197" i="1"/>
  <c r="AE191" i="1"/>
  <c r="AG190" i="1"/>
  <c r="AF190" i="1"/>
  <c r="AI190" i="1"/>
  <c r="AJ190" i="1" s="1"/>
  <c r="AH193" i="1"/>
  <c r="AG191" i="1" l="1"/>
  <c r="Z191" i="1"/>
  <c r="AA191" i="1" s="1"/>
  <c r="AD200" i="1"/>
  <c r="AL199" i="1"/>
  <c r="AO197" i="1"/>
  <c r="AP198" i="1"/>
  <c r="AM198" i="1"/>
  <c r="AN198" i="1"/>
  <c r="AE192" i="1"/>
  <c r="AF191" i="1"/>
  <c r="AI191" i="1"/>
  <c r="AJ191" i="1" s="1"/>
  <c r="AH194" i="1"/>
  <c r="AG192" i="1" l="1"/>
  <c r="Z192" i="1"/>
  <c r="AA192" i="1" s="1"/>
  <c r="AO198" i="1"/>
  <c r="AD201" i="1"/>
  <c r="AL200" i="1"/>
  <c r="AN199" i="1"/>
  <c r="AP199" i="1"/>
  <c r="AM199" i="1"/>
  <c r="AI192" i="1"/>
  <c r="AJ192" i="1" s="1"/>
  <c r="AF192" i="1"/>
  <c r="AH195" i="1"/>
  <c r="AE193" i="1"/>
  <c r="Z193" i="1" s="1"/>
  <c r="AA193" i="1" s="1"/>
  <c r="AO199" i="1" l="1"/>
  <c r="AD202" i="1"/>
  <c r="AL201" i="1"/>
  <c r="AP200" i="1"/>
  <c r="AM200" i="1"/>
  <c r="AN200" i="1"/>
  <c r="AE194" i="1"/>
  <c r="AI193" i="1"/>
  <c r="AJ193" i="1" s="1"/>
  <c r="AF193" i="1"/>
  <c r="AG193" i="1"/>
  <c r="AH196" i="1"/>
  <c r="AF194" i="1" l="1"/>
  <c r="Z194" i="1"/>
  <c r="AA194" i="1" s="1"/>
  <c r="AD203" i="1"/>
  <c r="AL202" i="1"/>
  <c r="AO200" i="1"/>
  <c r="AN201" i="1"/>
  <c r="AP201" i="1"/>
  <c r="AM201" i="1"/>
  <c r="AI194" i="1"/>
  <c r="AJ194" i="1" s="1"/>
  <c r="AG194" i="1"/>
  <c r="AE195" i="1"/>
  <c r="AH197" i="1"/>
  <c r="AG195" i="1" l="1"/>
  <c r="Z195" i="1"/>
  <c r="AA195" i="1" s="1"/>
  <c r="AO201" i="1"/>
  <c r="AD204" i="1"/>
  <c r="AL203" i="1"/>
  <c r="AP202" i="1"/>
  <c r="AM202" i="1"/>
  <c r="AN202" i="1"/>
  <c r="AE196" i="1"/>
  <c r="AF195" i="1"/>
  <c r="AI195" i="1"/>
  <c r="AJ195" i="1" s="1"/>
  <c r="AH198" i="1"/>
  <c r="AF196" i="1" l="1"/>
  <c r="Z196" i="1"/>
  <c r="AA196" i="1" s="1"/>
  <c r="AD205" i="1"/>
  <c r="AL204" i="1"/>
  <c r="AO202" i="1"/>
  <c r="AN203" i="1"/>
  <c r="AM203" i="1"/>
  <c r="AP203" i="1"/>
  <c r="AG196" i="1"/>
  <c r="AI196" i="1"/>
  <c r="AJ196" i="1" s="1"/>
  <c r="AE197" i="1"/>
  <c r="AH199" i="1"/>
  <c r="AI197" i="1" l="1"/>
  <c r="AJ197" i="1" s="1"/>
  <c r="Z197" i="1"/>
  <c r="AA197" i="1" s="1"/>
  <c r="AO203" i="1"/>
  <c r="AD206" i="1"/>
  <c r="AL205" i="1"/>
  <c r="AP204" i="1"/>
  <c r="AN204" i="1"/>
  <c r="AM204" i="1"/>
  <c r="AF197" i="1"/>
  <c r="AG197" i="1"/>
  <c r="AE198" i="1"/>
  <c r="Z198" i="1" s="1"/>
  <c r="AA198" i="1" s="1"/>
  <c r="AH200" i="1"/>
  <c r="AO204" i="1" l="1"/>
  <c r="AD207" i="1"/>
  <c r="AL206" i="1"/>
  <c r="AN205" i="1"/>
  <c r="AM205" i="1"/>
  <c r="AP205" i="1"/>
  <c r="AG198" i="1"/>
  <c r="AF198" i="1"/>
  <c r="AI198" i="1"/>
  <c r="AJ198" i="1" s="1"/>
  <c r="AE199" i="1"/>
  <c r="Z199" i="1" s="1"/>
  <c r="AA199" i="1" s="1"/>
  <c r="AH201" i="1"/>
  <c r="AD208" i="1" l="1"/>
  <c r="AL207" i="1"/>
  <c r="AO205" i="1"/>
  <c r="AP206" i="1"/>
  <c r="AM206" i="1"/>
  <c r="AN206" i="1"/>
  <c r="AG199" i="1"/>
  <c r="AI199" i="1"/>
  <c r="AJ199" i="1" s="1"/>
  <c r="AF199" i="1"/>
  <c r="AE200" i="1"/>
  <c r="Z200" i="1" s="1"/>
  <c r="AA200" i="1" s="1"/>
  <c r="AH202" i="1"/>
  <c r="AO206" i="1" l="1"/>
  <c r="AD209" i="1"/>
  <c r="AL208" i="1"/>
  <c r="AN207" i="1"/>
  <c r="AM207" i="1"/>
  <c r="AP207" i="1"/>
  <c r="AH203" i="1"/>
  <c r="AE201" i="1"/>
  <c r="Z201" i="1" s="1"/>
  <c r="AA201" i="1" s="1"/>
  <c r="AE202" i="1"/>
  <c r="Z202" i="1" s="1"/>
  <c r="AA202" i="1" s="1"/>
  <c r="AG200" i="1"/>
  <c r="AF200" i="1"/>
  <c r="AI200" i="1"/>
  <c r="AJ200" i="1" s="1"/>
  <c r="AD210" i="1" l="1"/>
  <c r="AL209" i="1"/>
  <c r="AO207" i="1"/>
  <c r="AP208" i="1"/>
  <c r="AM208" i="1"/>
  <c r="AN208" i="1"/>
  <c r="AF202" i="1"/>
  <c r="AG202" i="1"/>
  <c r="AI202" i="1"/>
  <c r="AJ202" i="1" s="1"/>
  <c r="AF201" i="1"/>
  <c r="AI201" i="1"/>
  <c r="AJ201" i="1" s="1"/>
  <c r="AG201" i="1"/>
  <c r="AH204" i="1"/>
  <c r="AO208" i="1" l="1"/>
  <c r="AD211" i="1"/>
  <c r="AL210" i="1"/>
  <c r="AN209" i="1"/>
  <c r="AP209" i="1"/>
  <c r="AM209" i="1"/>
  <c r="AE203" i="1"/>
  <c r="Z203" i="1" s="1"/>
  <c r="AA203" i="1" s="1"/>
  <c r="AH205" i="1"/>
  <c r="AO209" i="1" l="1"/>
  <c r="AD212" i="1"/>
  <c r="AL211" i="1"/>
  <c r="AP210" i="1"/>
  <c r="AN210" i="1"/>
  <c r="AM210" i="1"/>
  <c r="AE204" i="1"/>
  <c r="AG203" i="1"/>
  <c r="AI203" i="1"/>
  <c r="AJ203" i="1" s="1"/>
  <c r="AF203" i="1"/>
  <c r="AH206" i="1"/>
  <c r="AI204" i="1" l="1"/>
  <c r="AJ204" i="1" s="1"/>
  <c r="Z204" i="1"/>
  <c r="AA204" i="1" s="1"/>
  <c r="AO210" i="1"/>
  <c r="AD213" i="1"/>
  <c r="AL212" i="1"/>
  <c r="AN211" i="1"/>
  <c r="AP211" i="1"/>
  <c r="AM211" i="1"/>
  <c r="AG204" i="1"/>
  <c r="AF204" i="1"/>
  <c r="AE205" i="1"/>
  <c r="Z205" i="1" s="1"/>
  <c r="AA205" i="1" s="1"/>
  <c r="AH207" i="1"/>
  <c r="AO211" i="1" l="1"/>
  <c r="AD214" i="1"/>
  <c r="AL213" i="1"/>
  <c r="AP212" i="1"/>
  <c r="AN212" i="1"/>
  <c r="AM212" i="1"/>
  <c r="AH208" i="1"/>
  <c r="AE206" i="1"/>
  <c r="Z206" i="1" s="1"/>
  <c r="AA206" i="1" s="1"/>
  <c r="AI205" i="1"/>
  <c r="AJ205" i="1" s="1"/>
  <c r="AG205" i="1"/>
  <c r="AF205" i="1"/>
  <c r="AO212" i="1" l="1"/>
  <c r="AD215" i="1"/>
  <c r="AL214" i="1"/>
  <c r="AN213" i="1"/>
  <c r="AM213" i="1"/>
  <c r="AP213" i="1"/>
  <c r="AE207" i="1"/>
  <c r="AH209" i="1"/>
  <c r="AI206" i="1"/>
  <c r="AJ206" i="1" s="1"/>
  <c r="AF206" i="1"/>
  <c r="AG206" i="1"/>
  <c r="AI207" i="1" l="1"/>
  <c r="AJ207" i="1" s="1"/>
  <c r="Z207" i="1"/>
  <c r="AA207" i="1" s="1"/>
  <c r="AD216" i="1"/>
  <c r="AL215" i="1"/>
  <c r="AO213" i="1"/>
  <c r="AP214" i="1"/>
  <c r="AM214" i="1"/>
  <c r="AN214" i="1"/>
  <c r="AE208" i="1"/>
  <c r="AG207" i="1"/>
  <c r="AF207" i="1"/>
  <c r="AH210" i="1"/>
  <c r="AG208" i="1" l="1"/>
  <c r="Z208" i="1"/>
  <c r="AA208" i="1" s="1"/>
  <c r="AO214" i="1"/>
  <c r="AD217" i="1"/>
  <c r="AL216" i="1"/>
  <c r="AN215" i="1"/>
  <c r="AM215" i="1"/>
  <c r="AP215" i="1"/>
  <c r="AI208" i="1"/>
  <c r="AJ208" i="1" s="1"/>
  <c r="AF208" i="1"/>
  <c r="AE209" i="1"/>
  <c r="Z209" i="1" s="1"/>
  <c r="AA209" i="1" s="1"/>
  <c r="AH211" i="1"/>
  <c r="AD218" i="1" l="1"/>
  <c r="AL217" i="1"/>
  <c r="AO215" i="1"/>
  <c r="AP216" i="1"/>
  <c r="AN216" i="1"/>
  <c r="AM216" i="1"/>
  <c r="AE210" i="1"/>
  <c r="Z210" i="1" s="1"/>
  <c r="AA210" i="1" s="1"/>
  <c r="AH212" i="1"/>
  <c r="AF209" i="1"/>
  <c r="AI209" i="1"/>
  <c r="AJ209" i="1" s="1"/>
  <c r="AG209" i="1"/>
  <c r="AD219" i="1" l="1"/>
  <c r="AL218" i="1"/>
  <c r="AO216" i="1"/>
  <c r="AN217" i="1"/>
  <c r="AP217" i="1"/>
  <c r="AM217" i="1"/>
  <c r="AI210" i="1"/>
  <c r="AJ210" i="1" s="1"/>
  <c r="AG210" i="1"/>
  <c r="AF210" i="1"/>
  <c r="AH213" i="1"/>
  <c r="AE211" i="1"/>
  <c r="Z211" i="1" s="1"/>
  <c r="AA211" i="1" s="1"/>
  <c r="AO217" i="1" l="1"/>
  <c r="AD220" i="1"/>
  <c r="AL219" i="1"/>
  <c r="AN218" i="1"/>
  <c r="AP218" i="1"/>
  <c r="AM218" i="1"/>
  <c r="AE212" i="1"/>
  <c r="AH214" i="1"/>
  <c r="AG211" i="1"/>
  <c r="AI211" i="1"/>
  <c r="AJ211" i="1" s="1"/>
  <c r="AF211" i="1"/>
  <c r="AG212" i="1" l="1"/>
  <c r="Z212" i="1"/>
  <c r="AA212" i="1" s="1"/>
  <c r="AO218" i="1"/>
  <c r="AD221" i="1"/>
  <c r="AL220" i="1"/>
  <c r="AP219" i="1"/>
  <c r="AN219" i="1"/>
  <c r="AM219" i="1"/>
  <c r="AI212" i="1"/>
  <c r="AJ212" i="1" s="1"/>
  <c r="AF212" i="1"/>
  <c r="AE213" i="1"/>
  <c r="Z213" i="1" s="1"/>
  <c r="AA213" i="1" s="1"/>
  <c r="AH215" i="1"/>
  <c r="AN220" i="1" l="1"/>
  <c r="AM220" i="1"/>
  <c r="AP220" i="1"/>
  <c r="AO219" i="1"/>
  <c r="AD222" i="1"/>
  <c r="AL221" i="1"/>
  <c r="AE214" i="1"/>
  <c r="Z214" i="1" s="1"/>
  <c r="AA214" i="1" s="1"/>
  <c r="AH216" i="1"/>
  <c r="AI213" i="1"/>
  <c r="AJ213" i="1" s="1"/>
  <c r="AG213" i="1"/>
  <c r="AF213" i="1"/>
  <c r="AD223" i="1" l="1"/>
  <c r="AL222" i="1"/>
  <c r="AP221" i="1"/>
  <c r="AM221" i="1"/>
  <c r="AN221" i="1"/>
  <c r="AO220" i="1"/>
  <c r="AE215" i="1"/>
  <c r="AI214" i="1"/>
  <c r="AJ214" i="1" s="1"/>
  <c r="AF214" i="1"/>
  <c r="AG214" i="1"/>
  <c r="AH217" i="1"/>
  <c r="AG215" i="1" l="1"/>
  <c r="Z215" i="1"/>
  <c r="AA215" i="1" s="1"/>
  <c r="AD224" i="1"/>
  <c r="AL223" i="1"/>
  <c r="AO221" i="1"/>
  <c r="AN222" i="1"/>
  <c r="AM222" i="1"/>
  <c r="AP222" i="1"/>
  <c r="AI215" i="1"/>
  <c r="AJ215" i="1" s="1"/>
  <c r="AF215" i="1"/>
  <c r="AH218" i="1"/>
  <c r="AE216" i="1"/>
  <c r="Z216" i="1" s="1"/>
  <c r="AA216" i="1" s="1"/>
  <c r="AO222" i="1" l="1"/>
  <c r="AD225" i="1"/>
  <c r="AL224" i="1"/>
  <c r="AP223" i="1"/>
  <c r="AM223" i="1"/>
  <c r="AN223" i="1"/>
  <c r="AH219" i="1"/>
  <c r="AE217" i="1"/>
  <c r="Z217" i="1" s="1"/>
  <c r="AA217" i="1" s="1"/>
  <c r="AG216" i="1"/>
  <c r="AI216" i="1"/>
  <c r="AJ216" i="1" s="1"/>
  <c r="AF216" i="1"/>
  <c r="AD226" i="1" l="1"/>
  <c r="AL225" i="1"/>
  <c r="AO223" i="1"/>
  <c r="AN224" i="1"/>
  <c r="AP224" i="1"/>
  <c r="AM224" i="1"/>
  <c r="AE218" i="1"/>
  <c r="AH220" i="1"/>
  <c r="AE219" i="1"/>
  <c r="Z219" i="1" s="1"/>
  <c r="AA219" i="1" s="1"/>
  <c r="AF217" i="1"/>
  <c r="AG217" i="1"/>
  <c r="AI217" i="1"/>
  <c r="AJ217" i="1" s="1"/>
  <c r="AF218" i="1" l="1"/>
  <c r="Z218" i="1"/>
  <c r="AA218" i="1" s="1"/>
  <c r="AO224" i="1"/>
  <c r="AD227" i="1"/>
  <c r="AL226" i="1"/>
  <c r="AP225" i="1"/>
  <c r="AM225" i="1"/>
  <c r="AN225" i="1"/>
  <c r="AI218" i="1"/>
  <c r="AJ218" i="1" s="1"/>
  <c r="AG218" i="1"/>
  <c r="AH221" i="1"/>
  <c r="AG219" i="1"/>
  <c r="AI219" i="1"/>
  <c r="AJ219" i="1" s="1"/>
  <c r="AF219" i="1"/>
  <c r="AD228" i="1" l="1"/>
  <c r="AL227" i="1"/>
  <c r="AO225" i="1"/>
  <c r="AN226" i="1"/>
  <c r="AP226" i="1"/>
  <c r="AM226" i="1"/>
  <c r="AE220" i="1"/>
  <c r="Z220" i="1" s="1"/>
  <c r="AA220" i="1" s="1"/>
  <c r="AH222" i="1"/>
  <c r="AO226" i="1" l="1"/>
  <c r="AD229" i="1"/>
  <c r="AL228" i="1"/>
  <c r="AP227" i="1"/>
  <c r="AN227" i="1"/>
  <c r="AM227" i="1"/>
  <c r="AE221" i="1"/>
  <c r="Z221" i="1" s="1"/>
  <c r="AA221" i="1" s="1"/>
  <c r="AH223" i="1"/>
  <c r="AI220" i="1"/>
  <c r="AJ220" i="1" s="1"/>
  <c r="AF220" i="1"/>
  <c r="AG220" i="1"/>
  <c r="AO227" i="1" l="1"/>
  <c r="AD230" i="1"/>
  <c r="AL229" i="1"/>
  <c r="AN228" i="1"/>
  <c r="AM228" i="1"/>
  <c r="AP228" i="1"/>
  <c r="AE222" i="1"/>
  <c r="Z222" i="1" s="1"/>
  <c r="AA222" i="1" s="1"/>
  <c r="AH224" i="1"/>
  <c r="AI221" i="1"/>
  <c r="AJ221" i="1" s="1"/>
  <c r="AG221" i="1"/>
  <c r="AF221" i="1"/>
  <c r="AD231" i="1" l="1"/>
  <c r="AL230" i="1"/>
  <c r="AO228" i="1"/>
  <c r="AP229" i="1"/>
  <c r="AM229" i="1"/>
  <c r="AN229" i="1"/>
  <c r="AF222" i="1"/>
  <c r="AG222" i="1"/>
  <c r="AI222" i="1"/>
  <c r="AJ222" i="1" s="1"/>
  <c r="AE223" i="1"/>
  <c r="AH225" i="1"/>
  <c r="AG223" i="1" l="1"/>
  <c r="Z223" i="1"/>
  <c r="AA223" i="1" s="1"/>
  <c r="AO229" i="1"/>
  <c r="AD232" i="1"/>
  <c r="AL231" i="1"/>
  <c r="AN230" i="1"/>
  <c r="AM230" i="1"/>
  <c r="AP230" i="1"/>
  <c r="AI223" i="1"/>
  <c r="AJ223" i="1" s="1"/>
  <c r="AF223" i="1"/>
  <c r="AH226" i="1"/>
  <c r="AE224" i="1"/>
  <c r="Z224" i="1" s="1"/>
  <c r="AA224" i="1" s="1"/>
  <c r="AD233" i="1" l="1"/>
  <c r="AL232" i="1"/>
  <c r="AO230" i="1"/>
  <c r="AP231" i="1"/>
  <c r="AM231" i="1"/>
  <c r="AN231" i="1"/>
  <c r="AG224" i="1"/>
  <c r="AF224" i="1"/>
  <c r="AI224" i="1"/>
  <c r="AJ224" i="1" s="1"/>
  <c r="AH227" i="1"/>
  <c r="AE225" i="1"/>
  <c r="Z225" i="1" s="1"/>
  <c r="AA225" i="1" s="1"/>
  <c r="AO231" i="1" l="1"/>
  <c r="AD234" i="1"/>
  <c r="AL233" i="1"/>
  <c r="AN232" i="1"/>
  <c r="AP232" i="1"/>
  <c r="AM232" i="1"/>
  <c r="AE226" i="1"/>
  <c r="AF225" i="1"/>
  <c r="AG225" i="1"/>
  <c r="AI225" i="1"/>
  <c r="AJ225" i="1" s="1"/>
  <c r="AH228" i="1"/>
  <c r="AF226" i="1" l="1"/>
  <c r="Z226" i="1"/>
  <c r="AA226" i="1" s="1"/>
  <c r="AO232" i="1"/>
  <c r="AD235" i="1"/>
  <c r="AL234" i="1"/>
  <c r="AP233" i="1"/>
  <c r="AM233" i="1"/>
  <c r="AN233" i="1"/>
  <c r="AI226" i="1"/>
  <c r="AJ226" i="1" s="1"/>
  <c r="AG226" i="1"/>
  <c r="AE227" i="1"/>
  <c r="AH229" i="1"/>
  <c r="AG227" i="1" l="1"/>
  <c r="Z227" i="1"/>
  <c r="AA227" i="1" s="1"/>
  <c r="AD236" i="1"/>
  <c r="AL235" i="1"/>
  <c r="AO233" i="1"/>
  <c r="AN234" i="1"/>
  <c r="AP234" i="1"/>
  <c r="AM234" i="1"/>
  <c r="AF227" i="1"/>
  <c r="AI227" i="1"/>
  <c r="AJ227" i="1" s="1"/>
  <c r="AH230" i="1"/>
  <c r="AE228" i="1"/>
  <c r="Z228" i="1" s="1"/>
  <c r="AA228" i="1" s="1"/>
  <c r="AO234" i="1" l="1"/>
  <c r="AD237" i="1"/>
  <c r="AL236" i="1"/>
  <c r="AP235" i="1"/>
  <c r="AN235" i="1"/>
  <c r="AM235" i="1"/>
  <c r="AE229" i="1"/>
  <c r="AG228" i="1"/>
  <c r="AI228" i="1"/>
  <c r="AJ228" i="1" s="1"/>
  <c r="AF228" i="1"/>
  <c r="AH231" i="1"/>
  <c r="AG229" i="1" l="1"/>
  <c r="Z229" i="1"/>
  <c r="AA229" i="1" s="1"/>
  <c r="AO235" i="1"/>
  <c r="AD238" i="1"/>
  <c r="AL237" i="1"/>
  <c r="AN236" i="1"/>
  <c r="AM236" i="1"/>
  <c r="AP236" i="1"/>
  <c r="AF229" i="1"/>
  <c r="AI229" i="1"/>
  <c r="AJ229" i="1" s="1"/>
  <c r="AH232" i="1"/>
  <c r="AE230" i="1"/>
  <c r="Z230" i="1" s="1"/>
  <c r="AA230" i="1" s="1"/>
  <c r="AD239" i="1" l="1"/>
  <c r="AL238" i="1"/>
  <c r="AO236" i="1"/>
  <c r="AP237" i="1"/>
  <c r="AM237" i="1"/>
  <c r="AN237" i="1"/>
  <c r="AE231" i="1"/>
  <c r="AH233" i="1"/>
  <c r="AI230" i="1"/>
  <c r="AJ230" i="1" s="1"/>
  <c r="AF230" i="1"/>
  <c r="AG230" i="1"/>
  <c r="AF231" i="1" l="1"/>
  <c r="Z231" i="1"/>
  <c r="AA231" i="1" s="1"/>
  <c r="AO237" i="1"/>
  <c r="AD240" i="1"/>
  <c r="AL239" i="1"/>
  <c r="AN238" i="1"/>
  <c r="AM238" i="1"/>
  <c r="AP238" i="1"/>
  <c r="AG231" i="1"/>
  <c r="AI231" i="1"/>
  <c r="AJ231" i="1" s="1"/>
  <c r="AH234" i="1"/>
  <c r="AE232" i="1"/>
  <c r="Z232" i="1" s="1"/>
  <c r="AA232" i="1" s="1"/>
  <c r="AD241" i="1" l="1"/>
  <c r="AL240" i="1"/>
  <c r="AO238" i="1"/>
  <c r="AP239" i="1"/>
  <c r="AM239" i="1"/>
  <c r="AN239" i="1"/>
  <c r="AE233" i="1"/>
  <c r="Z233" i="1" s="1"/>
  <c r="AA233" i="1" s="1"/>
  <c r="AG232" i="1"/>
  <c r="AF232" i="1"/>
  <c r="AI232" i="1"/>
  <c r="AJ232" i="1" s="1"/>
  <c r="AH235" i="1"/>
  <c r="AO239" i="1" l="1"/>
  <c r="AD242" i="1"/>
  <c r="AL241" i="1"/>
  <c r="AN240" i="1"/>
  <c r="AP240" i="1"/>
  <c r="AM240" i="1"/>
  <c r="AF233" i="1"/>
  <c r="AG233" i="1"/>
  <c r="AI233" i="1"/>
  <c r="AJ233" i="1" s="1"/>
  <c r="AH236" i="1"/>
  <c r="AE234" i="1"/>
  <c r="Z234" i="1" s="1"/>
  <c r="AA234" i="1" s="1"/>
  <c r="AO240" i="1" l="1"/>
  <c r="AD243" i="1"/>
  <c r="AL242" i="1"/>
  <c r="AP241" i="1"/>
  <c r="AM241" i="1"/>
  <c r="AN241" i="1"/>
  <c r="AE235" i="1"/>
  <c r="AH237" i="1"/>
  <c r="AI234" i="1"/>
  <c r="AJ234" i="1" s="1"/>
  <c r="AF234" i="1"/>
  <c r="AG234" i="1"/>
  <c r="AG235" i="1" l="1"/>
  <c r="Z235" i="1"/>
  <c r="AA235" i="1" s="1"/>
  <c r="AD244" i="1"/>
  <c r="AL243" i="1"/>
  <c r="AO241" i="1"/>
  <c r="AN242" i="1"/>
  <c r="AP242" i="1"/>
  <c r="AM242" i="1"/>
  <c r="AI235" i="1"/>
  <c r="AJ235" i="1" s="1"/>
  <c r="AF235" i="1"/>
  <c r="AH238" i="1"/>
  <c r="AE236" i="1"/>
  <c r="Z236" i="1" s="1"/>
  <c r="AA236" i="1" s="1"/>
  <c r="AO242" i="1" l="1"/>
  <c r="AD245" i="1"/>
  <c r="AL244" i="1"/>
  <c r="AP243" i="1"/>
  <c r="AN243" i="1"/>
  <c r="AM243" i="1"/>
  <c r="AH239" i="1"/>
  <c r="AE237" i="1"/>
  <c r="Z237" i="1" s="1"/>
  <c r="AA237" i="1" s="1"/>
  <c r="AG236" i="1"/>
  <c r="AF236" i="1"/>
  <c r="AI236" i="1"/>
  <c r="AJ236" i="1" s="1"/>
  <c r="AO243" i="1" l="1"/>
  <c r="AD246" i="1"/>
  <c r="AL245" i="1"/>
  <c r="AN244" i="1"/>
  <c r="AM244" i="1"/>
  <c r="AP244" i="1"/>
  <c r="AE238" i="1"/>
  <c r="AF237" i="1"/>
  <c r="AI237" i="1"/>
  <c r="AJ237" i="1" s="1"/>
  <c r="AG237" i="1"/>
  <c r="AH240" i="1"/>
  <c r="AG238" i="1" l="1"/>
  <c r="Z238" i="1"/>
  <c r="AA238" i="1" s="1"/>
  <c r="AD247" i="1"/>
  <c r="AL246" i="1"/>
  <c r="AO244" i="1"/>
  <c r="AP245" i="1"/>
  <c r="AM245" i="1"/>
  <c r="AN245" i="1"/>
  <c r="AF238" i="1"/>
  <c r="AI238" i="1"/>
  <c r="AJ238" i="1" s="1"/>
  <c r="AE239" i="1"/>
  <c r="Z239" i="1" s="1"/>
  <c r="AA239" i="1" s="1"/>
  <c r="AH241" i="1"/>
  <c r="AO245" i="1" l="1"/>
  <c r="AD248" i="1"/>
  <c r="AL247" i="1"/>
  <c r="AN246" i="1"/>
  <c r="AM246" i="1"/>
  <c r="AP246" i="1"/>
  <c r="AE240" i="1"/>
  <c r="AH242" i="1"/>
  <c r="AG239" i="1"/>
  <c r="AI239" i="1"/>
  <c r="AJ239" i="1" s="1"/>
  <c r="AF239" i="1"/>
  <c r="AF240" i="1" l="1"/>
  <c r="Z240" i="1"/>
  <c r="AA240" i="1" s="1"/>
  <c r="AD249" i="1"/>
  <c r="AL248" i="1"/>
  <c r="AO246" i="1"/>
  <c r="AP247" i="1"/>
  <c r="AM247" i="1"/>
  <c r="AN247" i="1"/>
  <c r="AE241" i="1"/>
  <c r="Z241" i="1" s="1"/>
  <c r="AA241" i="1" s="1"/>
  <c r="AG240" i="1"/>
  <c r="AI240" i="1"/>
  <c r="AJ240" i="1" s="1"/>
  <c r="AH243" i="1"/>
  <c r="AO247" i="1" l="1"/>
  <c r="AD250" i="1"/>
  <c r="AL249" i="1"/>
  <c r="AN248" i="1"/>
  <c r="AP248" i="1"/>
  <c r="AM248" i="1"/>
  <c r="AF241" i="1"/>
  <c r="AG241" i="1"/>
  <c r="AI241" i="1"/>
  <c r="AJ241" i="1" s="1"/>
  <c r="AH244" i="1"/>
  <c r="AE242" i="1"/>
  <c r="Z242" i="1" s="1"/>
  <c r="AA242" i="1" s="1"/>
  <c r="AO248" i="1" l="1"/>
  <c r="AD251" i="1"/>
  <c r="AL250" i="1"/>
  <c r="AP249" i="1"/>
  <c r="AN249" i="1"/>
  <c r="AM249" i="1"/>
  <c r="AE243" i="1"/>
  <c r="AH245" i="1"/>
  <c r="AI242" i="1"/>
  <c r="AJ242" i="1" s="1"/>
  <c r="AF242" i="1"/>
  <c r="AG242" i="1"/>
  <c r="AF243" i="1" l="1"/>
  <c r="Z243" i="1"/>
  <c r="AA243" i="1" s="1"/>
  <c r="AO249" i="1"/>
  <c r="AD252" i="1"/>
  <c r="AL251" i="1"/>
  <c r="AN250" i="1"/>
  <c r="AP250" i="1"/>
  <c r="AM250" i="1"/>
  <c r="AG243" i="1"/>
  <c r="AI243" i="1"/>
  <c r="AJ243" i="1" s="1"/>
  <c r="AH246" i="1"/>
  <c r="AE244" i="1"/>
  <c r="Z244" i="1" s="1"/>
  <c r="AA244" i="1" s="1"/>
  <c r="AO250" i="1" l="1"/>
  <c r="AD253" i="1"/>
  <c r="AL252" i="1"/>
  <c r="AP251" i="1"/>
  <c r="AN251" i="1"/>
  <c r="AM251" i="1"/>
  <c r="AG244" i="1"/>
  <c r="AI244" i="1"/>
  <c r="AJ244" i="1" s="1"/>
  <c r="AF244" i="1"/>
  <c r="AH247" i="1"/>
  <c r="AE245" i="1"/>
  <c r="Z245" i="1" s="1"/>
  <c r="AA245" i="1" s="1"/>
  <c r="AN252" i="1" l="1"/>
  <c r="AM252" i="1"/>
  <c r="AP252" i="1"/>
  <c r="AO251" i="1"/>
  <c r="AD254" i="1"/>
  <c r="AL253" i="1"/>
  <c r="AE246" i="1"/>
  <c r="AH248" i="1"/>
  <c r="AF245" i="1"/>
  <c r="AG245" i="1"/>
  <c r="AI245" i="1"/>
  <c r="AJ245" i="1" s="1"/>
  <c r="AF246" i="1" l="1"/>
  <c r="Z246" i="1"/>
  <c r="AA246" i="1" s="1"/>
  <c r="AO252" i="1"/>
  <c r="AP253" i="1"/>
  <c r="AM253" i="1"/>
  <c r="AN253" i="1"/>
  <c r="AD255" i="1"/>
  <c r="AL254" i="1"/>
  <c r="AI246" i="1"/>
  <c r="AJ246" i="1" s="1"/>
  <c r="AG246" i="1"/>
  <c r="AE247" i="1"/>
  <c r="AH249" i="1"/>
  <c r="AG247" i="1" l="1"/>
  <c r="Z247" i="1"/>
  <c r="AA247" i="1" s="1"/>
  <c r="AN254" i="1"/>
  <c r="AM254" i="1"/>
  <c r="AP254" i="1"/>
  <c r="AD256" i="1"/>
  <c r="AL255" i="1"/>
  <c r="AO253" i="1"/>
  <c r="AF247" i="1"/>
  <c r="AI247" i="1"/>
  <c r="AJ247" i="1" s="1"/>
  <c r="AH250" i="1"/>
  <c r="AE248" i="1"/>
  <c r="Z248" i="1" s="1"/>
  <c r="AA248" i="1" s="1"/>
  <c r="AP255" i="1" l="1"/>
  <c r="AM255" i="1"/>
  <c r="AN255" i="1"/>
  <c r="AD257" i="1"/>
  <c r="AL256" i="1"/>
  <c r="AO254" i="1"/>
  <c r="AI248" i="1"/>
  <c r="AJ248" i="1" s="1"/>
  <c r="AF248" i="1"/>
  <c r="AG248" i="1"/>
  <c r="AE249" i="1"/>
  <c r="Z249" i="1" s="1"/>
  <c r="AA249" i="1" s="1"/>
  <c r="AH251" i="1"/>
  <c r="AN256" i="1" l="1"/>
  <c r="AP256" i="1"/>
  <c r="AM256" i="1"/>
  <c r="AD258" i="1"/>
  <c r="AL257" i="1"/>
  <c r="AO255" i="1"/>
  <c r="AI249" i="1"/>
  <c r="AJ249" i="1" s="1"/>
  <c r="AF249" i="1"/>
  <c r="AG249" i="1"/>
  <c r="AE250" i="1"/>
  <c r="Z250" i="1" s="1"/>
  <c r="AA250" i="1" s="1"/>
  <c r="AH252" i="1"/>
  <c r="AO256" i="1" l="1"/>
  <c r="AP257" i="1"/>
  <c r="AM257" i="1"/>
  <c r="AN257" i="1"/>
  <c r="AD259" i="1"/>
  <c r="AL258" i="1"/>
  <c r="AE251" i="1"/>
  <c r="AI250" i="1"/>
  <c r="AJ250" i="1" s="1"/>
  <c r="AF250" i="1"/>
  <c r="AG250" i="1"/>
  <c r="AG251" i="1"/>
  <c r="AH253" i="1"/>
  <c r="AF251" i="1" l="1"/>
  <c r="Z251" i="1"/>
  <c r="AA251" i="1" s="1"/>
  <c r="AI251" i="1"/>
  <c r="AJ251" i="1" s="1"/>
  <c r="AN258" i="1"/>
  <c r="AP258" i="1"/>
  <c r="AM258" i="1"/>
  <c r="AO258" i="1" s="1"/>
  <c r="AD260" i="1"/>
  <c r="AL259" i="1"/>
  <c r="AO257" i="1"/>
  <c r="AE252" i="1"/>
  <c r="AH254" i="1"/>
  <c r="AF252" i="1" l="1"/>
  <c r="Z252" i="1"/>
  <c r="AA252" i="1" s="1"/>
  <c r="AP259" i="1"/>
  <c r="AN259" i="1"/>
  <c r="AM259" i="1"/>
  <c r="AD261" i="1"/>
  <c r="AL260" i="1"/>
  <c r="AG252" i="1"/>
  <c r="AI252" i="1"/>
  <c r="AJ252" i="1" s="1"/>
  <c r="AH255" i="1"/>
  <c r="AE253" i="1"/>
  <c r="Z253" i="1" s="1"/>
  <c r="AA253" i="1" s="1"/>
  <c r="AO259" i="1" l="1"/>
  <c r="AN260" i="1"/>
  <c r="AM260" i="1"/>
  <c r="AP260" i="1"/>
  <c r="AD262" i="1"/>
  <c r="AL261" i="1"/>
  <c r="AE254" i="1"/>
  <c r="AF253" i="1"/>
  <c r="AG253" i="1"/>
  <c r="AI253" i="1"/>
  <c r="AJ253" i="1" s="1"/>
  <c r="AH256" i="1"/>
  <c r="AF254" i="1" l="1"/>
  <c r="Z254" i="1"/>
  <c r="AA254" i="1" s="1"/>
  <c r="AP261" i="1"/>
  <c r="AM261" i="1"/>
  <c r="AN261" i="1"/>
  <c r="AD263" i="1"/>
  <c r="AL262" i="1"/>
  <c r="AO260" i="1"/>
  <c r="AE255" i="1"/>
  <c r="AI254" i="1"/>
  <c r="AJ254" i="1" s="1"/>
  <c r="AG254" i="1"/>
  <c r="AH257" i="1"/>
  <c r="AF255" i="1" l="1"/>
  <c r="Z255" i="1"/>
  <c r="AA255" i="1" s="1"/>
  <c r="AN262" i="1"/>
  <c r="AM262" i="1"/>
  <c r="AP262" i="1"/>
  <c r="AD264" i="1"/>
  <c r="AL263" i="1"/>
  <c r="AO261" i="1"/>
  <c r="AI255" i="1"/>
  <c r="AJ255" i="1" s="1"/>
  <c r="AG255" i="1"/>
  <c r="AE256" i="1"/>
  <c r="AH258" i="1"/>
  <c r="AI256" i="1" l="1"/>
  <c r="AJ256" i="1" s="1"/>
  <c r="Z256" i="1"/>
  <c r="AA256" i="1" s="1"/>
  <c r="AP263" i="1"/>
  <c r="AM263" i="1"/>
  <c r="AN263" i="1"/>
  <c r="AD265" i="1"/>
  <c r="AL264" i="1"/>
  <c r="AO262" i="1"/>
  <c r="AG256" i="1"/>
  <c r="AF256" i="1"/>
  <c r="AE257" i="1"/>
  <c r="AH259" i="1"/>
  <c r="AI257" i="1" l="1"/>
  <c r="AJ257" i="1" s="1"/>
  <c r="Z257" i="1"/>
  <c r="AA257" i="1" s="1"/>
  <c r="AN264" i="1"/>
  <c r="AP264" i="1"/>
  <c r="AM264" i="1"/>
  <c r="AD266" i="1"/>
  <c r="AL265" i="1"/>
  <c r="AO263" i="1"/>
  <c r="AE258" i="1"/>
  <c r="AG257" i="1"/>
  <c r="AF257" i="1"/>
  <c r="AH260" i="1"/>
  <c r="AF258" i="1" l="1"/>
  <c r="Z258" i="1"/>
  <c r="AA258" i="1" s="1"/>
  <c r="AO264" i="1"/>
  <c r="AP265" i="1"/>
  <c r="AM265" i="1"/>
  <c r="AN265" i="1"/>
  <c r="AD267" i="1"/>
  <c r="AL266" i="1"/>
  <c r="AI258" i="1"/>
  <c r="AJ258" i="1" s="1"/>
  <c r="AE259" i="1"/>
  <c r="AG258" i="1"/>
  <c r="AH261" i="1"/>
  <c r="AF259" i="1" l="1"/>
  <c r="Z259" i="1"/>
  <c r="AA259" i="1" s="1"/>
  <c r="AN266" i="1"/>
  <c r="AP266" i="1"/>
  <c r="AM266" i="1"/>
  <c r="AD268" i="1"/>
  <c r="AL267" i="1"/>
  <c r="AO265" i="1"/>
  <c r="AI259" i="1"/>
  <c r="AJ259" i="1" s="1"/>
  <c r="AG259" i="1"/>
  <c r="AH262" i="1"/>
  <c r="AE260" i="1"/>
  <c r="Z260" i="1" s="1"/>
  <c r="AA260" i="1" s="1"/>
  <c r="AO266" i="1" l="1"/>
  <c r="AP267" i="1"/>
  <c r="AN267" i="1"/>
  <c r="AM267" i="1"/>
  <c r="AD269" i="1"/>
  <c r="AL268" i="1"/>
  <c r="AG260" i="1"/>
  <c r="AF260" i="1"/>
  <c r="AI260" i="1"/>
  <c r="AJ260" i="1" s="1"/>
  <c r="AE261" i="1"/>
  <c r="Z261" i="1" s="1"/>
  <c r="AA261" i="1" s="1"/>
  <c r="AH263" i="1"/>
  <c r="AO267" i="1" l="1"/>
  <c r="AN268" i="1"/>
  <c r="AM268" i="1"/>
  <c r="AP268" i="1"/>
  <c r="AD270" i="1"/>
  <c r="AL269" i="1"/>
  <c r="AE262" i="1"/>
  <c r="AF261" i="1"/>
  <c r="AI261" i="1"/>
  <c r="AJ261" i="1" s="1"/>
  <c r="AG261" i="1"/>
  <c r="AH264" i="1"/>
  <c r="AF262" i="1" l="1"/>
  <c r="Z262" i="1"/>
  <c r="AA262" i="1" s="1"/>
  <c r="AP269" i="1"/>
  <c r="AM269" i="1"/>
  <c r="AN269" i="1"/>
  <c r="AD271" i="1"/>
  <c r="AL270" i="1"/>
  <c r="AO268" i="1"/>
  <c r="AG262" i="1"/>
  <c r="AI262" i="1"/>
  <c r="AJ262" i="1" s="1"/>
  <c r="AH265" i="1"/>
  <c r="AE263" i="1"/>
  <c r="Z263" i="1" s="1"/>
  <c r="AA263" i="1" s="1"/>
  <c r="AN270" i="1" l="1"/>
  <c r="AM270" i="1"/>
  <c r="AP270" i="1"/>
  <c r="AD272" i="1"/>
  <c r="AL271" i="1"/>
  <c r="AO269" i="1"/>
  <c r="AE264" i="1"/>
  <c r="AG263" i="1"/>
  <c r="AI263" i="1"/>
  <c r="AJ263" i="1" s="1"/>
  <c r="AF263" i="1"/>
  <c r="AH266" i="1"/>
  <c r="AG264" i="1" l="1"/>
  <c r="Z264" i="1"/>
  <c r="AA264" i="1" s="1"/>
  <c r="AP271" i="1"/>
  <c r="AM271" i="1"/>
  <c r="AN271" i="1"/>
  <c r="AD273" i="1"/>
  <c r="AL272" i="1"/>
  <c r="AO270" i="1"/>
  <c r="AE265" i="1"/>
  <c r="AI264" i="1"/>
  <c r="AJ264" i="1" s="1"/>
  <c r="AF264" i="1"/>
  <c r="AH267" i="1"/>
  <c r="AF265" i="1" l="1"/>
  <c r="Z265" i="1"/>
  <c r="AA265" i="1" s="1"/>
  <c r="AN272" i="1"/>
  <c r="AP272" i="1"/>
  <c r="AM272" i="1"/>
  <c r="AO272" i="1" s="1"/>
  <c r="AD274" i="1"/>
  <c r="AL273" i="1"/>
  <c r="AO271" i="1"/>
  <c r="AI265" i="1"/>
  <c r="AJ265" i="1" s="1"/>
  <c r="AG265" i="1"/>
  <c r="AE266" i="1"/>
  <c r="Z266" i="1" s="1"/>
  <c r="AA266" i="1" s="1"/>
  <c r="AH268" i="1"/>
  <c r="AP273" i="1" l="1"/>
  <c r="AM273" i="1"/>
  <c r="AN273" i="1"/>
  <c r="AD275" i="1"/>
  <c r="AL274" i="1"/>
  <c r="AE267" i="1"/>
  <c r="AF266" i="1"/>
  <c r="AI266" i="1"/>
  <c r="AJ266" i="1" s="1"/>
  <c r="AG266" i="1"/>
  <c r="AH269" i="1"/>
  <c r="AF267" i="1" l="1"/>
  <c r="Z267" i="1"/>
  <c r="AA267" i="1" s="1"/>
  <c r="AN274" i="1"/>
  <c r="AP274" i="1"/>
  <c r="AM274" i="1"/>
  <c r="AD276" i="1"/>
  <c r="AL275" i="1"/>
  <c r="AO273" i="1"/>
  <c r="AG267" i="1"/>
  <c r="AI267" i="1"/>
  <c r="AJ267" i="1" s="1"/>
  <c r="AE268" i="1"/>
  <c r="AH270" i="1"/>
  <c r="AG268" i="1" l="1"/>
  <c r="Z268" i="1"/>
  <c r="AA268" i="1" s="1"/>
  <c r="AO274" i="1"/>
  <c r="AP275" i="1"/>
  <c r="AN275" i="1"/>
  <c r="AM275" i="1"/>
  <c r="AD277" i="1"/>
  <c r="AL276" i="1"/>
  <c r="AF268" i="1"/>
  <c r="AI268" i="1"/>
  <c r="AJ268" i="1" s="1"/>
  <c r="AE269" i="1"/>
  <c r="AH271" i="1"/>
  <c r="AF269" i="1" l="1"/>
  <c r="Z269" i="1"/>
  <c r="AA269" i="1" s="1"/>
  <c r="AO275" i="1"/>
  <c r="AN276" i="1"/>
  <c r="AM276" i="1"/>
  <c r="AP276" i="1"/>
  <c r="AD278" i="1"/>
  <c r="AL277" i="1"/>
  <c r="AI269" i="1"/>
  <c r="AJ269" i="1" s="1"/>
  <c r="AG269" i="1"/>
  <c r="AE270" i="1"/>
  <c r="AH272" i="1"/>
  <c r="AF270" i="1" l="1"/>
  <c r="Z270" i="1"/>
  <c r="AA270" i="1" s="1"/>
  <c r="AP277" i="1"/>
  <c r="AM277" i="1"/>
  <c r="AN277" i="1"/>
  <c r="AD279" i="1"/>
  <c r="AL278" i="1"/>
  <c r="AO276" i="1"/>
  <c r="AI270" i="1"/>
  <c r="AJ270" i="1" s="1"/>
  <c r="AG270" i="1"/>
  <c r="AE271" i="1"/>
  <c r="Z271" i="1" s="1"/>
  <c r="AA271" i="1" s="1"/>
  <c r="AH273" i="1"/>
  <c r="AN278" i="1" l="1"/>
  <c r="AM278" i="1"/>
  <c r="AP278" i="1"/>
  <c r="AD280" i="1"/>
  <c r="AL279" i="1"/>
  <c r="AO277" i="1"/>
  <c r="AE272" i="1"/>
  <c r="AH274" i="1"/>
  <c r="AG271" i="1"/>
  <c r="AI271" i="1"/>
  <c r="AJ271" i="1" s="1"/>
  <c r="AF271" i="1"/>
  <c r="AI272" i="1" l="1"/>
  <c r="AJ272" i="1" s="1"/>
  <c r="Z272" i="1"/>
  <c r="AA272" i="1" s="1"/>
  <c r="AP279" i="1"/>
  <c r="AM279" i="1"/>
  <c r="AN279" i="1"/>
  <c r="AD281" i="1"/>
  <c r="AL280" i="1"/>
  <c r="AO278" i="1"/>
  <c r="AE273" i="1"/>
  <c r="AG272" i="1"/>
  <c r="AF272" i="1"/>
  <c r="AH275" i="1"/>
  <c r="AI273" i="1" l="1"/>
  <c r="AJ273" i="1" s="1"/>
  <c r="Z273" i="1"/>
  <c r="AA273" i="1" s="1"/>
  <c r="AN280" i="1"/>
  <c r="AP280" i="1"/>
  <c r="AM280" i="1"/>
  <c r="AD282" i="1"/>
  <c r="AL281" i="1"/>
  <c r="AO279" i="1"/>
  <c r="AG273" i="1"/>
  <c r="AF273" i="1"/>
  <c r="AE274" i="1"/>
  <c r="AH276" i="1"/>
  <c r="AG274" i="1" l="1"/>
  <c r="Z274" i="1"/>
  <c r="AA274" i="1" s="1"/>
  <c r="AO280" i="1"/>
  <c r="AP281" i="1"/>
  <c r="AN281" i="1"/>
  <c r="AM281" i="1"/>
  <c r="AD283" i="1"/>
  <c r="AL282" i="1"/>
  <c r="AE275" i="1"/>
  <c r="AI274" i="1"/>
  <c r="AJ274" i="1" s="1"/>
  <c r="AF274" i="1"/>
  <c r="AH277" i="1"/>
  <c r="AI275" i="1" l="1"/>
  <c r="AJ275" i="1" s="1"/>
  <c r="Z275" i="1"/>
  <c r="AA275" i="1" s="1"/>
  <c r="AO281" i="1"/>
  <c r="AD284" i="1"/>
  <c r="AL283" i="1"/>
  <c r="AN282" i="1"/>
  <c r="AP282" i="1"/>
  <c r="AM282" i="1"/>
  <c r="AG275" i="1"/>
  <c r="AF275" i="1"/>
  <c r="AE276" i="1"/>
  <c r="AH278" i="1"/>
  <c r="AG276" i="1" l="1"/>
  <c r="Z276" i="1"/>
  <c r="AA276" i="1" s="1"/>
  <c r="AP283" i="1"/>
  <c r="AN283" i="1"/>
  <c r="AM283" i="1"/>
  <c r="AO282" i="1"/>
  <c r="AD285" i="1"/>
  <c r="AL284" i="1"/>
  <c r="AF276" i="1"/>
  <c r="AI276" i="1"/>
  <c r="AJ276" i="1" s="1"/>
  <c r="AE277" i="1"/>
  <c r="Z277" i="1" s="1"/>
  <c r="AA277" i="1" s="1"/>
  <c r="AH279" i="1"/>
  <c r="AO283" i="1" l="1"/>
  <c r="AN284" i="1"/>
  <c r="AM284" i="1"/>
  <c r="AP284" i="1"/>
  <c r="AD286" i="1"/>
  <c r="AL285" i="1"/>
  <c r="AE278" i="1"/>
  <c r="AH280" i="1"/>
  <c r="AF277" i="1"/>
  <c r="AG277" i="1"/>
  <c r="AI277" i="1"/>
  <c r="AJ277" i="1" s="1"/>
  <c r="AO284" i="1" l="1"/>
  <c r="AG278" i="1"/>
  <c r="Z278" i="1"/>
  <c r="AA278" i="1" s="1"/>
  <c r="AD287" i="1"/>
  <c r="AL286" i="1"/>
  <c r="AP285" i="1"/>
  <c r="AM285" i="1"/>
  <c r="AN285" i="1"/>
  <c r="AF278" i="1"/>
  <c r="AI278" i="1"/>
  <c r="AJ278" i="1" s="1"/>
  <c r="AH281" i="1"/>
  <c r="AE279" i="1"/>
  <c r="Z279" i="1" s="1"/>
  <c r="AA279" i="1" s="1"/>
  <c r="AO285" i="1" l="1"/>
  <c r="AN286" i="1"/>
  <c r="AP286" i="1"/>
  <c r="AM286" i="1"/>
  <c r="AD288" i="1"/>
  <c r="AL287" i="1"/>
  <c r="AE280" i="1"/>
  <c r="AH282" i="1"/>
  <c r="AG279" i="1"/>
  <c r="AI279" i="1"/>
  <c r="AJ279" i="1" s="1"/>
  <c r="AF279" i="1"/>
  <c r="AF280" i="1" l="1"/>
  <c r="Z280" i="1"/>
  <c r="AA280" i="1" s="1"/>
  <c r="AO286" i="1"/>
  <c r="AD289" i="1"/>
  <c r="AL288" i="1"/>
  <c r="AP287" i="1"/>
  <c r="AN287" i="1"/>
  <c r="AM287" i="1"/>
  <c r="AG280" i="1"/>
  <c r="AI280" i="1"/>
  <c r="AJ280" i="1" s="1"/>
  <c r="AE281" i="1"/>
  <c r="Z281" i="1" s="1"/>
  <c r="AA281" i="1" s="1"/>
  <c r="AH283" i="1"/>
  <c r="AO287" i="1" l="1"/>
  <c r="AD290" i="1"/>
  <c r="AL289" i="1"/>
  <c r="AN288" i="1"/>
  <c r="AP288" i="1"/>
  <c r="AM288" i="1"/>
  <c r="AE282" i="1"/>
  <c r="Z282" i="1" s="1"/>
  <c r="AA282" i="1" s="1"/>
  <c r="AG281" i="1"/>
  <c r="AI281" i="1"/>
  <c r="AJ281" i="1" s="1"/>
  <c r="AF281" i="1"/>
  <c r="AH284" i="1"/>
  <c r="AO288" i="1" l="1"/>
  <c r="AD291" i="1"/>
  <c r="AL290" i="1"/>
  <c r="AP289" i="1"/>
  <c r="AM289" i="1"/>
  <c r="AN289" i="1"/>
  <c r="AF282" i="1"/>
  <c r="AI282" i="1"/>
  <c r="AJ282" i="1" s="1"/>
  <c r="AG282" i="1"/>
  <c r="AE283" i="1"/>
  <c r="AH285" i="1"/>
  <c r="AG283" i="1" l="1"/>
  <c r="Z283" i="1"/>
  <c r="AA283" i="1" s="1"/>
  <c r="AO289" i="1"/>
  <c r="AN290" i="1"/>
  <c r="AM290" i="1"/>
  <c r="AP290" i="1"/>
  <c r="AD292" i="1"/>
  <c r="AL291" i="1"/>
  <c r="AF283" i="1"/>
  <c r="AI283" i="1"/>
  <c r="AJ283" i="1" s="1"/>
  <c r="AH286" i="1"/>
  <c r="AE284" i="1"/>
  <c r="Z284" i="1" s="1"/>
  <c r="AA284" i="1" s="1"/>
  <c r="AP291" i="1" l="1"/>
  <c r="AN291" i="1"/>
  <c r="AM291" i="1"/>
  <c r="AD293" i="1"/>
  <c r="AL292" i="1"/>
  <c r="AO290" i="1"/>
  <c r="AE285" i="1"/>
  <c r="AG284" i="1"/>
  <c r="AI284" i="1"/>
  <c r="AJ284" i="1" s="1"/>
  <c r="AF284" i="1"/>
  <c r="AH287" i="1"/>
  <c r="AF285" i="1" l="1"/>
  <c r="Z285" i="1"/>
  <c r="AA285" i="1" s="1"/>
  <c r="AO291" i="1"/>
  <c r="AN292" i="1"/>
  <c r="AM292" i="1"/>
  <c r="AP292" i="1"/>
  <c r="AD294" i="1"/>
  <c r="AL293" i="1"/>
  <c r="AG285" i="1"/>
  <c r="AI285" i="1"/>
  <c r="AJ285" i="1" s="1"/>
  <c r="AE286" i="1"/>
  <c r="AH288" i="1"/>
  <c r="AF286" i="1" l="1"/>
  <c r="Z286" i="1"/>
  <c r="AA286" i="1" s="1"/>
  <c r="AP293" i="1"/>
  <c r="AM293" i="1"/>
  <c r="AN293" i="1"/>
  <c r="AD295" i="1"/>
  <c r="AL294" i="1"/>
  <c r="AO292" i="1"/>
  <c r="AE287" i="1"/>
  <c r="AG286" i="1"/>
  <c r="AI286" i="1"/>
  <c r="AJ286" i="1" s="1"/>
  <c r="AH289" i="1"/>
  <c r="AG287" i="1" l="1"/>
  <c r="Z287" i="1"/>
  <c r="AA287" i="1" s="1"/>
  <c r="AN294" i="1"/>
  <c r="AP294" i="1"/>
  <c r="AM294" i="1"/>
  <c r="AD296" i="1"/>
  <c r="AL295" i="1"/>
  <c r="AO293" i="1"/>
  <c r="AF287" i="1"/>
  <c r="AI287" i="1"/>
  <c r="AJ287" i="1" s="1"/>
  <c r="AE288" i="1"/>
  <c r="AH290" i="1"/>
  <c r="AF288" i="1" l="1"/>
  <c r="Z288" i="1"/>
  <c r="AA288" i="1" s="1"/>
  <c r="AO294" i="1"/>
  <c r="AP295" i="1"/>
  <c r="AM295" i="1"/>
  <c r="AN295" i="1"/>
  <c r="AD297" i="1"/>
  <c r="AL296" i="1"/>
  <c r="AG288" i="1"/>
  <c r="AI288" i="1"/>
  <c r="AJ288" i="1" s="1"/>
  <c r="AH291" i="1"/>
  <c r="AE289" i="1"/>
  <c r="Z289" i="1" s="1"/>
  <c r="AA289" i="1" s="1"/>
  <c r="AN296" i="1" l="1"/>
  <c r="AM296" i="1"/>
  <c r="AP296" i="1"/>
  <c r="AD298" i="1"/>
  <c r="AL297" i="1"/>
  <c r="AO295" i="1"/>
  <c r="AI289" i="1"/>
  <c r="AJ289" i="1" s="1"/>
  <c r="AG289" i="1"/>
  <c r="AF289" i="1"/>
  <c r="AE290" i="1"/>
  <c r="Z290" i="1" s="1"/>
  <c r="AA290" i="1" s="1"/>
  <c r="AH292" i="1"/>
  <c r="AP297" i="1" l="1"/>
  <c r="AM297" i="1"/>
  <c r="AN297" i="1"/>
  <c r="AD299" i="1"/>
  <c r="AL298" i="1"/>
  <c r="AO296" i="1"/>
  <c r="AE291" i="1"/>
  <c r="AI290" i="1"/>
  <c r="AJ290" i="1" s="1"/>
  <c r="AG290" i="1"/>
  <c r="AF290" i="1"/>
  <c r="AH293" i="1"/>
  <c r="AI291" i="1" l="1"/>
  <c r="AJ291" i="1" s="1"/>
  <c r="Z291" i="1"/>
  <c r="AA291" i="1" s="1"/>
  <c r="AG291" i="1"/>
  <c r="AF291" i="1"/>
  <c r="AN298" i="1"/>
  <c r="AP298" i="1"/>
  <c r="AM298" i="1"/>
  <c r="AD300" i="1"/>
  <c r="AL299" i="1"/>
  <c r="AO297" i="1"/>
  <c r="AE292" i="1"/>
  <c r="Z292" i="1" s="1"/>
  <c r="AA292" i="1" s="1"/>
  <c r="AH294" i="1"/>
  <c r="AD301" i="1" l="1"/>
  <c r="AL300" i="1"/>
  <c r="AO298" i="1"/>
  <c r="AP299" i="1"/>
  <c r="AM299" i="1"/>
  <c r="AN299" i="1"/>
  <c r="AE293" i="1"/>
  <c r="AH295" i="1"/>
  <c r="AG292" i="1"/>
  <c r="AF292" i="1"/>
  <c r="AI292" i="1"/>
  <c r="AJ292" i="1" s="1"/>
  <c r="AF293" i="1" l="1"/>
  <c r="Z293" i="1"/>
  <c r="AA293" i="1" s="1"/>
  <c r="AO299" i="1"/>
  <c r="AD302" i="1"/>
  <c r="AL301" i="1"/>
  <c r="AN300" i="1"/>
  <c r="AP300" i="1"/>
  <c r="AM300" i="1"/>
  <c r="AE294" i="1"/>
  <c r="Z294" i="1" s="1"/>
  <c r="AA294" i="1" s="1"/>
  <c r="AI293" i="1"/>
  <c r="AJ293" i="1" s="1"/>
  <c r="AG293" i="1"/>
  <c r="AH296" i="1"/>
  <c r="AO300" i="1" l="1"/>
  <c r="AD303" i="1"/>
  <c r="AL302" i="1"/>
  <c r="AP301" i="1"/>
  <c r="AN301" i="1"/>
  <c r="AM301" i="1"/>
  <c r="AG294" i="1"/>
  <c r="AF294" i="1"/>
  <c r="AI294" i="1"/>
  <c r="AJ294" i="1" s="1"/>
  <c r="AE295" i="1"/>
  <c r="AH297" i="1"/>
  <c r="AF295" i="1" l="1"/>
  <c r="Z295" i="1"/>
  <c r="AA295" i="1" s="1"/>
  <c r="AN302" i="1"/>
  <c r="AM302" i="1"/>
  <c r="AP302" i="1"/>
  <c r="AO301" i="1"/>
  <c r="AD304" i="1"/>
  <c r="AL303" i="1"/>
  <c r="AE296" i="1"/>
  <c r="AI295" i="1"/>
  <c r="AJ295" i="1" s="1"/>
  <c r="AG295" i="1"/>
  <c r="AH298" i="1"/>
  <c r="AI296" i="1" l="1"/>
  <c r="AJ296" i="1" s="1"/>
  <c r="Z296" i="1"/>
  <c r="AA296" i="1" s="1"/>
  <c r="AD305" i="1"/>
  <c r="AL304" i="1"/>
  <c r="AP303" i="1"/>
  <c r="AM303" i="1"/>
  <c r="AN303" i="1"/>
  <c r="AO302" i="1"/>
  <c r="AG296" i="1"/>
  <c r="AF296" i="1"/>
  <c r="AE297" i="1"/>
  <c r="AH299" i="1"/>
  <c r="AG297" i="1" l="1"/>
  <c r="Z297" i="1"/>
  <c r="AA297" i="1" s="1"/>
  <c r="AD306" i="1"/>
  <c r="AL305" i="1"/>
  <c r="AO303" i="1"/>
  <c r="AN304" i="1"/>
  <c r="AM304" i="1"/>
  <c r="AP304" i="1"/>
  <c r="AI297" i="1"/>
  <c r="AJ297" i="1" s="1"/>
  <c r="AF297" i="1"/>
  <c r="AE298" i="1"/>
  <c r="Z298" i="1" s="1"/>
  <c r="AA298" i="1" s="1"/>
  <c r="AH300" i="1"/>
  <c r="AO304" i="1" l="1"/>
  <c r="AD307" i="1"/>
  <c r="AL306" i="1"/>
  <c r="AP305" i="1"/>
  <c r="AM305" i="1"/>
  <c r="AN305" i="1"/>
  <c r="AE299" i="1"/>
  <c r="Z299" i="1" s="1"/>
  <c r="AA299" i="1" s="1"/>
  <c r="AI298" i="1"/>
  <c r="AJ298" i="1" s="1"/>
  <c r="AF298" i="1"/>
  <c r="AG298" i="1"/>
  <c r="AH301" i="1"/>
  <c r="AD308" i="1" l="1"/>
  <c r="AL307" i="1"/>
  <c r="AO305" i="1"/>
  <c r="AN306" i="1"/>
  <c r="AP306" i="1"/>
  <c r="AM306" i="1"/>
  <c r="AF299" i="1"/>
  <c r="AI299" i="1"/>
  <c r="AJ299" i="1" s="1"/>
  <c r="AG299" i="1"/>
  <c r="AH302" i="1"/>
  <c r="AE300" i="1"/>
  <c r="Z300" i="1" s="1"/>
  <c r="AA300" i="1" s="1"/>
  <c r="AO306" i="1" l="1"/>
  <c r="AD309" i="1"/>
  <c r="AL308" i="1"/>
  <c r="AP307" i="1"/>
  <c r="AN307" i="1"/>
  <c r="AM307" i="1"/>
  <c r="AE301" i="1"/>
  <c r="Z301" i="1" s="1"/>
  <c r="AA301" i="1" s="1"/>
  <c r="AH303" i="1"/>
  <c r="AG300" i="1"/>
  <c r="AF300" i="1"/>
  <c r="AI300" i="1"/>
  <c r="AJ300" i="1" s="1"/>
  <c r="AO307" i="1" l="1"/>
  <c r="AD310" i="1"/>
  <c r="AL309" i="1"/>
  <c r="AN308" i="1"/>
  <c r="AP308" i="1"/>
  <c r="AM308" i="1"/>
  <c r="AO308" i="1" s="1"/>
  <c r="AF301" i="1"/>
  <c r="AI301" i="1"/>
  <c r="AJ301" i="1" s="1"/>
  <c r="AG301" i="1"/>
  <c r="AH304" i="1"/>
  <c r="AE302" i="1"/>
  <c r="Z302" i="1" s="1"/>
  <c r="AA302" i="1" s="1"/>
  <c r="AD311" i="1" l="1"/>
  <c r="AL310" i="1"/>
  <c r="AP309" i="1"/>
  <c r="AN309" i="1"/>
  <c r="AM309" i="1"/>
  <c r="AE303" i="1"/>
  <c r="Z303" i="1" s="1"/>
  <c r="AA303" i="1" s="1"/>
  <c r="AH305" i="1"/>
  <c r="AF302" i="1"/>
  <c r="AG302" i="1"/>
  <c r="AI302" i="1"/>
  <c r="AJ302" i="1" s="1"/>
  <c r="AO309" i="1" l="1"/>
  <c r="AD312" i="1"/>
  <c r="AL311" i="1"/>
  <c r="AN310" i="1"/>
  <c r="AM310" i="1"/>
  <c r="AP310" i="1"/>
  <c r="AE304" i="1"/>
  <c r="Z304" i="1" s="1"/>
  <c r="AA304" i="1" s="1"/>
  <c r="AH306" i="1"/>
  <c r="AG303" i="1"/>
  <c r="AI303" i="1"/>
  <c r="AJ303" i="1" s="1"/>
  <c r="AF303" i="1"/>
  <c r="AD313" i="1" l="1"/>
  <c r="AL312" i="1"/>
  <c r="AO310" i="1"/>
  <c r="AP311" i="1"/>
  <c r="AM311" i="1"/>
  <c r="AN311" i="1"/>
  <c r="AE305" i="1"/>
  <c r="AH307" i="1"/>
  <c r="AF304" i="1"/>
  <c r="AI304" i="1"/>
  <c r="AJ304" i="1" s="1"/>
  <c r="AG304" i="1"/>
  <c r="AI305" i="1" l="1"/>
  <c r="AJ305" i="1" s="1"/>
  <c r="Z305" i="1"/>
  <c r="AA305" i="1" s="1"/>
  <c r="AO311" i="1"/>
  <c r="AD314" i="1"/>
  <c r="AL313" i="1"/>
  <c r="AN312" i="1"/>
  <c r="AM312" i="1"/>
  <c r="AP312" i="1"/>
  <c r="AF305" i="1"/>
  <c r="AG305" i="1"/>
  <c r="AH308" i="1"/>
  <c r="AE306" i="1"/>
  <c r="Z306" i="1" s="1"/>
  <c r="AA306" i="1" s="1"/>
  <c r="AD315" i="1" l="1"/>
  <c r="AL314" i="1"/>
  <c r="AO312" i="1"/>
  <c r="AP313" i="1"/>
  <c r="AM313" i="1"/>
  <c r="AN313" i="1"/>
  <c r="AE307" i="1"/>
  <c r="AH309" i="1"/>
  <c r="AI306" i="1"/>
  <c r="AJ306" i="1" s="1"/>
  <c r="AF306" i="1"/>
  <c r="AG306" i="1"/>
  <c r="AF307" i="1" l="1"/>
  <c r="Z307" i="1"/>
  <c r="AA307" i="1" s="1"/>
  <c r="AO313" i="1"/>
  <c r="AD316" i="1"/>
  <c r="AL315" i="1"/>
  <c r="AN314" i="1"/>
  <c r="AP314" i="1"/>
  <c r="AM314" i="1"/>
  <c r="AG307" i="1"/>
  <c r="AI307" i="1"/>
  <c r="AJ307" i="1" s="1"/>
  <c r="AE308" i="1"/>
  <c r="Z308" i="1" s="1"/>
  <c r="AA308" i="1" s="1"/>
  <c r="AH310" i="1"/>
  <c r="AO314" i="1" l="1"/>
  <c r="AD317" i="1"/>
  <c r="AL316" i="1"/>
  <c r="AP315" i="1"/>
  <c r="AM315" i="1"/>
  <c r="AN315" i="1"/>
  <c r="AE309" i="1"/>
  <c r="AH311" i="1"/>
  <c r="AG308" i="1"/>
  <c r="AI308" i="1"/>
  <c r="AJ308" i="1" s="1"/>
  <c r="AF308" i="1"/>
  <c r="AF309" i="1" l="1"/>
  <c r="Z309" i="1"/>
  <c r="AA309" i="1" s="1"/>
  <c r="AO315" i="1"/>
  <c r="AN316" i="1"/>
  <c r="AP316" i="1"/>
  <c r="AM316" i="1"/>
  <c r="AD318" i="1"/>
  <c r="AL317" i="1"/>
  <c r="AE310" i="1"/>
  <c r="AG309" i="1"/>
  <c r="AI309" i="1"/>
  <c r="AJ309" i="1" s="1"/>
  <c r="AH312" i="1"/>
  <c r="AG310" i="1" l="1"/>
  <c r="Z310" i="1"/>
  <c r="AA310" i="1" s="1"/>
  <c r="AO316" i="1"/>
  <c r="AP317" i="1"/>
  <c r="AN317" i="1"/>
  <c r="AM317" i="1"/>
  <c r="AD319" i="1"/>
  <c r="AL318" i="1"/>
  <c r="AF310" i="1"/>
  <c r="AI310" i="1"/>
  <c r="AJ310" i="1" s="1"/>
  <c r="AE311" i="1"/>
  <c r="AH313" i="1"/>
  <c r="AG311" i="1" l="1"/>
  <c r="Z311" i="1"/>
  <c r="AA311" i="1" s="1"/>
  <c r="AO317" i="1"/>
  <c r="AN318" i="1"/>
  <c r="AM318" i="1"/>
  <c r="AP318" i="1"/>
  <c r="AD320" i="1"/>
  <c r="AL319" i="1"/>
  <c r="AF311" i="1"/>
  <c r="AI311" i="1"/>
  <c r="AJ311" i="1" s="1"/>
  <c r="AH314" i="1"/>
  <c r="AE312" i="1"/>
  <c r="Z312" i="1" s="1"/>
  <c r="AA312" i="1" s="1"/>
  <c r="AP319" i="1" l="1"/>
  <c r="AM319" i="1"/>
  <c r="AN319" i="1"/>
  <c r="AD321" i="1"/>
  <c r="AL320" i="1"/>
  <c r="AO318" i="1"/>
  <c r="AF312" i="1"/>
  <c r="AG312" i="1"/>
  <c r="AI312" i="1"/>
  <c r="AJ312" i="1" s="1"/>
  <c r="AE313" i="1"/>
  <c r="Z313" i="1" s="1"/>
  <c r="AA313" i="1" s="1"/>
  <c r="AH315" i="1"/>
  <c r="AN320" i="1" l="1"/>
  <c r="AM320" i="1"/>
  <c r="AP320" i="1"/>
  <c r="AD322" i="1"/>
  <c r="AL321" i="1"/>
  <c r="AO319" i="1"/>
  <c r="AE314" i="1"/>
  <c r="Z314" i="1" s="1"/>
  <c r="AA314" i="1" s="1"/>
  <c r="AI313" i="1"/>
  <c r="AJ313" i="1" s="1"/>
  <c r="AF313" i="1"/>
  <c r="AG313" i="1"/>
  <c r="AH316" i="1"/>
  <c r="AP321" i="1" l="1"/>
  <c r="AM321" i="1"/>
  <c r="AN321" i="1"/>
  <c r="AD323" i="1"/>
  <c r="AL322" i="1"/>
  <c r="AO320" i="1"/>
  <c r="AE315" i="1"/>
  <c r="AH317" i="1"/>
  <c r="AI314" i="1"/>
  <c r="AJ314" i="1" s="1"/>
  <c r="AF314" i="1"/>
  <c r="AG314" i="1"/>
  <c r="AF315" i="1" l="1"/>
  <c r="Z315" i="1"/>
  <c r="AA315" i="1" s="1"/>
  <c r="AN322" i="1"/>
  <c r="AP322" i="1"/>
  <c r="AM322" i="1"/>
  <c r="AD324" i="1"/>
  <c r="AL323" i="1"/>
  <c r="AO321" i="1"/>
  <c r="AI315" i="1"/>
  <c r="AJ315" i="1" s="1"/>
  <c r="AG315" i="1"/>
  <c r="AE316" i="1"/>
  <c r="AH318" i="1"/>
  <c r="AI316" i="1" l="1"/>
  <c r="AJ316" i="1" s="1"/>
  <c r="Z316" i="1"/>
  <c r="AA316" i="1" s="1"/>
  <c r="AO322" i="1"/>
  <c r="AP323" i="1"/>
  <c r="AN323" i="1"/>
  <c r="AM323" i="1"/>
  <c r="AD325" i="1"/>
  <c r="AL324" i="1"/>
  <c r="AG316" i="1"/>
  <c r="AF316" i="1"/>
  <c r="AH319" i="1"/>
  <c r="AE317" i="1"/>
  <c r="Z317" i="1" s="1"/>
  <c r="AA317" i="1" s="1"/>
  <c r="AO323" i="1" l="1"/>
  <c r="AN324" i="1"/>
  <c r="AP324" i="1"/>
  <c r="AM324" i="1"/>
  <c r="AD326" i="1"/>
  <c r="AL325" i="1"/>
  <c r="AE318" i="1"/>
  <c r="AF317" i="1"/>
  <c r="AG317" i="1"/>
  <c r="AI317" i="1"/>
  <c r="AJ317" i="1" s="1"/>
  <c r="AH320" i="1"/>
  <c r="AG318" i="1" l="1"/>
  <c r="Z318" i="1"/>
  <c r="AA318" i="1" s="1"/>
  <c r="AO324" i="1"/>
  <c r="AP325" i="1"/>
  <c r="AN325" i="1"/>
  <c r="AM325" i="1"/>
  <c r="AD327" i="1"/>
  <c r="AL326" i="1"/>
  <c r="AE319" i="1"/>
  <c r="AF318" i="1"/>
  <c r="AI318" i="1"/>
  <c r="AJ318" i="1" s="1"/>
  <c r="AH321" i="1"/>
  <c r="AG319" i="1" l="1"/>
  <c r="Z319" i="1"/>
  <c r="AA319" i="1" s="1"/>
  <c r="AO325" i="1"/>
  <c r="AN326" i="1"/>
  <c r="AM326" i="1"/>
  <c r="AP326" i="1"/>
  <c r="AD328" i="1"/>
  <c r="AL327" i="1"/>
  <c r="AF319" i="1"/>
  <c r="AI319" i="1"/>
  <c r="AJ319" i="1" s="1"/>
  <c r="AE320" i="1"/>
  <c r="Z320" i="1" s="1"/>
  <c r="AA320" i="1" s="1"/>
  <c r="AH322" i="1"/>
  <c r="AP327" i="1" l="1"/>
  <c r="AM327" i="1"/>
  <c r="AN327" i="1"/>
  <c r="AD329" i="1"/>
  <c r="AL328" i="1"/>
  <c r="AO326" i="1"/>
  <c r="AE321" i="1"/>
  <c r="Z321" i="1" s="1"/>
  <c r="AA321" i="1" s="1"/>
  <c r="AH323" i="1"/>
  <c r="AG320" i="1"/>
  <c r="AI320" i="1"/>
  <c r="AJ320" i="1" s="1"/>
  <c r="AF320" i="1"/>
  <c r="AN328" i="1" l="1"/>
  <c r="AM328" i="1"/>
  <c r="AP328" i="1"/>
  <c r="AD330" i="1"/>
  <c r="AL329" i="1"/>
  <c r="AO327" i="1"/>
  <c r="AE322" i="1"/>
  <c r="Z322" i="1" s="1"/>
  <c r="AA322" i="1" s="1"/>
  <c r="AH324" i="1"/>
  <c r="AI321" i="1"/>
  <c r="AJ321" i="1" s="1"/>
  <c r="AF321" i="1"/>
  <c r="AG321" i="1"/>
  <c r="AP329" i="1" l="1"/>
  <c r="AM329" i="1"/>
  <c r="AN329" i="1"/>
  <c r="AD331" i="1"/>
  <c r="AL330" i="1"/>
  <c r="AO328" i="1"/>
  <c r="AE323" i="1"/>
  <c r="AH325" i="1"/>
  <c r="AI322" i="1"/>
  <c r="AJ322" i="1" s="1"/>
  <c r="AF322" i="1"/>
  <c r="AG322" i="1"/>
  <c r="AF323" i="1" l="1"/>
  <c r="Z323" i="1"/>
  <c r="AA323" i="1" s="1"/>
  <c r="AN330" i="1"/>
  <c r="AP330" i="1"/>
  <c r="AM330" i="1"/>
  <c r="AD332" i="1"/>
  <c r="AL331" i="1"/>
  <c r="AO329" i="1"/>
  <c r="AG323" i="1"/>
  <c r="AI323" i="1"/>
  <c r="AJ323" i="1" s="1"/>
  <c r="AE324" i="1"/>
  <c r="AH326" i="1"/>
  <c r="AI324" i="1" l="1"/>
  <c r="AJ324" i="1" s="1"/>
  <c r="Z324" i="1"/>
  <c r="AA324" i="1" s="1"/>
  <c r="AO330" i="1"/>
  <c r="AP331" i="1"/>
  <c r="AM331" i="1"/>
  <c r="AN331" i="1"/>
  <c r="AD333" i="1"/>
  <c r="AL332" i="1"/>
  <c r="AG324" i="1"/>
  <c r="AF324" i="1"/>
  <c r="AE325" i="1"/>
  <c r="AH327" i="1"/>
  <c r="AF325" i="1" l="1"/>
  <c r="Z325" i="1"/>
  <c r="AA325" i="1" s="1"/>
  <c r="AN332" i="1"/>
  <c r="AP332" i="1"/>
  <c r="AM332" i="1"/>
  <c r="AD334" i="1"/>
  <c r="AL333" i="1"/>
  <c r="AO331" i="1"/>
  <c r="AI325" i="1"/>
  <c r="AJ325" i="1" s="1"/>
  <c r="AG325" i="1"/>
  <c r="AE326" i="1"/>
  <c r="Z326" i="1" s="1"/>
  <c r="AA326" i="1" s="1"/>
  <c r="AH328" i="1"/>
  <c r="AO332" i="1" l="1"/>
  <c r="AP333" i="1"/>
  <c r="AN333" i="1"/>
  <c r="AM333" i="1"/>
  <c r="AD335" i="1"/>
  <c r="AL334" i="1"/>
  <c r="AE327" i="1"/>
  <c r="AH329" i="1"/>
  <c r="AF326" i="1"/>
  <c r="AG326" i="1"/>
  <c r="AI326" i="1"/>
  <c r="AJ326" i="1" s="1"/>
  <c r="AG327" i="1" l="1"/>
  <c r="Z327" i="1"/>
  <c r="AA327" i="1" s="1"/>
  <c r="AO333" i="1"/>
  <c r="AN334" i="1"/>
  <c r="AM334" i="1"/>
  <c r="AP334" i="1"/>
  <c r="AD336" i="1"/>
  <c r="AL335" i="1"/>
  <c r="AF327" i="1"/>
  <c r="AI327" i="1"/>
  <c r="AJ327" i="1" s="1"/>
  <c r="AE328" i="1"/>
  <c r="AH330" i="1"/>
  <c r="AG328" i="1" l="1"/>
  <c r="Z328" i="1"/>
  <c r="AA328" i="1" s="1"/>
  <c r="AP335" i="1"/>
  <c r="AM335" i="1"/>
  <c r="AN335" i="1"/>
  <c r="AD337" i="1"/>
  <c r="AL336" i="1"/>
  <c r="AO334" i="1"/>
  <c r="AE329" i="1"/>
  <c r="Z329" i="1" s="1"/>
  <c r="AA329" i="1" s="1"/>
  <c r="AI328" i="1"/>
  <c r="AJ328" i="1" s="1"/>
  <c r="AF328" i="1"/>
  <c r="AH331" i="1"/>
  <c r="AN336" i="1" l="1"/>
  <c r="AM336" i="1"/>
  <c r="AP336" i="1"/>
  <c r="AD338" i="1"/>
  <c r="AL337" i="1"/>
  <c r="AO335" i="1"/>
  <c r="AF329" i="1"/>
  <c r="AG329" i="1"/>
  <c r="AI329" i="1"/>
  <c r="AJ329" i="1" s="1"/>
  <c r="AE330" i="1"/>
  <c r="Z330" i="1" s="1"/>
  <c r="AA330" i="1" s="1"/>
  <c r="AH332" i="1"/>
  <c r="AP337" i="1" l="1"/>
  <c r="AM337" i="1"/>
  <c r="AN337" i="1"/>
  <c r="AD339" i="1"/>
  <c r="AL338" i="1"/>
  <c r="AO336" i="1"/>
  <c r="AE331" i="1"/>
  <c r="AG330" i="1"/>
  <c r="AI330" i="1"/>
  <c r="AJ330" i="1" s="1"/>
  <c r="AF330" i="1"/>
  <c r="AH333" i="1"/>
  <c r="AG331" i="1" l="1"/>
  <c r="Z331" i="1"/>
  <c r="AA331" i="1" s="1"/>
  <c r="AN338" i="1"/>
  <c r="AP338" i="1"/>
  <c r="AM338" i="1"/>
  <c r="AD340" i="1"/>
  <c r="AL339" i="1"/>
  <c r="AO337" i="1"/>
  <c r="AI331" i="1"/>
  <c r="AJ331" i="1" s="1"/>
  <c r="AF331" i="1"/>
  <c r="AE332" i="1"/>
  <c r="AH334" i="1"/>
  <c r="AI332" i="1" l="1"/>
  <c r="AJ332" i="1" s="1"/>
  <c r="Z332" i="1"/>
  <c r="AA332" i="1" s="1"/>
  <c r="AO338" i="1"/>
  <c r="AP339" i="1"/>
  <c r="AN339" i="1"/>
  <c r="AM339" i="1"/>
  <c r="AD341" i="1"/>
  <c r="AL340" i="1"/>
  <c r="AF332" i="1"/>
  <c r="AG332" i="1"/>
  <c r="AH335" i="1"/>
  <c r="AE333" i="1"/>
  <c r="Z333" i="1" s="1"/>
  <c r="AA333" i="1" s="1"/>
  <c r="AO339" i="1" l="1"/>
  <c r="AN340" i="1"/>
  <c r="AP340" i="1"/>
  <c r="AM340" i="1"/>
  <c r="AD342" i="1"/>
  <c r="AL341" i="1"/>
  <c r="AE334" i="1"/>
  <c r="Z334" i="1" s="1"/>
  <c r="AA334" i="1" s="1"/>
  <c r="AF333" i="1"/>
  <c r="AG333" i="1"/>
  <c r="AI333" i="1"/>
  <c r="AJ333" i="1" s="1"/>
  <c r="AH336" i="1"/>
  <c r="AO340" i="1" l="1"/>
  <c r="AP341" i="1"/>
  <c r="AN341" i="1"/>
  <c r="AM341" i="1"/>
  <c r="AD343" i="1"/>
  <c r="AL342" i="1"/>
  <c r="AE335" i="1"/>
  <c r="Z335" i="1" s="1"/>
  <c r="AA335" i="1" s="1"/>
  <c r="AI334" i="1"/>
  <c r="AJ334" i="1" s="1"/>
  <c r="AG334" i="1"/>
  <c r="AF334" i="1"/>
  <c r="AH337" i="1"/>
  <c r="AO341" i="1" l="1"/>
  <c r="AN342" i="1"/>
  <c r="AM342" i="1"/>
  <c r="AP342" i="1"/>
  <c r="AD344" i="1"/>
  <c r="AL343" i="1"/>
  <c r="AF335" i="1"/>
  <c r="AI335" i="1"/>
  <c r="AJ335" i="1" s="1"/>
  <c r="AG335" i="1"/>
  <c r="AE336" i="1"/>
  <c r="Z336" i="1" s="1"/>
  <c r="AA336" i="1" s="1"/>
  <c r="AH338" i="1"/>
  <c r="AP343" i="1" l="1"/>
  <c r="AM343" i="1"/>
  <c r="AN343" i="1"/>
  <c r="AD345" i="1"/>
  <c r="AL344" i="1"/>
  <c r="AO342" i="1"/>
  <c r="AE337" i="1"/>
  <c r="AH339" i="1"/>
  <c r="AG336" i="1"/>
  <c r="AF336" i="1"/>
  <c r="AI336" i="1"/>
  <c r="AJ336" i="1" s="1"/>
  <c r="AI337" i="1" l="1"/>
  <c r="AJ337" i="1" s="1"/>
  <c r="Z337" i="1"/>
  <c r="AA337" i="1" s="1"/>
  <c r="AN344" i="1"/>
  <c r="AM344" i="1"/>
  <c r="AP344" i="1"/>
  <c r="AD346" i="1"/>
  <c r="AL345" i="1"/>
  <c r="AO343" i="1"/>
  <c r="AG337" i="1"/>
  <c r="AF337" i="1"/>
  <c r="AE338" i="1"/>
  <c r="AH340" i="1"/>
  <c r="AO344" i="1" l="1"/>
  <c r="AI338" i="1"/>
  <c r="AJ338" i="1" s="1"/>
  <c r="Z338" i="1"/>
  <c r="AA338" i="1" s="1"/>
  <c r="AD347" i="1"/>
  <c r="AL346" i="1"/>
  <c r="AP345" i="1"/>
  <c r="AM345" i="1"/>
  <c r="AN345" i="1"/>
  <c r="AG338" i="1"/>
  <c r="AF338" i="1"/>
  <c r="AE339" i="1"/>
  <c r="AH341" i="1"/>
  <c r="AG339" i="1" l="1"/>
  <c r="Z339" i="1"/>
  <c r="AA339" i="1" s="1"/>
  <c r="AO345" i="1"/>
  <c r="AD348" i="1"/>
  <c r="AL347" i="1"/>
  <c r="AN346" i="1"/>
  <c r="AP346" i="1"/>
  <c r="AM346" i="1"/>
  <c r="AF339" i="1"/>
  <c r="AI339" i="1"/>
  <c r="AJ339" i="1" s="1"/>
  <c r="AE340" i="1"/>
  <c r="AH342" i="1"/>
  <c r="AG340" i="1" l="1"/>
  <c r="Z340" i="1"/>
  <c r="AA340" i="1" s="1"/>
  <c r="AP347" i="1"/>
  <c r="AM347" i="1"/>
  <c r="AN347" i="1"/>
  <c r="AO346" i="1"/>
  <c r="AD349" i="1"/>
  <c r="AL348" i="1"/>
  <c r="AE341" i="1"/>
  <c r="AI340" i="1"/>
  <c r="AJ340" i="1" s="1"/>
  <c r="AF340" i="1"/>
  <c r="AH343" i="1"/>
  <c r="AF341" i="1" l="1"/>
  <c r="Z341" i="1"/>
  <c r="AA341" i="1" s="1"/>
  <c r="AN348" i="1"/>
  <c r="AP348" i="1"/>
  <c r="AM348" i="1"/>
  <c r="AO347" i="1"/>
  <c r="AD350" i="1"/>
  <c r="AL349" i="1"/>
  <c r="AG341" i="1"/>
  <c r="AI341" i="1"/>
  <c r="AJ341" i="1" s="1"/>
  <c r="AE342" i="1"/>
  <c r="Z342" i="1" s="1"/>
  <c r="AA342" i="1" s="1"/>
  <c r="AH344" i="1"/>
  <c r="AP349" i="1" l="1"/>
  <c r="AN349" i="1"/>
  <c r="AM349" i="1"/>
  <c r="AD351" i="1"/>
  <c r="AL350" i="1"/>
  <c r="AO348" i="1"/>
  <c r="AE343" i="1"/>
  <c r="AH345" i="1"/>
  <c r="AF342" i="1"/>
  <c r="AG342" i="1"/>
  <c r="AI342" i="1"/>
  <c r="AJ342" i="1" s="1"/>
  <c r="AG343" i="1" l="1"/>
  <c r="Z343" i="1"/>
  <c r="AA343" i="1" s="1"/>
  <c r="AD352" i="1"/>
  <c r="AL351" i="1"/>
  <c r="AO349" i="1"/>
  <c r="AN350" i="1"/>
  <c r="AM350" i="1"/>
  <c r="AP350" i="1"/>
  <c r="AF343" i="1"/>
  <c r="AI343" i="1"/>
  <c r="AJ343" i="1" s="1"/>
  <c r="AE344" i="1"/>
  <c r="Z344" i="1" s="1"/>
  <c r="AA344" i="1" s="1"/>
  <c r="AH346" i="1"/>
  <c r="AP351" i="1" l="1"/>
  <c r="AM351" i="1"/>
  <c r="AN351" i="1"/>
  <c r="AO350" i="1"/>
  <c r="AD353" i="1"/>
  <c r="AL352" i="1"/>
  <c r="AE345" i="1"/>
  <c r="AH347" i="1"/>
  <c r="AF344" i="1"/>
  <c r="AG344" i="1"/>
  <c r="AI344" i="1"/>
  <c r="AJ344" i="1" s="1"/>
  <c r="AO351" i="1" l="1"/>
  <c r="AF345" i="1"/>
  <c r="Z345" i="1"/>
  <c r="AA345" i="1" s="1"/>
  <c r="AN352" i="1"/>
  <c r="AM352" i="1"/>
  <c r="AP352" i="1"/>
  <c r="AD354" i="1"/>
  <c r="AL353" i="1"/>
  <c r="AI345" i="1"/>
  <c r="AJ345" i="1" s="1"/>
  <c r="AG345" i="1"/>
  <c r="AE346" i="1"/>
  <c r="Z346" i="1" s="1"/>
  <c r="AA346" i="1" s="1"/>
  <c r="AH348" i="1"/>
  <c r="AO352" i="1" l="1"/>
  <c r="AD355" i="1"/>
  <c r="AL354" i="1"/>
  <c r="AP353" i="1"/>
  <c r="AM353" i="1"/>
  <c r="AN353" i="1"/>
  <c r="AE347" i="1"/>
  <c r="AH349" i="1"/>
  <c r="AI346" i="1"/>
  <c r="AJ346" i="1" s="1"/>
  <c r="AF346" i="1"/>
  <c r="AG346" i="1"/>
  <c r="AG347" i="1" l="1"/>
  <c r="Z347" i="1"/>
  <c r="AA347" i="1" s="1"/>
  <c r="AO353" i="1"/>
  <c r="AN354" i="1"/>
  <c r="AP354" i="1"/>
  <c r="AM354" i="1"/>
  <c r="AD356" i="1"/>
  <c r="AL355" i="1"/>
  <c r="AI347" i="1"/>
  <c r="AJ347" i="1" s="1"/>
  <c r="AF347" i="1"/>
  <c r="AH350" i="1"/>
  <c r="AE348" i="1"/>
  <c r="Z348" i="1" s="1"/>
  <c r="AA348" i="1" s="1"/>
  <c r="AO354" i="1" l="1"/>
  <c r="AD357" i="1"/>
  <c r="AL356" i="1"/>
  <c r="AP355" i="1"/>
  <c r="AN355" i="1"/>
  <c r="AM355" i="1"/>
  <c r="AG348" i="1"/>
  <c r="AI348" i="1"/>
  <c r="AJ348" i="1" s="1"/>
  <c r="AF348" i="1"/>
  <c r="AH351" i="1"/>
  <c r="AE349" i="1"/>
  <c r="Z349" i="1" s="1"/>
  <c r="AA349" i="1" s="1"/>
  <c r="AO355" i="1" l="1"/>
  <c r="AN356" i="1"/>
  <c r="AP356" i="1"/>
  <c r="AM356" i="1"/>
  <c r="AD358" i="1"/>
  <c r="AL357" i="1"/>
  <c r="AG349" i="1"/>
  <c r="AF349" i="1"/>
  <c r="AI349" i="1"/>
  <c r="AJ349" i="1" s="1"/>
  <c r="AH352" i="1"/>
  <c r="AE350" i="1"/>
  <c r="Z350" i="1" s="1"/>
  <c r="AA350" i="1" s="1"/>
  <c r="AO356" i="1" l="1"/>
  <c r="AD359" i="1"/>
  <c r="AL358" i="1"/>
  <c r="AP357" i="1"/>
  <c r="AN357" i="1"/>
  <c r="AM357" i="1"/>
  <c r="AE351" i="1"/>
  <c r="AH353" i="1"/>
  <c r="AG350" i="1"/>
  <c r="AF350" i="1"/>
  <c r="AI350" i="1"/>
  <c r="AJ350" i="1" s="1"/>
  <c r="AG351" i="1" l="1"/>
  <c r="Z351" i="1"/>
  <c r="AA351" i="1" s="1"/>
  <c r="AN358" i="1"/>
  <c r="AM358" i="1"/>
  <c r="AP358" i="1"/>
  <c r="AO357" i="1"/>
  <c r="AD360" i="1"/>
  <c r="AL359" i="1"/>
  <c r="AE352" i="1"/>
  <c r="Z352" i="1" s="1"/>
  <c r="AA352" i="1" s="1"/>
  <c r="AI351" i="1"/>
  <c r="AJ351" i="1" s="1"/>
  <c r="AF351" i="1"/>
  <c r="AH354" i="1"/>
  <c r="AP359" i="1" l="1"/>
  <c r="AM359" i="1"/>
  <c r="AN359" i="1"/>
  <c r="AO358" i="1"/>
  <c r="AD361" i="1"/>
  <c r="AL360" i="1"/>
  <c r="AI352" i="1"/>
  <c r="AJ352" i="1" s="1"/>
  <c r="AF352" i="1"/>
  <c r="AG352" i="1"/>
  <c r="AE353" i="1"/>
  <c r="AH355" i="1"/>
  <c r="AO359" i="1" l="1"/>
  <c r="AF353" i="1"/>
  <c r="Z353" i="1"/>
  <c r="AA353" i="1" s="1"/>
  <c r="AP360" i="1"/>
  <c r="AM360" i="1"/>
  <c r="AN360" i="1"/>
  <c r="AD362" i="1"/>
  <c r="AL361" i="1"/>
  <c r="AG353" i="1"/>
  <c r="AI353" i="1"/>
  <c r="AJ353" i="1" s="1"/>
  <c r="AH356" i="1"/>
  <c r="AE354" i="1"/>
  <c r="Z354" i="1" s="1"/>
  <c r="AA354" i="1" s="1"/>
  <c r="AO360" i="1" l="1"/>
  <c r="AD363" i="1"/>
  <c r="AL362" i="1"/>
  <c r="AN361" i="1"/>
  <c r="AP361" i="1"/>
  <c r="AM361" i="1"/>
  <c r="AE355" i="1"/>
  <c r="AF354" i="1"/>
  <c r="AI354" i="1"/>
  <c r="AJ354" i="1" s="1"/>
  <c r="AG354" i="1"/>
  <c r="AH357" i="1"/>
  <c r="AF355" i="1" l="1"/>
  <c r="Z355" i="1"/>
  <c r="AA355" i="1" s="1"/>
  <c r="AP362" i="1"/>
  <c r="AM362" i="1"/>
  <c r="AN362" i="1"/>
  <c r="AO361" i="1"/>
  <c r="AD364" i="1"/>
  <c r="AL363" i="1"/>
  <c r="AG355" i="1"/>
  <c r="AI355" i="1"/>
  <c r="AJ355" i="1" s="1"/>
  <c r="AE356" i="1"/>
  <c r="Z356" i="1" s="1"/>
  <c r="AA356" i="1" s="1"/>
  <c r="AH358" i="1"/>
  <c r="AN363" i="1" l="1"/>
  <c r="AM363" i="1"/>
  <c r="AP363" i="1"/>
  <c r="AO362" i="1"/>
  <c r="AD365" i="1"/>
  <c r="AL364" i="1"/>
  <c r="AH359" i="1"/>
  <c r="AE357" i="1"/>
  <c r="Z357" i="1" s="1"/>
  <c r="AA357" i="1" s="1"/>
  <c r="AG356" i="1"/>
  <c r="AI356" i="1"/>
  <c r="AJ356" i="1" s="1"/>
  <c r="AF356" i="1"/>
  <c r="AD366" i="1" l="1"/>
  <c r="AL365" i="1"/>
  <c r="AP364" i="1"/>
  <c r="AM364" i="1"/>
  <c r="AN364" i="1"/>
  <c r="AO363" i="1"/>
  <c r="AE358" i="1"/>
  <c r="AF357" i="1"/>
  <c r="AI357" i="1"/>
  <c r="AJ357" i="1" s="1"/>
  <c r="AG357" i="1"/>
  <c r="AF358" i="1"/>
  <c r="AH360" i="1"/>
  <c r="AO364" i="1" l="1"/>
  <c r="AI358" i="1"/>
  <c r="AJ358" i="1" s="1"/>
  <c r="Z358" i="1"/>
  <c r="AA358" i="1" s="1"/>
  <c r="AG358" i="1"/>
  <c r="AN365" i="1"/>
  <c r="AP365" i="1"/>
  <c r="AM365" i="1"/>
  <c r="AD367" i="1"/>
  <c r="AL366" i="1"/>
  <c r="AE359" i="1"/>
  <c r="Z359" i="1" s="1"/>
  <c r="AA359" i="1" s="1"/>
  <c r="AH361" i="1"/>
  <c r="AD368" i="1" l="1"/>
  <c r="AL367" i="1"/>
  <c r="AO365" i="1"/>
  <c r="AP366" i="1"/>
  <c r="AM366" i="1"/>
  <c r="AN366" i="1"/>
  <c r="AE360" i="1"/>
  <c r="Z360" i="1" s="1"/>
  <c r="AA360" i="1" s="1"/>
  <c r="AH362" i="1"/>
  <c r="AI359" i="1"/>
  <c r="AJ359" i="1" s="1"/>
  <c r="AF359" i="1"/>
  <c r="AG359" i="1"/>
  <c r="AO366" i="1" l="1"/>
  <c r="AN367" i="1"/>
  <c r="AM367" i="1"/>
  <c r="AP367" i="1"/>
  <c r="AD369" i="1"/>
  <c r="AL368" i="1"/>
  <c r="AF360" i="1"/>
  <c r="AI360" i="1"/>
  <c r="AJ360" i="1" s="1"/>
  <c r="AG360" i="1"/>
  <c r="AH363" i="1"/>
  <c r="AE361" i="1"/>
  <c r="Z361" i="1" s="1"/>
  <c r="AA361" i="1" s="1"/>
  <c r="AO367" i="1" l="1"/>
  <c r="AD370" i="1"/>
  <c r="AL369" i="1"/>
  <c r="AP368" i="1"/>
  <c r="AM368" i="1"/>
  <c r="AN368" i="1"/>
  <c r="AG361" i="1"/>
  <c r="AI361" i="1"/>
  <c r="AJ361" i="1" s="1"/>
  <c r="AF361" i="1"/>
  <c r="AE362" i="1"/>
  <c r="Z362" i="1" s="1"/>
  <c r="AA362" i="1" s="1"/>
  <c r="AH364" i="1"/>
  <c r="AO368" i="1" l="1"/>
  <c r="AN369" i="1"/>
  <c r="AM369" i="1"/>
  <c r="AP369" i="1"/>
  <c r="AD371" i="1"/>
  <c r="AL370" i="1"/>
  <c r="AE363" i="1"/>
  <c r="AH365" i="1"/>
  <c r="AF362" i="1"/>
  <c r="AG362" i="1"/>
  <c r="AI362" i="1"/>
  <c r="AJ362" i="1" s="1"/>
  <c r="AF363" i="1" l="1"/>
  <c r="Z363" i="1"/>
  <c r="AA363" i="1" s="1"/>
  <c r="AP370" i="1"/>
  <c r="AM370" i="1"/>
  <c r="AN370" i="1"/>
  <c r="AD372" i="1"/>
  <c r="AL371" i="1"/>
  <c r="AO369" i="1"/>
  <c r="AE364" i="1"/>
  <c r="AI363" i="1"/>
  <c r="AJ363" i="1" s="1"/>
  <c r="AG363" i="1"/>
  <c r="AH366" i="1"/>
  <c r="AG364" i="1" l="1"/>
  <c r="Z364" i="1"/>
  <c r="AA364" i="1" s="1"/>
  <c r="AO370" i="1"/>
  <c r="AD373" i="1"/>
  <c r="AL372" i="1"/>
  <c r="AN371" i="1"/>
  <c r="AM371" i="1"/>
  <c r="AP371" i="1"/>
  <c r="AF364" i="1"/>
  <c r="AI364" i="1"/>
  <c r="AJ364" i="1" s="1"/>
  <c r="AH367" i="1"/>
  <c r="AE365" i="1"/>
  <c r="Z365" i="1" s="1"/>
  <c r="AA365" i="1" s="1"/>
  <c r="AO371" i="1" l="1"/>
  <c r="AP372" i="1"/>
  <c r="AM372" i="1"/>
  <c r="AN372" i="1"/>
  <c r="AD374" i="1"/>
  <c r="AL373" i="1"/>
  <c r="AF365" i="1"/>
  <c r="AG365" i="1"/>
  <c r="AI365" i="1"/>
  <c r="AJ365" i="1" s="1"/>
  <c r="AE366" i="1"/>
  <c r="Z366" i="1" s="1"/>
  <c r="AA366" i="1" s="1"/>
  <c r="AH368" i="1"/>
  <c r="AD375" i="1" l="1"/>
  <c r="AL374" i="1"/>
  <c r="AO372" i="1"/>
  <c r="AN373" i="1"/>
  <c r="AP373" i="1"/>
  <c r="AM373" i="1"/>
  <c r="AI366" i="1"/>
  <c r="AJ366" i="1" s="1"/>
  <c r="AF366" i="1"/>
  <c r="AG366" i="1"/>
  <c r="AE367" i="1"/>
  <c r="Z367" i="1" s="1"/>
  <c r="AA367" i="1" s="1"/>
  <c r="AH369" i="1"/>
  <c r="AO373" i="1" l="1"/>
  <c r="AP374" i="1"/>
  <c r="AM374" i="1"/>
  <c r="AN374" i="1"/>
  <c r="AD376" i="1"/>
  <c r="AL375" i="1"/>
  <c r="AE368" i="1"/>
  <c r="AH370" i="1"/>
  <c r="AI367" i="1"/>
  <c r="AJ367" i="1" s="1"/>
  <c r="AF367" i="1"/>
  <c r="AG367" i="1"/>
  <c r="AF368" i="1" l="1"/>
  <c r="Z368" i="1"/>
  <c r="AA368" i="1" s="1"/>
  <c r="AO374" i="1"/>
  <c r="AN375" i="1"/>
  <c r="AM375" i="1"/>
  <c r="AP375" i="1"/>
  <c r="AD377" i="1"/>
  <c r="AL376" i="1"/>
  <c r="AI368" i="1"/>
  <c r="AJ368" i="1" s="1"/>
  <c r="AG368" i="1"/>
  <c r="AE369" i="1"/>
  <c r="AH371" i="1"/>
  <c r="AG369" i="1" l="1"/>
  <c r="Z369" i="1"/>
  <c r="AA369" i="1" s="1"/>
  <c r="AO375" i="1"/>
  <c r="AD378" i="1"/>
  <c r="AL377" i="1"/>
  <c r="AP376" i="1"/>
  <c r="AM376" i="1"/>
  <c r="AN376" i="1"/>
  <c r="AI369" i="1"/>
  <c r="AJ369" i="1" s="1"/>
  <c r="AF369" i="1"/>
  <c r="AE370" i="1"/>
  <c r="AH372" i="1"/>
  <c r="AF370" i="1" l="1"/>
  <c r="Z370" i="1"/>
  <c r="AA370" i="1" s="1"/>
  <c r="AO376" i="1"/>
  <c r="AN377" i="1"/>
  <c r="AM377" i="1"/>
  <c r="AP377" i="1"/>
  <c r="AD379" i="1"/>
  <c r="AL378" i="1"/>
  <c r="AI370" i="1"/>
  <c r="AJ370" i="1" s="1"/>
  <c r="AG370" i="1"/>
  <c r="AE371" i="1"/>
  <c r="AH373" i="1"/>
  <c r="AG371" i="1" l="1"/>
  <c r="Z371" i="1"/>
  <c r="AA371" i="1" s="1"/>
  <c r="AO377" i="1"/>
  <c r="AD380" i="1"/>
  <c r="AL379" i="1"/>
  <c r="AP378" i="1"/>
  <c r="AM378" i="1"/>
  <c r="AN378" i="1"/>
  <c r="AF371" i="1"/>
  <c r="AI371" i="1"/>
  <c r="AJ371" i="1" s="1"/>
  <c r="AE372" i="1"/>
  <c r="Z372" i="1" s="1"/>
  <c r="AA372" i="1" s="1"/>
  <c r="AH374" i="1"/>
  <c r="AO378" i="1" l="1"/>
  <c r="AN379" i="1"/>
  <c r="AM379" i="1"/>
  <c r="AP379" i="1"/>
  <c r="AD381" i="1"/>
  <c r="AL380" i="1"/>
  <c r="AF372" i="1"/>
  <c r="AI372" i="1"/>
  <c r="AJ372" i="1" s="1"/>
  <c r="AG372" i="1"/>
  <c r="AH375" i="1"/>
  <c r="AE373" i="1"/>
  <c r="Z373" i="1" s="1"/>
  <c r="AA373" i="1" s="1"/>
  <c r="AD382" i="1" l="1"/>
  <c r="AL381" i="1"/>
  <c r="AO379" i="1"/>
  <c r="AP380" i="1"/>
  <c r="AM380" i="1"/>
  <c r="AN380" i="1"/>
  <c r="AE374" i="1"/>
  <c r="AG373" i="1"/>
  <c r="AI373" i="1"/>
  <c r="AJ373" i="1" s="1"/>
  <c r="AF373" i="1"/>
  <c r="AH376" i="1"/>
  <c r="AG374" i="1" l="1"/>
  <c r="Z374" i="1"/>
  <c r="AA374" i="1" s="1"/>
  <c r="AO380" i="1"/>
  <c r="AN381" i="1"/>
  <c r="AP381" i="1"/>
  <c r="AM381" i="1"/>
  <c r="AD383" i="1"/>
  <c r="AL382" i="1"/>
  <c r="AF374" i="1"/>
  <c r="AI374" i="1"/>
  <c r="AJ374" i="1" s="1"/>
  <c r="AH377" i="1"/>
  <c r="AE375" i="1"/>
  <c r="Z375" i="1" s="1"/>
  <c r="AA375" i="1" s="1"/>
  <c r="AO381" i="1" l="1"/>
  <c r="AD384" i="1"/>
  <c r="AL383" i="1"/>
  <c r="AP382" i="1"/>
  <c r="AM382" i="1"/>
  <c r="AN382" i="1"/>
  <c r="AE376" i="1"/>
  <c r="AI375" i="1"/>
  <c r="AJ375" i="1" s="1"/>
  <c r="AF375" i="1"/>
  <c r="AG375" i="1"/>
  <c r="AH378" i="1"/>
  <c r="AF376" i="1" l="1"/>
  <c r="Z376" i="1"/>
  <c r="AA376" i="1" s="1"/>
  <c r="AO382" i="1"/>
  <c r="AN383" i="1"/>
  <c r="AM383" i="1"/>
  <c r="AP383" i="1"/>
  <c r="AD385" i="1"/>
  <c r="AL384" i="1"/>
  <c r="AI376" i="1"/>
  <c r="AJ376" i="1" s="1"/>
  <c r="AG376" i="1"/>
  <c r="AH379" i="1"/>
  <c r="AE377" i="1"/>
  <c r="Z377" i="1" s="1"/>
  <c r="AA377" i="1" s="1"/>
  <c r="AO383" i="1" l="1"/>
  <c r="AD386" i="1"/>
  <c r="AL385" i="1"/>
  <c r="AP384" i="1"/>
  <c r="AM384" i="1"/>
  <c r="AN384" i="1"/>
  <c r="AE378" i="1"/>
  <c r="Z378" i="1" s="1"/>
  <c r="AA378" i="1" s="1"/>
  <c r="AG377" i="1"/>
  <c r="AI377" i="1"/>
  <c r="AJ377" i="1" s="1"/>
  <c r="AF377" i="1"/>
  <c r="AH380" i="1"/>
  <c r="AO384" i="1" l="1"/>
  <c r="AN385" i="1"/>
  <c r="AM385" i="1"/>
  <c r="AP385" i="1"/>
  <c r="AD387" i="1"/>
  <c r="AL386" i="1"/>
  <c r="AE379" i="1"/>
  <c r="AH381" i="1"/>
  <c r="AF378" i="1"/>
  <c r="AI378" i="1"/>
  <c r="AJ378" i="1" s="1"/>
  <c r="AG378" i="1"/>
  <c r="AF379" i="1" l="1"/>
  <c r="Z379" i="1"/>
  <c r="AA379" i="1" s="1"/>
  <c r="AO385" i="1"/>
  <c r="AD388" i="1"/>
  <c r="AL387" i="1"/>
  <c r="AP386" i="1"/>
  <c r="AM386" i="1"/>
  <c r="AN386" i="1"/>
  <c r="AI379" i="1"/>
  <c r="AJ379" i="1" s="1"/>
  <c r="AG379" i="1"/>
  <c r="AH382" i="1"/>
  <c r="AE380" i="1"/>
  <c r="Z380" i="1" s="1"/>
  <c r="AA380" i="1" s="1"/>
  <c r="AO386" i="1" l="1"/>
  <c r="AN387" i="1"/>
  <c r="AM387" i="1"/>
  <c r="AP387" i="1"/>
  <c r="AD389" i="1"/>
  <c r="AL388" i="1"/>
  <c r="AH383" i="1"/>
  <c r="AG380" i="1"/>
  <c r="AI380" i="1"/>
  <c r="AJ380" i="1" s="1"/>
  <c r="AF380" i="1"/>
  <c r="AE381" i="1"/>
  <c r="Z381" i="1" s="1"/>
  <c r="AA381" i="1" s="1"/>
  <c r="AO387" i="1" l="1"/>
  <c r="AD390" i="1"/>
  <c r="AL389" i="1"/>
  <c r="AP388" i="1"/>
  <c r="AM388" i="1"/>
  <c r="AN388" i="1"/>
  <c r="AE382" i="1"/>
  <c r="Z382" i="1" s="1"/>
  <c r="AA382" i="1" s="1"/>
  <c r="AG381" i="1"/>
  <c r="AI381" i="1"/>
  <c r="AJ381" i="1" s="1"/>
  <c r="AF381" i="1"/>
  <c r="AH384" i="1"/>
  <c r="AO388" i="1" l="1"/>
  <c r="AN389" i="1"/>
  <c r="AP389" i="1"/>
  <c r="AM389" i="1"/>
  <c r="AD391" i="1"/>
  <c r="AL390" i="1"/>
  <c r="AG382" i="1"/>
  <c r="AI382" i="1"/>
  <c r="AJ382" i="1" s="1"/>
  <c r="AF382" i="1"/>
  <c r="AE383" i="1"/>
  <c r="Z383" i="1" s="1"/>
  <c r="AA383" i="1" s="1"/>
  <c r="AH385" i="1"/>
  <c r="AO389" i="1" l="1"/>
  <c r="AD392" i="1"/>
  <c r="AL391" i="1"/>
  <c r="AP390" i="1"/>
  <c r="AM390" i="1"/>
  <c r="AN390" i="1"/>
  <c r="AE384" i="1"/>
  <c r="AH386" i="1"/>
  <c r="AI383" i="1"/>
  <c r="AJ383" i="1" s="1"/>
  <c r="AF383" i="1"/>
  <c r="AG383" i="1"/>
  <c r="AF384" i="1" l="1"/>
  <c r="Z384" i="1"/>
  <c r="AA384" i="1" s="1"/>
  <c r="AO390" i="1"/>
  <c r="AN391" i="1"/>
  <c r="AM391" i="1"/>
  <c r="AP391" i="1"/>
  <c r="AD393" i="1"/>
  <c r="AL392" i="1"/>
  <c r="AG384" i="1"/>
  <c r="AI384" i="1"/>
  <c r="AJ384" i="1" s="1"/>
  <c r="AE385" i="1"/>
  <c r="Z385" i="1" s="1"/>
  <c r="AA385" i="1" s="1"/>
  <c r="AH387" i="1"/>
  <c r="AO391" i="1" l="1"/>
  <c r="AD394" i="1"/>
  <c r="AL393" i="1"/>
  <c r="AP392" i="1"/>
  <c r="AM392" i="1"/>
  <c r="AN392" i="1"/>
  <c r="AG385" i="1"/>
  <c r="AI385" i="1"/>
  <c r="AJ385" i="1" s="1"/>
  <c r="AF385" i="1"/>
  <c r="AE386" i="1"/>
  <c r="AH388" i="1"/>
  <c r="AF386" i="1" l="1"/>
  <c r="Z386" i="1"/>
  <c r="AA386" i="1" s="1"/>
  <c r="AO392" i="1"/>
  <c r="AN393" i="1"/>
  <c r="AP393" i="1"/>
  <c r="AM393" i="1"/>
  <c r="AD395" i="1"/>
  <c r="AL394" i="1"/>
  <c r="AE387" i="1"/>
  <c r="AI386" i="1"/>
  <c r="AJ386" i="1" s="1"/>
  <c r="AG386" i="1"/>
  <c r="AH389" i="1"/>
  <c r="AF387" i="1" l="1"/>
  <c r="Z387" i="1"/>
  <c r="AA387" i="1" s="1"/>
  <c r="AD396" i="1"/>
  <c r="AL395" i="1"/>
  <c r="AO393" i="1"/>
  <c r="AP394" i="1"/>
  <c r="AM394" i="1"/>
  <c r="AN394" i="1"/>
  <c r="AG387" i="1"/>
  <c r="AI387" i="1"/>
  <c r="AJ387" i="1" s="1"/>
  <c r="AE388" i="1"/>
  <c r="Z388" i="1" s="1"/>
  <c r="AA388" i="1" s="1"/>
  <c r="AH390" i="1"/>
  <c r="AN395" i="1" l="1"/>
  <c r="AM395" i="1"/>
  <c r="AP395" i="1"/>
  <c r="AO394" i="1"/>
  <c r="AD397" i="1"/>
  <c r="AL396" i="1"/>
  <c r="AE389" i="1"/>
  <c r="Z389" i="1" s="1"/>
  <c r="AA389" i="1" s="1"/>
  <c r="AH391" i="1"/>
  <c r="AG388" i="1"/>
  <c r="AI388" i="1"/>
  <c r="AJ388" i="1" s="1"/>
  <c r="AF388" i="1"/>
  <c r="AO395" i="1" l="1"/>
  <c r="AP396" i="1"/>
  <c r="AM396" i="1"/>
  <c r="AN396" i="1"/>
  <c r="AD398" i="1"/>
  <c r="AL397" i="1"/>
  <c r="AF389" i="1"/>
  <c r="AI389" i="1"/>
  <c r="AJ389" i="1" s="1"/>
  <c r="AG389" i="1"/>
  <c r="AH392" i="1"/>
  <c r="AE390" i="1"/>
  <c r="Z390" i="1" s="1"/>
  <c r="AA390" i="1" s="1"/>
  <c r="AO396" i="1" l="1"/>
  <c r="AD399" i="1"/>
  <c r="AL398" i="1"/>
  <c r="AN397" i="1"/>
  <c r="AP397" i="1"/>
  <c r="AM397" i="1"/>
  <c r="AE391" i="1"/>
  <c r="Z391" i="1" s="1"/>
  <c r="AA391" i="1" s="1"/>
  <c r="AI390" i="1"/>
  <c r="AJ390" i="1" s="1"/>
  <c r="AF390" i="1"/>
  <c r="AG390" i="1"/>
  <c r="AH393" i="1"/>
  <c r="AO397" i="1" l="1"/>
  <c r="AP398" i="1"/>
  <c r="AM398" i="1"/>
  <c r="AN398" i="1"/>
  <c r="AD400" i="1"/>
  <c r="AL399" i="1"/>
  <c r="AF391" i="1"/>
  <c r="AI391" i="1"/>
  <c r="AJ391" i="1" s="1"/>
  <c r="AG391" i="1"/>
  <c r="AE392" i="1"/>
  <c r="AH394" i="1"/>
  <c r="AF392" i="1" l="1"/>
  <c r="Z392" i="1"/>
  <c r="AA392" i="1" s="1"/>
  <c r="AO398" i="1"/>
  <c r="AD401" i="1"/>
  <c r="AL400" i="1"/>
  <c r="AN399" i="1"/>
  <c r="AM399" i="1"/>
  <c r="AP399" i="1"/>
  <c r="AE393" i="1"/>
  <c r="AG392" i="1"/>
  <c r="AI392" i="1"/>
  <c r="AJ392" i="1" s="1"/>
  <c r="AH395" i="1"/>
  <c r="AF393" i="1" l="1"/>
  <c r="Z393" i="1"/>
  <c r="AA393" i="1" s="1"/>
  <c r="AO399" i="1"/>
  <c r="AP400" i="1"/>
  <c r="AM400" i="1"/>
  <c r="AN400" i="1"/>
  <c r="AD402" i="1"/>
  <c r="AL401" i="1"/>
  <c r="AG393" i="1"/>
  <c r="AI393" i="1"/>
  <c r="AJ393" i="1" s="1"/>
  <c r="AE395" i="1"/>
  <c r="Z395" i="1" s="1"/>
  <c r="AA395" i="1" s="1"/>
  <c r="AH396" i="1"/>
  <c r="AE394" i="1"/>
  <c r="Z394" i="1" s="1"/>
  <c r="AA394" i="1" s="1"/>
  <c r="AO400" i="1" l="1"/>
  <c r="AD403" i="1"/>
  <c r="AL402" i="1"/>
  <c r="AN401" i="1"/>
  <c r="AM401" i="1"/>
  <c r="AP401" i="1"/>
  <c r="AF394" i="1"/>
  <c r="AI394" i="1"/>
  <c r="AJ394" i="1" s="1"/>
  <c r="AG394" i="1"/>
  <c r="AH397" i="1"/>
  <c r="AF395" i="1"/>
  <c r="AG395" i="1"/>
  <c r="AI395" i="1"/>
  <c r="AJ395" i="1" s="1"/>
  <c r="AO401" i="1" l="1"/>
  <c r="AP402" i="1"/>
  <c r="AM402" i="1"/>
  <c r="AN402" i="1"/>
  <c r="AD404" i="1"/>
  <c r="AL403" i="1"/>
  <c r="AE396" i="1"/>
  <c r="AH398" i="1"/>
  <c r="AG396" i="1" l="1"/>
  <c r="Z396" i="1"/>
  <c r="AA396" i="1" s="1"/>
  <c r="AO402" i="1"/>
  <c r="AD405" i="1"/>
  <c r="AL404" i="1"/>
  <c r="AN403" i="1"/>
  <c r="AM403" i="1"/>
  <c r="AP403" i="1"/>
  <c r="AF396" i="1"/>
  <c r="AI396" i="1"/>
  <c r="AJ396" i="1" s="1"/>
  <c r="AE397" i="1"/>
  <c r="AH399" i="1"/>
  <c r="AO403" i="1" l="1"/>
  <c r="AF397" i="1"/>
  <c r="Z397" i="1"/>
  <c r="AA397" i="1" s="1"/>
  <c r="AP404" i="1"/>
  <c r="AM404" i="1"/>
  <c r="AN404" i="1"/>
  <c r="AD406" i="1"/>
  <c r="AL405" i="1"/>
  <c r="AG397" i="1"/>
  <c r="AI397" i="1"/>
  <c r="AJ397" i="1" s="1"/>
  <c r="AE398" i="1"/>
  <c r="Z398" i="1" s="1"/>
  <c r="AA398" i="1" s="1"/>
  <c r="AH400" i="1"/>
  <c r="AO404" i="1" l="1"/>
  <c r="AD407" i="1"/>
  <c r="AL406" i="1"/>
  <c r="AN405" i="1"/>
  <c r="AP405" i="1"/>
  <c r="AM405" i="1"/>
  <c r="AG398" i="1"/>
  <c r="AF398" i="1"/>
  <c r="AI398" i="1"/>
  <c r="AJ398" i="1" s="1"/>
  <c r="AH401" i="1"/>
  <c r="AE399" i="1"/>
  <c r="Z399" i="1" s="1"/>
  <c r="AA399" i="1" s="1"/>
  <c r="AP406" i="1" l="1"/>
  <c r="AM406" i="1"/>
  <c r="AN406" i="1"/>
  <c r="AO405" i="1"/>
  <c r="AD408" i="1"/>
  <c r="AL407" i="1"/>
  <c r="AE400" i="1"/>
  <c r="AI399" i="1"/>
  <c r="AJ399" i="1" s="1"/>
  <c r="AG399" i="1"/>
  <c r="AF399" i="1"/>
  <c r="AH402" i="1"/>
  <c r="AF400" i="1" l="1"/>
  <c r="Z400" i="1"/>
  <c r="AA400" i="1" s="1"/>
  <c r="AO406" i="1"/>
  <c r="AN407" i="1"/>
  <c r="AM407" i="1"/>
  <c r="AP407" i="1"/>
  <c r="AD409" i="1"/>
  <c r="AL408" i="1"/>
  <c r="AI400" i="1"/>
  <c r="AJ400" i="1" s="1"/>
  <c r="AG400" i="1"/>
  <c r="AE401" i="1"/>
  <c r="Z401" i="1" s="1"/>
  <c r="AA401" i="1" s="1"/>
  <c r="AH403" i="1"/>
  <c r="AO407" i="1" l="1"/>
  <c r="AD410" i="1"/>
  <c r="AL409" i="1"/>
  <c r="AP408" i="1"/>
  <c r="AM408" i="1"/>
  <c r="AN408" i="1"/>
  <c r="AE402" i="1"/>
  <c r="AG401" i="1"/>
  <c r="AI401" i="1"/>
  <c r="AJ401" i="1" s="1"/>
  <c r="AF401" i="1"/>
  <c r="AH404" i="1"/>
  <c r="AF402" i="1" l="1"/>
  <c r="Z402" i="1"/>
  <c r="AA402" i="1" s="1"/>
  <c r="AO408" i="1"/>
  <c r="AN409" i="1"/>
  <c r="AP409" i="1"/>
  <c r="AM409" i="1"/>
  <c r="AD411" i="1"/>
  <c r="AL410" i="1"/>
  <c r="AE403" i="1"/>
  <c r="AI402" i="1"/>
  <c r="AJ402" i="1" s="1"/>
  <c r="AG402" i="1"/>
  <c r="AH405" i="1"/>
  <c r="AF403" i="1" l="1"/>
  <c r="Z403" i="1"/>
  <c r="AA403" i="1" s="1"/>
  <c r="AO409" i="1"/>
  <c r="AD412" i="1"/>
  <c r="AL411" i="1"/>
  <c r="AP410" i="1"/>
  <c r="AM410" i="1"/>
  <c r="AN410" i="1"/>
  <c r="AI403" i="1"/>
  <c r="AJ403" i="1" s="1"/>
  <c r="AG403" i="1"/>
  <c r="AE404" i="1"/>
  <c r="Z404" i="1" s="1"/>
  <c r="AA404" i="1" s="1"/>
  <c r="AH406" i="1"/>
  <c r="AO410" i="1" l="1"/>
  <c r="AN411" i="1"/>
  <c r="AM411" i="1"/>
  <c r="AP411" i="1"/>
  <c r="AD413" i="1"/>
  <c r="AL412" i="1"/>
  <c r="AE405" i="1"/>
  <c r="Z405" i="1" s="1"/>
  <c r="AA405" i="1" s="1"/>
  <c r="AG404" i="1"/>
  <c r="AI404" i="1"/>
  <c r="AJ404" i="1" s="1"/>
  <c r="AF404" i="1"/>
  <c r="AH407" i="1"/>
  <c r="AO411" i="1" l="1"/>
  <c r="AD414" i="1"/>
  <c r="AL413" i="1"/>
  <c r="AP412" i="1"/>
  <c r="AM412" i="1"/>
  <c r="AN412" i="1"/>
  <c r="AG405" i="1"/>
  <c r="AI405" i="1"/>
  <c r="AJ405" i="1" s="1"/>
  <c r="AF405" i="1"/>
  <c r="AE406" i="1"/>
  <c r="Z406" i="1" s="1"/>
  <c r="AA406" i="1" s="1"/>
  <c r="AH408" i="1"/>
  <c r="AO412" i="1" l="1"/>
  <c r="AN413" i="1"/>
  <c r="AM413" i="1"/>
  <c r="AP413" i="1"/>
  <c r="AD415" i="1"/>
  <c r="AL414" i="1"/>
  <c r="AH409" i="1"/>
  <c r="AI406" i="1"/>
  <c r="AJ406" i="1" s="1"/>
  <c r="AG406" i="1"/>
  <c r="AF406" i="1"/>
  <c r="AE407" i="1"/>
  <c r="Z407" i="1" s="1"/>
  <c r="AA407" i="1" s="1"/>
  <c r="AO413" i="1" l="1"/>
  <c r="AD416" i="1"/>
  <c r="AL415" i="1"/>
  <c r="AP414" i="1"/>
  <c r="AM414" i="1"/>
  <c r="AN414" i="1"/>
  <c r="AE408" i="1"/>
  <c r="AH410" i="1"/>
  <c r="AI407" i="1"/>
  <c r="AJ407" i="1" s="1"/>
  <c r="AF407" i="1"/>
  <c r="AG407" i="1"/>
  <c r="AO414" i="1" l="1"/>
  <c r="AG408" i="1"/>
  <c r="Z408" i="1"/>
  <c r="AA408" i="1" s="1"/>
  <c r="AN415" i="1"/>
  <c r="AM415" i="1"/>
  <c r="AO415" i="1" s="1"/>
  <c r="AP415" i="1"/>
  <c r="AD417" i="1"/>
  <c r="AL416" i="1"/>
  <c r="AI408" i="1"/>
  <c r="AJ408" i="1" s="1"/>
  <c r="AF408" i="1"/>
  <c r="AE409" i="1"/>
  <c r="Z409" i="1" s="1"/>
  <c r="AA409" i="1" s="1"/>
  <c r="AH411" i="1"/>
  <c r="AD418" i="1" l="1"/>
  <c r="AL417" i="1"/>
  <c r="AP416" i="1"/>
  <c r="AM416" i="1"/>
  <c r="AN416" i="1"/>
  <c r="AG409" i="1"/>
  <c r="AF409" i="1"/>
  <c r="AI409" i="1"/>
  <c r="AJ409" i="1" s="1"/>
  <c r="AE410" i="1"/>
  <c r="Z410" i="1" s="1"/>
  <c r="AA410" i="1" s="1"/>
  <c r="AH412" i="1"/>
  <c r="AO416" i="1" l="1"/>
  <c r="AN417" i="1"/>
  <c r="AP417" i="1"/>
  <c r="AM417" i="1"/>
  <c r="AD419" i="1"/>
  <c r="AL418" i="1"/>
  <c r="AE411" i="1"/>
  <c r="AF410" i="1"/>
  <c r="AI410" i="1"/>
  <c r="AJ410" i="1" s="1"/>
  <c r="AG410" i="1"/>
  <c r="AH413" i="1"/>
  <c r="AF411" i="1" l="1"/>
  <c r="Z411" i="1"/>
  <c r="AA411" i="1" s="1"/>
  <c r="AO417" i="1"/>
  <c r="AD420" i="1"/>
  <c r="AL419" i="1"/>
  <c r="AP418" i="1"/>
  <c r="AM418" i="1"/>
  <c r="AN418" i="1"/>
  <c r="AI411" i="1"/>
  <c r="AJ411" i="1" s="1"/>
  <c r="AG411" i="1"/>
  <c r="AE412" i="1"/>
  <c r="Z412" i="1" s="1"/>
  <c r="AA412" i="1" s="1"/>
  <c r="AH414" i="1"/>
  <c r="AO418" i="1" l="1"/>
  <c r="AN419" i="1"/>
  <c r="AM419" i="1"/>
  <c r="AP419" i="1"/>
  <c r="AD421" i="1"/>
  <c r="AL420" i="1"/>
  <c r="AE413" i="1"/>
  <c r="AH415" i="1"/>
  <c r="AG412" i="1"/>
  <c r="AI412" i="1"/>
  <c r="AJ412" i="1" s="1"/>
  <c r="AF412" i="1"/>
  <c r="AI413" i="1" l="1"/>
  <c r="AJ413" i="1" s="1"/>
  <c r="Z413" i="1"/>
  <c r="AA413" i="1" s="1"/>
  <c r="AO419" i="1"/>
  <c r="AP420" i="1"/>
  <c r="AM420" i="1"/>
  <c r="AN420" i="1"/>
  <c r="AD422" i="1"/>
  <c r="AL421" i="1"/>
  <c r="AF413" i="1"/>
  <c r="AG413" i="1"/>
  <c r="AE414" i="1"/>
  <c r="Z414" i="1" s="1"/>
  <c r="AA414" i="1" s="1"/>
  <c r="AH416" i="1"/>
  <c r="AO420" i="1" l="1"/>
  <c r="AD423" i="1"/>
  <c r="AL422" i="1"/>
  <c r="AN421" i="1"/>
  <c r="AP421" i="1"/>
  <c r="AM421" i="1"/>
  <c r="AF414" i="1"/>
  <c r="AG414" i="1"/>
  <c r="AI414" i="1"/>
  <c r="AJ414" i="1" s="1"/>
  <c r="AH417" i="1"/>
  <c r="AE415" i="1"/>
  <c r="Z415" i="1" s="1"/>
  <c r="AA415" i="1" s="1"/>
  <c r="AO421" i="1" l="1"/>
  <c r="AP422" i="1"/>
  <c r="AM422" i="1"/>
  <c r="AN422" i="1"/>
  <c r="AD424" i="1"/>
  <c r="AL423" i="1"/>
  <c r="AE416" i="1"/>
  <c r="AI415" i="1"/>
  <c r="AJ415" i="1" s="1"/>
  <c r="AF415" i="1"/>
  <c r="AG415" i="1"/>
  <c r="AH418" i="1"/>
  <c r="AF416" i="1" l="1"/>
  <c r="Z416" i="1"/>
  <c r="AA416" i="1" s="1"/>
  <c r="AO422" i="1"/>
  <c r="AD425" i="1"/>
  <c r="AL424" i="1"/>
  <c r="AN423" i="1"/>
  <c r="AM423" i="1"/>
  <c r="AP423" i="1"/>
  <c r="AI416" i="1"/>
  <c r="AJ416" i="1" s="1"/>
  <c r="AG416" i="1"/>
  <c r="AE417" i="1"/>
  <c r="Z417" i="1" s="1"/>
  <c r="AA417" i="1" s="1"/>
  <c r="AH419" i="1"/>
  <c r="AO423" i="1" l="1"/>
  <c r="AP424" i="1"/>
  <c r="AM424" i="1"/>
  <c r="AN424" i="1"/>
  <c r="AD426" i="1"/>
  <c r="AL425" i="1"/>
  <c r="AE418" i="1"/>
  <c r="Z418" i="1" s="1"/>
  <c r="AA418" i="1" s="1"/>
  <c r="AH420" i="1"/>
  <c r="AG417" i="1"/>
  <c r="AF417" i="1"/>
  <c r="AI417" i="1"/>
  <c r="AJ417" i="1" s="1"/>
  <c r="AO424" i="1" l="1"/>
  <c r="AD427" i="1"/>
  <c r="AL426" i="1"/>
  <c r="AN425" i="1"/>
  <c r="AM425" i="1"/>
  <c r="AP425" i="1"/>
  <c r="AE419" i="1"/>
  <c r="AH421" i="1"/>
  <c r="AG418" i="1"/>
  <c r="AI418" i="1"/>
  <c r="AJ418" i="1" s="1"/>
  <c r="AF418" i="1"/>
  <c r="AO425" i="1" l="1"/>
  <c r="AF419" i="1"/>
  <c r="Z419" i="1"/>
  <c r="AA419" i="1" s="1"/>
  <c r="AP426" i="1"/>
  <c r="AM426" i="1"/>
  <c r="AN426" i="1"/>
  <c r="AD428" i="1"/>
  <c r="AL427" i="1"/>
  <c r="AG419" i="1"/>
  <c r="AI419" i="1"/>
  <c r="AJ419" i="1" s="1"/>
  <c r="AH422" i="1"/>
  <c r="AE420" i="1"/>
  <c r="Z420" i="1" s="1"/>
  <c r="AA420" i="1" s="1"/>
  <c r="AO426" i="1" l="1"/>
  <c r="AD429" i="1"/>
  <c r="AL428" i="1"/>
  <c r="AN427" i="1"/>
  <c r="AM427" i="1"/>
  <c r="AP427" i="1"/>
  <c r="AE421" i="1"/>
  <c r="Z421" i="1" s="1"/>
  <c r="AA421" i="1" s="1"/>
  <c r="AG420" i="1"/>
  <c r="AI420" i="1"/>
  <c r="AJ420" i="1" s="1"/>
  <c r="AF420" i="1"/>
  <c r="AH423" i="1"/>
  <c r="AO427" i="1" l="1"/>
  <c r="AP428" i="1"/>
  <c r="AM428" i="1"/>
  <c r="AN428" i="1"/>
  <c r="AD430" i="1"/>
  <c r="AL429" i="1"/>
  <c r="AI421" i="1"/>
  <c r="AJ421" i="1" s="1"/>
  <c r="AG421" i="1"/>
  <c r="AF421" i="1"/>
  <c r="AH424" i="1"/>
  <c r="AE422" i="1"/>
  <c r="Z422" i="1" s="1"/>
  <c r="AA422" i="1" s="1"/>
  <c r="AO428" i="1" l="1"/>
  <c r="AD431" i="1"/>
  <c r="AL430" i="1"/>
  <c r="AN429" i="1"/>
  <c r="AP429" i="1"/>
  <c r="AM429" i="1"/>
  <c r="AF422" i="1"/>
  <c r="AG422" i="1"/>
  <c r="AI422" i="1"/>
  <c r="AJ422" i="1" s="1"/>
  <c r="AH425" i="1"/>
  <c r="AE423" i="1"/>
  <c r="Z423" i="1" s="1"/>
  <c r="AA423" i="1" s="1"/>
  <c r="AO429" i="1" l="1"/>
  <c r="AP430" i="1"/>
  <c r="AM430" i="1"/>
  <c r="AN430" i="1"/>
  <c r="AD432" i="1"/>
  <c r="AL431" i="1"/>
  <c r="AE424" i="1"/>
  <c r="AI423" i="1"/>
  <c r="AJ423" i="1" s="1"/>
  <c r="AG423" i="1"/>
  <c r="AF423" i="1"/>
  <c r="AH426" i="1"/>
  <c r="AF424" i="1" l="1"/>
  <c r="Z424" i="1"/>
  <c r="AA424" i="1" s="1"/>
  <c r="AO430" i="1"/>
  <c r="AD433" i="1"/>
  <c r="AL432" i="1"/>
  <c r="AN431" i="1"/>
  <c r="AM431" i="1"/>
  <c r="AP431" i="1"/>
  <c r="AG424" i="1"/>
  <c r="AI424" i="1"/>
  <c r="AJ424" i="1" s="1"/>
  <c r="AE425" i="1"/>
  <c r="Z425" i="1" s="1"/>
  <c r="AA425" i="1" s="1"/>
  <c r="AH427" i="1"/>
  <c r="AO431" i="1" l="1"/>
  <c r="AP432" i="1"/>
  <c r="AM432" i="1"/>
  <c r="AN432" i="1"/>
  <c r="AD434" i="1"/>
  <c r="AL433" i="1"/>
  <c r="AE426" i="1"/>
  <c r="AH428" i="1"/>
  <c r="AG425" i="1"/>
  <c r="AF425" i="1"/>
  <c r="AI425" i="1"/>
  <c r="AJ425" i="1" s="1"/>
  <c r="AF426" i="1" l="1"/>
  <c r="Z426" i="1"/>
  <c r="AA426" i="1" s="1"/>
  <c r="AO432" i="1"/>
  <c r="AD435" i="1"/>
  <c r="AL434" i="1"/>
  <c r="AN433" i="1"/>
  <c r="AM433" i="1"/>
  <c r="AP433" i="1"/>
  <c r="AI426" i="1"/>
  <c r="AJ426" i="1" s="1"/>
  <c r="AG426" i="1"/>
  <c r="AE427" i="1"/>
  <c r="Z427" i="1" s="1"/>
  <c r="AA427" i="1" s="1"/>
  <c r="AH429" i="1"/>
  <c r="AO433" i="1" l="1"/>
  <c r="AP434" i="1"/>
  <c r="AM434" i="1"/>
  <c r="AN434" i="1"/>
  <c r="AD436" i="1"/>
  <c r="AL435" i="1"/>
  <c r="AH430" i="1"/>
  <c r="AE428" i="1"/>
  <c r="Z428" i="1" s="1"/>
  <c r="AA428" i="1" s="1"/>
  <c r="AG427" i="1"/>
  <c r="AF427" i="1"/>
  <c r="AI427" i="1"/>
  <c r="AJ427" i="1" s="1"/>
  <c r="AO434" i="1" l="1"/>
  <c r="AD437" i="1"/>
  <c r="AL436" i="1"/>
  <c r="AN435" i="1"/>
  <c r="AM435" i="1"/>
  <c r="AP435" i="1"/>
  <c r="AE429" i="1"/>
  <c r="AH431" i="1"/>
  <c r="AI428" i="1"/>
  <c r="AJ428" i="1" s="1"/>
  <c r="AG428" i="1"/>
  <c r="AF428" i="1"/>
  <c r="AG429" i="1" l="1"/>
  <c r="Z429" i="1"/>
  <c r="AA429" i="1" s="1"/>
  <c r="AO435" i="1"/>
  <c r="AP436" i="1"/>
  <c r="AM436" i="1"/>
  <c r="AN436" i="1"/>
  <c r="AD438" i="1"/>
  <c r="AL437" i="1"/>
  <c r="AE430" i="1"/>
  <c r="AI429" i="1"/>
  <c r="AJ429" i="1" s="1"/>
  <c r="AF429" i="1"/>
  <c r="AH432" i="1"/>
  <c r="AF430" i="1" l="1"/>
  <c r="Z430" i="1"/>
  <c r="AA430" i="1" s="1"/>
  <c r="AO436" i="1"/>
  <c r="AD439" i="1"/>
  <c r="AL438" i="1"/>
  <c r="AN437" i="1"/>
  <c r="AP437" i="1"/>
  <c r="AM437" i="1"/>
  <c r="AG430" i="1"/>
  <c r="AI430" i="1"/>
  <c r="AJ430" i="1" s="1"/>
  <c r="AE431" i="1"/>
  <c r="AH433" i="1"/>
  <c r="AI431" i="1" l="1"/>
  <c r="AJ431" i="1" s="1"/>
  <c r="Z431" i="1"/>
  <c r="AA431" i="1" s="1"/>
  <c r="AP438" i="1"/>
  <c r="AM438" i="1"/>
  <c r="AN438" i="1"/>
  <c r="AO437" i="1"/>
  <c r="AD440" i="1"/>
  <c r="AL439" i="1"/>
  <c r="AG431" i="1"/>
  <c r="AF431" i="1"/>
  <c r="AH434" i="1"/>
  <c r="AE432" i="1"/>
  <c r="Z432" i="1" s="1"/>
  <c r="AA432" i="1" s="1"/>
  <c r="AN439" i="1" l="1"/>
  <c r="AM439" i="1"/>
  <c r="AP439" i="1"/>
  <c r="AO438" i="1"/>
  <c r="AD441" i="1"/>
  <c r="AL440" i="1"/>
  <c r="AE433" i="1"/>
  <c r="AF432" i="1"/>
  <c r="AG432" i="1"/>
  <c r="AI432" i="1"/>
  <c r="AJ432" i="1" s="1"/>
  <c r="AH435" i="1"/>
  <c r="AO439" i="1" l="1"/>
  <c r="AF433" i="1"/>
  <c r="Z433" i="1"/>
  <c r="AA433" i="1" s="1"/>
  <c r="AP440" i="1"/>
  <c r="AM440" i="1"/>
  <c r="AN440" i="1"/>
  <c r="AD442" i="1"/>
  <c r="AL441" i="1"/>
  <c r="AG433" i="1"/>
  <c r="AI433" i="1"/>
  <c r="AJ433" i="1" s="1"/>
  <c r="AH436" i="1"/>
  <c r="AE434" i="1"/>
  <c r="Z434" i="1" s="1"/>
  <c r="AA434" i="1" s="1"/>
  <c r="AO440" i="1" l="1"/>
  <c r="AD443" i="1"/>
  <c r="AL442" i="1"/>
  <c r="AN441" i="1"/>
  <c r="AM441" i="1"/>
  <c r="AP441" i="1"/>
  <c r="AE435" i="1"/>
  <c r="AH437" i="1"/>
  <c r="AI434" i="1"/>
  <c r="AJ434" i="1" s="1"/>
  <c r="AF434" i="1"/>
  <c r="AG434" i="1"/>
  <c r="AO441" i="1" l="1"/>
  <c r="AG435" i="1"/>
  <c r="Z435" i="1"/>
  <c r="AA435" i="1" s="1"/>
  <c r="AP442" i="1"/>
  <c r="AM442" i="1"/>
  <c r="AN442" i="1"/>
  <c r="AD444" i="1"/>
  <c r="AL443" i="1"/>
  <c r="AF435" i="1"/>
  <c r="AI435" i="1"/>
  <c r="AJ435" i="1" s="1"/>
  <c r="AE436" i="1"/>
  <c r="Z436" i="1" s="1"/>
  <c r="AA436" i="1" s="1"/>
  <c r="AH438" i="1"/>
  <c r="AO442" i="1" l="1"/>
  <c r="AD445" i="1"/>
  <c r="AL444" i="1"/>
  <c r="AN443" i="1"/>
  <c r="AM443" i="1"/>
  <c r="AP443" i="1"/>
  <c r="AG436" i="1"/>
  <c r="AI436" i="1"/>
  <c r="AJ436" i="1" s="1"/>
  <c r="AF436" i="1"/>
  <c r="AE437" i="1"/>
  <c r="Z437" i="1" s="1"/>
  <c r="AA437" i="1" s="1"/>
  <c r="AH439" i="1"/>
  <c r="AO443" i="1" l="1"/>
  <c r="AP444" i="1"/>
  <c r="AM444" i="1"/>
  <c r="AN444" i="1"/>
  <c r="AD446" i="1"/>
  <c r="AL445" i="1"/>
  <c r="AE438" i="1"/>
  <c r="AF437" i="1"/>
  <c r="AI437" i="1"/>
  <c r="AJ437" i="1" s="1"/>
  <c r="AG437" i="1"/>
  <c r="AH440" i="1"/>
  <c r="AF438" i="1" l="1"/>
  <c r="Z438" i="1"/>
  <c r="AA438" i="1" s="1"/>
  <c r="AO444" i="1"/>
  <c r="AD447" i="1"/>
  <c r="AL446" i="1"/>
  <c r="AN445" i="1"/>
  <c r="AP445" i="1"/>
  <c r="AM445" i="1"/>
  <c r="AG438" i="1"/>
  <c r="AI438" i="1"/>
  <c r="AJ438" i="1" s="1"/>
  <c r="AE439" i="1"/>
  <c r="Z439" i="1" s="1"/>
  <c r="AA439" i="1" s="1"/>
  <c r="AH441" i="1"/>
  <c r="AO445" i="1" l="1"/>
  <c r="AP446" i="1"/>
  <c r="AM446" i="1"/>
  <c r="AN446" i="1"/>
  <c r="AD448" i="1"/>
  <c r="AL447" i="1"/>
  <c r="AE440" i="1"/>
  <c r="AG439" i="1"/>
  <c r="AF439" i="1"/>
  <c r="AI439" i="1"/>
  <c r="AJ439" i="1" s="1"/>
  <c r="AH442" i="1"/>
  <c r="AI440" i="1" l="1"/>
  <c r="AJ440" i="1" s="1"/>
  <c r="Z440" i="1"/>
  <c r="AA440" i="1" s="1"/>
  <c r="AO446" i="1"/>
  <c r="AD449" i="1"/>
  <c r="AL448" i="1"/>
  <c r="AN447" i="1"/>
  <c r="AM447" i="1"/>
  <c r="AP447" i="1"/>
  <c r="AG440" i="1"/>
  <c r="AF440" i="1"/>
  <c r="AE441" i="1"/>
  <c r="Z441" i="1" s="1"/>
  <c r="AA441" i="1" s="1"/>
  <c r="AH443" i="1"/>
  <c r="AO447" i="1" l="1"/>
  <c r="AP448" i="1"/>
  <c r="AM448" i="1"/>
  <c r="AN448" i="1"/>
  <c r="AD450" i="1"/>
  <c r="AL449" i="1"/>
  <c r="AI441" i="1"/>
  <c r="AJ441" i="1" s="1"/>
  <c r="AE442" i="1"/>
  <c r="Z442" i="1" s="1"/>
  <c r="AA442" i="1" s="1"/>
  <c r="AF441" i="1"/>
  <c r="AG441" i="1"/>
  <c r="AH444" i="1"/>
  <c r="AO448" i="1" l="1"/>
  <c r="AN449" i="1"/>
  <c r="AP449" i="1"/>
  <c r="AM449" i="1"/>
  <c r="AD451" i="1"/>
  <c r="AL450" i="1"/>
  <c r="AG442" i="1"/>
  <c r="AF442" i="1"/>
  <c r="AI442" i="1"/>
  <c r="AJ442" i="1" s="1"/>
  <c r="AE443" i="1"/>
  <c r="AH445" i="1"/>
  <c r="AG443" i="1" l="1"/>
  <c r="Z443" i="1"/>
  <c r="AA443" i="1" s="1"/>
  <c r="AO449" i="1"/>
  <c r="AD452" i="1"/>
  <c r="AL451" i="1"/>
  <c r="AP450" i="1"/>
  <c r="AM450" i="1"/>
  <c r="AN450" i="1"/>
  <c r="AI443" i="1"/>
  <c r="AJ443" i="1" s="1"/>
  <c r="AF443" i="1"/>
  <c r="AH446" i="1"/>
  <c r="AE444" i="1"/>
  <c r="Z444" i="1" s="1"/>
  <c r="AA444" i="1" s="1"/>
  <c r="AO450" i="1" l="1"/>
  <c r="AN451" i="1"/>
  <c r="AM451" i="1"/>
  <c r="AP451" i="1"/>
  <c r="AD453" i="1"/>
  <c r="AL452" i="1"/>
  <c r="AE445" i="1"/>
  <c r="AH447" i="1"/>
  <c r="AG444" i="1"/>
  <c r="AF444" i="1"/>
  <c r="AI444" i="1"/>
  <c r="AJ444" i="1" s="1"/>
  <c r="AF445" i="1" l="1"/>
  <c r="Z445" i="1"/>
  <c r="AA445" i="1" s="1"/>
  <c r="AP452" i="1"/>
  <c r="AM452" i="1"/>
  <c r="AN452" i="1"/>
  <c r="AD454" i="1"/>
  <c r="AL453" i="1"/>
  <c r="AO451" i="1"/>
  <c r="AE446" i="1"/>
  <c r="Z446" i="1" s="1"/>
  <c r="AA446" i="1" s="1"/>
  <c r="AG445" i="1"/>
  <c r="AI445" i="1"/>
  <c r="AJ445" i="1" s="1"/>
  <c r="AH448" i="1"/>
  <c r="AO452" i="1" l="1"/>
  <c r="AD455" i="1"/>
  <c r="AL454" i="1"/>
  <c r="AN453" i="1"/>
  <c r="AM453" i="1"/>
  <c r="AP453" i="1"/>
  <c r="AG446" i="1"/>
  <c r="AF446" i="1"/>
  <c r="AI446" i="1"/>
  <c r="AJ446" i="1" s="1"/>
  <c r="AE447" i="1"/>
  <c r="Z447" i="1" s="1"/>
  <c r="AA447" i="1" s="1"/>
  <c r="AH449" i="1"/>
  <c r="AO453" i="1" l="1"/>
  <c r="AP454" i="1"/>
  <c r="AM454" i="1"/>
  <c r="AN454" i="1"/>
  <c r="AD456" i="1"/>
  <c r="AL455" i="1"/>
  <c r="AE448" i="1"/>
  <c r="AH450" i="1"/>
  <c r="AG447" i="1"/>
  <c r="AI447" i="1"/>
  <c r="AJ447" i="1" s="1"/>
  <c r="AF447" i="1"/>
  <c r="AI448" i="1" l="1"/>
  <c r="AJ448" i="1" s="1"/>
  <c r="Z448" i="1"/>
  <c r="AA448" i="1" s="1"/>
  <c r="AO454" i="1"/>
  <c r="AD457" i="1"/>
  <c r="AL456" i="1"/>
  <c r="AN455" i="1"/>
  <c r="AM455" i="1"/>
  <c r="AP455" i="1"/>
  <c r="AF448" i="1"/>
  <c r="AG448" i="1"/>
  <c r="AH451" i="1"/>
  <c r="AE449" i="1"/>
  <c r="Z449" i="1" s="1"/>
  <c r="AA449" i="1" s="1"/>
  <c r="AO455" i="1" l="1"/>
  <c r="AP456" i="1"/>
  <c r="AM456" i="1"/>
  <c r="AN456" i="1"/>
  <c r="AD458" i="1"/>
  <c r="AL457" i="1"/>
  <c r="AI449" i="1"/>
  <c r="AJ449" i="1" s="1"/>
  <c r="AG449" i="1"/>
  <c r="AF449" i="1"/>
  <c r="AH452" i="1"/>
  <c r="AE450" i="1"/>
  <c r="Z450" i="1" s="1"/>
  <c r="AA450" i="1" s="1"/>
  <c r="AD459" i="1" l="1"/>
  <c r="AL458" i="1"/>
  <c r="AO456" i="1"/>
  <c r="AN457" i="1"/>
  <c r="AP457" i="1"/>
  <c r="AM457" i="1"/>
  <c r="AE451" i="1"/>
  <c r="Z451" i="1" s="1"/>
  <c r="AA451" i="1" s="1"/>
  <c r="AI450" i="1"/>
  <c r="AJ450" i="1" s="1"/>
  <c r="AF450" i="1"/>
  <c r="AG450" i="1"/>
  <c r="AH453" i="1"/>
  <c r="AO457" i="1" l="1"/>
  <c r="AP458" i="1"/>
  <c r="AM458" i="1"/>
  <c r="AN458" i="1"/>
  <c r="AD460" i="1"/>
  <c r="AL459" i="1"/>
  <c r="AG451" i="1"/>
  <c r="AF451" i="1"/>
  <c r="AI451" i="1"/>
  <c r="AJ451" i="1" s="1"/>
  <c r="AE452" i="1"/>
  <c r="AH454" i="1"/>
  <c r="AG452" i="1" l="1"/>
  <c r="Z452" i="1"/>
  <c r="AA452" i="1" s="1"/>
  <c r="AN459" i="1"/>
  <c r="AM459" i="1"/>
  <c r="AP459" i="1"/>
  <c r="AD461" i="1"/>
  <c r="AL460" i="1"/>
  <c r="AO458" i="1"/>
  <c r="AI452" i="1"/>
  <c r="AJ452" i="1" s="1"/>
  <c r="AF452" i="1"/>
  <c r="AE453" i="1"/>
  <c r="Z453" i="1" s="1"/>
  <c r="AA453" i="1" s="1"/>
  <c r="AH455" i="1"/>
  <c r="AO459" i="1" l="1"/>
  <c r="AD462" i="1"/>
  <c r="AL461" i="1"/>
  <c r="AP460" i="1"/>
  <c r="AM460" i="1"/>
  <c r="AN460" i="1"/>
  <c r="AE454" i="1"/>
  <c r="AI453" i="1"/>
  <c r="AJ453" i="1" s="1"/>
  <c r="AF453" i="1"/>
  <c r="AG453" i="1"/>
  <c r="AH456" i="1"/>
  <c r="AO460" i="1" l="1"/>
  <c r="AF454" i="1"/>
  <c r="Z454" i="1"/>
  <c r="AA454" i="1" s="1"/>
  <c r="AN461" i="1"/>
  <c r="AM461" i="1"/>
  <c r="AP461" i="1"/>
  <c r="AD463" i="1"/>
  <c r="AL462" i="1"/>
  <c r="AI454" i="1"/>
  <c r="AJ454" i="1" s="1"/>
  <c r="AG454" i="1"/>
  <c r="AE455" i="1"/>
  <c r="AH457" i="1"/>
  <c r="AF455" i="1" l="1"/>
  <c r="Z455" i="1"/>
  <c r="AA455" i="1" s="1"/>
  <c r="AO461" i="1"/>
  <c r="AD464" i="1"/>
  <c r="AL463" i="1"/>
  <c r="AP462" i="1"/>
  <c r="AM462" i="1"/>
  <c r="AN462" i="1"/>
  <c r="AI455" i="1"/>
  <c r="AJ455" i="1" s="1"/>
  <c r="AG455" i="1"/>
  <c r="AE456" i="1"/>
  <c r="AH458" i="1"/>
  <c r="AG456" i="1" l="1"/>
  <c r="Z456" i="1"/>
  <c r="AA456" i="1" s="1"/>
  <c r="AO462" i="1"/>
  <c r="AN463" i="1"/>
  <c r="AM463" i="1"/>
  <c r="AP463" i="1"/>
  <c r="AD465" i="1"/>
  <c r="AL464" i="1"/>
  <c r="AF456" i="1"/>
  <c r="AI456" i="1"/>
  <c r="AJ456" i="1" s="1"/>
  <c r="AH459" i="1"/>
  <c r="AE457" i="1"/>
  <c r="Z457" i="1" s="1"/>
  <c r="AA457" i="1" s="1"/>
  <c r="AO463" i="1" l="1"/>
  <c r="AD466" i="1"/>
  <c r="AL465" i="1"/>
  <c r="AP464" i="1"/>
  <c r="AM464" i="1"/>
  <c r="AN464" i="1"/>
  <c r="AE458" i="1"/>
  <c r="Z458" i="1" s="1"/>
  <c r="AA458" i="1" s="1"/>
  <c r="AI457" i="1"/>
  <c r="AJ457" i="1" s="1"/>
  <c r="AF457" i="1"/>
  <c r="AG457" i="1"/>
  <c r="AH460" i="1"/>
  <c r="AO464" i="1" l="1"/>
  <c r="AN465" i="1"/>
  <c r="AM465" i="1"/>
  <c r="AP465" i="1"/>
  <c r="AD467" i="1"/>
  <c r="AL466" i="1"/>
  <c r="AE459" i="1"/>
  <c r="AH461" i="1"/>
  <c r="AI458" i="1"/>
  <c r="AJ458" i="1" s="1"/>
  <c r="AF458" i="1"/>
  <c r="AG458" i="1"/>
  <c r="AF459" i="1" l="1"/>
  <c r="Z459" i="1"/>
  <c r="AA459" i="1" s="1"/>
  <c r="AP466" i="1"/>
  <c r="AM466" i="1"/>
  <c r="AN466" i="1"/>
  <c r="AO465" i="1"/>
  <c r="AD468" i="1"/>
  <c r="AL467" i="1"/>
  <c r="AI459" i="1"/>
  <c r="AJ459" i="1" s="1"/>
  <c r="AG459" i="1"/>
  <c r="AE460" i="1"/>
  <c r="AH462" i="1"/>
  <c r="AG460" i="1" l="1"/>
  <c r="Z460" i="1"/>
  <c r="AA460" i="1" s="1"/>
  <c r="AO466" i="1"/>
  <c r="AN467" i="1"/>
  <c r="AM467" i="1"/>
  <c r="AP467" i="1"/>
  <c r="AD469" i="1"/>
  <c r="AL468" i="1"/>
  <c r="AI460" i="1"/>
  <c r="AJ460" i="1" s="1"/>
  <c r="AF460" i="1"/>
  <c r="AH463" i="1"/>
  <c r="AE461" i="1"/>
  <c r="Z461" i="1" s="1"/>
  <c r="AA461" i="1" s="1"/>
  <c r="AO467" i="1" l="1"/>
  <c r="AD470" i="1"/>
  <c r="AL469" i="1"/>
  <c r="AP468" i="1"/>
  <c r="AM468" i="1"/>
  <c r="AN468" i="1"/>
  <c r="AE462" i="1"/>
  <c r="AF461" i="1"/>
  <c r="AG461" i="1"/>
  <c r="AI461" i="1"/>
  <c r="AJ461" i="1" s="1"/>
  <c r="AH464" i="1"/>
  <c r="AF462" i="1" l="1"/>
  <c r="Z462" i="1"/>
  <c r="AA462" i="1" s="1"/>
  <c r="AO468" i="1"/>
  <c r="AN469" i="1"/>
  <c r="AM469" i="1"/>
  <c r="AP469" i="1"/>
  <c r="AD471" i="1"/>
  <c r="AL470" i="1"/>
  <c r="AI462" i="1"/>
  <c r="AJ462" i="1" s="1"/>
  <c r="AG462" i="1"/>
  <c r="AE463" i="1"/>
  <c r="AH465" i="1"/>
  <c r="AG463" i="1" l="1"/>
  <c r="Z463" i="1"/>
  <c r="AA463" i="1" s="1"/>
  <c r="AO469" i="1"/>
  <c r="AD472" i="1"/>
  <c r="AL471" i="1"/>
  <c r="AP470" i="1"/>
  <c r="AM470" i="1"/>
  <c r="AN470" i="1"/>
  <c r="AF463" i="1"/>
  <c r="AI463" i="1"/>
  <c r="AJ463" i="1" s="1"/>
  <c r="AE464" i="1"/>
  <c r="AH466" i="1"/>
  <c r="AI464" i="1" l="1"/>
  <c r="AJ464" i="1" s="1"/>
  <c r="Z464" i="1"/>
  <c r="AA464" i="1" s="1"/>
  <c r="AO470" i="1"/>
  <c r="AN471" i="1"/>
  <c r="AM471" i="1"/>
  <c r="AP471" i="1"/>
  <c r="AD473" i="1"/>
  <c r="AL472" i="1"/>
  <c r="AF464" i="1"/>
  <c r="AG464" i="1"/>
  <c r="AE465" i="1"/>
  <c r="Z465" i="1" s="1"/>
  <c r="AA465" i="1" s="1"/>
  <c r="AH467" i="1"/>
  <c r="AO471" i="1" l="1"/>
  <c r="AD474" i="1"/>
  <c r="AL473" i="1"/>
  <c r="AP472" i="1"/>
  <c r="AM472" i="1"/>
  <c r="AN472" i="1"/>
  <c r="AI465" i="1"/>
  <c r="AJ465" i="1" s="1"/>
  <c r="AF465" i="1"/>
  <c r="AG465" i="1"/>
  <c r="AE466" i="1"/>
  <c r="AH468" i="1"/>
  <c r="AI466" i="1" l="1"/>
  <c r="AJ466" i="1" s="1"/>
  <c r="Z466" i="1"/>
  <c r="AA466" i="1" s="1"/>
  <c r="AO472" i="1"/>
  <c r="AN473" i="1"/>
  <c r="AP473" i="1"/>
  <c r="AM473" i="1"/>
  <c r="AD475" i="1"/>
  <c r="AL475" i="1" s="1"/>
  <c r="AL474" i="1"/>
  <c r="AE467" i="1"/>
  <c r="Z467" i="1" s="1"/>
  <c r="AA467" i="1" s="1"/>
  <c r="AG466" i="1"/>
  <c r="AF466" i="1"/>
  <c r="AH469" i="1"/>
  <c r="AO473" i="1" l="1"/>
  <c r="AN475" i="1"/>
  <c r="AM475" i="1"/>
  <c r="AP475" i="1"/>
  <c r="AP474" i="1"/>
  <c r="AM474" i="1"/>
  <c r="AN474" i="1"/>
  <c r="AF467" i="1"/>
  <c r="AG467" i="1"/>
  <c r="AI467" i="1"/>
  <c r="AJ467" i="1" s="1"/>
  <c r="AH470" i="1"/>
  <c r="AE468" i="1"/>
  <c r="Z468" i="1" s="1"/>
  <c r="AA468" i="1" s="1"/>
  <c r="AO475" i="1" l="1"/>
  <c r="AO474" i="1"/>
  <c r="AG468" i="1"/>
  <c r="AF468" i="1"/>
  <c r="AI468" i="1"/>
  <c r="AJ468" i="1" s="1"/>
  <c r="AE469" i="1"/>
  <c r="Z469" i="1" s="1"/>
  <c r="AA469" i="1" s="1"/>
  <c r="AH471" i="1"/>
  <c r="AE470" i="1" l="1"/>
  <c r="AF469" i="1"/>
  <c r="AI469" i="1"/>
  <c r="AJ469" i="1" s="1"/>
  <c r="AG469" i="1"/>
  <c r="AH472" i="1"/>
  <c r="AF470" i="1" l="1"/>
  <c r="Z470" i="1"/>
  <c r="AA470" i="1" s="1"/>
  <c r="AE471" i="1"/>
  <c r="AI470" i="1"/>
  <c r="AJ470" i="1" s="1"/>
  <c r="AG470" i="1"/>
  <c r="AH473" i="1"/>
  <c r="AG471" i="1" l="1"/>
  <c r="Z471" i="1"/>
  <c r="AA471" i="1" s="1"/>
  <c r="AE472" i="1"/>
  <c r="Z472" i="1" s="1"/>
  <c r="AA472" i="1" s="1"/>
  <c r="AF471" i="1"/>
  <c r="AI471" i="1"/>
  <c r="AJ471" i="1" s="1"/>
  <c r="AH474" i="1"/>
  <c r="AG472" i="1" l="1"/>
  <c r="AI472" i="1"/>
  <c r="AJ472" i="1" s="1"/>
  <c r="AF472" i="1"/>
  <c r="AE473" i="1"/>
  <c r="AH475" i="1"/>
  <c r="AI473" i="1" l="1"/>
  <c r="AJ473" i="1" s="1"/>
  <c r="Z473" i="1"/>
  <c r="AA473" i="1" s="1"/>
  <c r="AG473" i="1"/>
  <c r="AF473" i="1"/>
  <c r="AE474" i="1"/>
  <c r="Z474" i="1" s="1"/>
  <c r="AA474" i="1" s="1"/>
  <c r="AE475" i="1" l="1"/>
  <c r="AI474" i="1"/>
  <c r="AJ474" i="1" s="1"/>
  <c r="AG474" i="1"/>
  <c r="AF474" i="1"/>
  <c r="AI475" i="1" l="1"/>
  <c r="AJ475" i="1" s="1"/>
  <c r="AJ476" i="1" s="1"/>
  <c r="B4" i="5" s="1"/>
  <c r="B2" i="6" s="1"/>
  <c r="Z475" i="1"/>
  <c r="AA475" i="1" s="1"/>
  <c r="AF475" i="1"/>
  <c r="AG475" i="1"/>
  <c r="AI476" i="1" l="1"/>
  <c r="B2" i="5"/>
  <c r="B3" i="5"/>
  <c r="B4" i="3" l="1"/>
  <c r="D1" i="6" s="1"/>
  <c r="B5" i="3" l="1"/>
  <c r="B3" i="3" l="1"/>
  <c r="B1" i="6"/>
  <c r="B4" i="6" s="1"/>
  <c r="D4" i="6" l="1"/>
  <c r="B5" i="6"/>
</calcChain>
</file>

<file path=xl/connections.xml><?xml version="1.0" encoding="utf-8"?>
<connections xmlns="http://schemas.openxmlformats.org/spreadsheetml/2006/main">
  <connection id="1" name="Rocketman Course with Elevation" type="6" refreshedVersion="5" background="1" saveData="1">
    <textPr codePage="437" sourceFile="E:\Training\BBS\Rocketman Course with Elevation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<sst xmlns="http://schemas.openxmlformats.org/spreadsheetml/2006/main" count="1500" uniqueCount="886">
  <si>
    <t>&lt;ele&gt;171.3&lt;/ele&gt;</t>
  </si>
  <si>
    <t>lat="34.57513"</t>
  </si>
  <si>
    <t>lon="-86.55967"&gt;</t>
  </si>
  <si>
    <t>&lt;ele&gt;170.58&lt;/ele&gt;</t>
  </si>
  <si>
    <t>lat="34.57541"</t>
  </si>
  <si>
    <t>lon="-86.55956"&gt;</t>
  </si>
  <si>
    <t>&lt;ele&gt;170.7&lt;/ele&gt;</t>
  </si>
  <si>
    <t>lat="34.57594"</t>
  </si>
  <si>
    <t>lon="-86.55952"&gt;</t>
  </si>
  <si>
    <t>&lt;ele&gt;170.422&lt;/ele&gt;</t>
  </si>
  <si>
    <t>lat="34.57609"</t>
  </si>
  <si>
    <t>lon="-86.55953"&gt;</t>
  </si>
  <si>
    <t>&lt;ele&gt;170.453&lt;/ele&gt;</t>
  </si>
  <si>
    <t>lat="34.57628"</t>
  </si>
  <si>
    <t>lon="-86.55949"&gt;</t>
  </si>
  <si>
    <t>&lt;ele&gt;170.572&lt;/ele&gt;</t>
  </si>
  <si>
    <t>lat="34.57644"</t>
  </si>
  <si>
    <t>lon="-86.55935"&gt;</t>
  </si>
  <si>
    <t>&lt;ele&gt;170.708&lt;/ele&gt;</t>
  </si>
  <si>
    <t>lat="34.57627"</t>
  </si>
  <si>
    <t>lon="-86.55893"&gt;</t>
  </si>
  <si>
    <t>&lt;ele&gt;170.965&lt;/ele&gt;</t>
  </si>
  <si>
    <t>lat="34.57593"</t>
  </si>
  <si>
    <t>lon="-86.55833"&gt;</t>
  </si>
  <si>
    <t>&lt;ele&gt;171.344&lt;/ele&gt;</t>
  </si>
  <si>
    <t>lat="34.57584"</t>
  </si>
  <si>
    <t>lon="-86.55819"&gt;</t>
  </si>
  <si>
    <t>&lt;ele&gt;171.402&lt;/ele&gt;</t>
  </si>
  <si>
    <t>lat="34.57582"</t>
  </si>
  <si>
    <t>lon="-86.55805"&gt;</t>
  </si>
  <si>
    <t>&lt;ele&gt;171.452&lt;/ele&gt;</t>
  </si>
  <si>
    <t>lat="34.57578"</t>
  </si>
  <si>
    <t>lon="-86.55799"&gt;</t>
  </si>
  <si>
    <t>&lt;ele&gt;171.474&lt;/ele&gt;</t>
  </si>
  <si>
    <t>lat="34.57585"</t>
  </si>
  <si>
    <t>lon="-86.5579"&gt;</t>
  </si>
  <si>
    <t>&lt;ele&gt;171.503&lt;/ele&gt;</t>
  </si>
  <si>
    <t>lat="34.57625"</t>
  </si>
  <si>
    <t>lon="-86.55755"&gt;</t>
  </si>
  <si>
    <t>lat="34.57632"</t>
  </si>
  <si>
    <t>lon="-86.55748"&gt;</t>
  </si>
  <si>
    <t>&lt;ele&gt;171.224&lt;/ele&gt;</t>
  </si>
  <si>
    <t>lat="34.57637"</t>
  </si>
  <si>
    <t>lon="-86.55753"&gt;</t>
  </si>
  <si>
    <t>&lt;ele&gt;171.17&lt;/ele&gt;</t>
  </si>
  <si>
    <t>lat="34.57648"</t>
  </si>
  <si>
    <t>lon="-86.55743"&gt;</t>
  </si>
  <si>
    <t>&lt;ele&gt;171.052&lt;/ele&gt;</t>
  </si>
  <si>
    <t>lat="34.57667"</t>
  </si>
  <si>
    <t>lon="-86.55688"&gt;</t>
  </si>
  <si>
    <t>&lt;ele&gt;170.726&lt;/ele&gt;</t>
  </si>
  <si>
    <t>lat="34.57685"</t>
  </si>
  <si>
    <t>lon="-86.55603"&gt;</t>
  </si>
  <si>
    <t>&lt;ele&gt;172.729&lt;/ele&gt;</t>
  </si>
  <si>
    <t>lat="34.57691"</t>
  </si>
  <si>
    <t>lon="-86.55583"&gt;</t>
  </si>
  <si>
    <t>&lt;ele&gt;173.416&lt;/ele&gt;</t>
  </si>
  <si>
    <t>lat="34.57695"</t>
  </si>
  <si>
    <t>lon="-86.55572"&gt;</t>
  </si>
  <si>
    <t>&lt;ele&gt;173.732&lt;/ele&gt;</t>
  </si>
  <si>
    <t>lat="34.57703"</t>
  </si>
  <si>
    <t>lon="-86.55559"&gt;</t>
  </si>
  <si>
    <t>&lt;ele&gt;173.8&lt;/ele&gt;</t>
  </si>
  <si>
    <t>lat="34.57712"</t>
  </si>
  <si>
    <t>lon="-86.55551"&gt;</t>
  </si>
  <si>
    <t>lat="34.57776"</t>
  </si>
  <si>
    <t>lon="-86.55521"&gt;</t>
  </si>
  <si>
    <t>&lt;ele&gt;173.789&lt;/ele&gt;</t>
  </si>
  <si>
    <t>lat="34.57842"</t>
  </si>
  <si>
    <t>lon="-86.5549"&gt;</t>
  </si>
  <si>
    <t>&lt;ele&gt;173.226&lt;/ele&gt;</t>
  </si>
  <si>
    <t>lat="34.57848"</t>
  </si>
  <si>
    <t>lon="-86.55487"&gt;</t>
  </si>
  <si>
    <t>&lt;ele&gt;173.086&lt;/ele&gt;</t>
  </si>
  <si>
    <t>lat="34.57847"</t>
  </si>
  <si>
    <t>lon="-86.55481"&gt;</t>
  </si>
  <si>
    <t>&lt;ele&gt;173.142&lt;/ele&gt;</t>
  </si>
  <si>
    <t>lat="34.57884"</t>
  </si>
  <si>
    <t>lon="-86.55459"&gt;</t>
  </si>
  <si>
    <t>&lt;ele&gt;172.956&lt;/ele&gt;</t>
  </si>
  <si>
    <t>lat="34.57898"</t>
  </si>
  <si>
    <t>lon="-86.55447"&gt;</t>
  </si>
  <si>
    <t>&lt;ele&gt;173.107&lt;/ele&gt;</t>
  </si>
  <si>
    <t>lat="34.57908"</t>
  </si>
  <si>
    <t>lon="-86.55433"&gt;</t>
  </si>
  <si>
    <t>&lt;ele&gt;173.373&lt;/ele&gt;</t>
  </si>
  <si>
    <t>lat="34.57932"</t>
  </si>
  <si>
    <t>lon="-86.55384"&gt;</t>
  </si>
  <si>
    <t>&lt;ele&gt;174.445&lt;/ele&gt;</t>
  </si>
  <si>
    <t>lon="-86.55349"&gt;</t>
  </si>
  <si>
    <t>&lt;ele&gt;174.642&lt;/ele&gt;</t>
  </si>
  <si>
    <t>lat="34.57431"</t>
  </si>
  <si>
    <t>lon="-86.55179"&gt;</t>
  </si>
  <si>
    <t>&lt;ele&gt;173.802&lt;/ele&gt;</t>
  </si>
  <si>
    <t>lat="34.5728"</t>
  </si>
  <si>
    <t>lon="-86.55118"&gt;</t>
  </si>
  <si>
    <t>&lt;ele&gt;174.298&lt;/ele&gt;</t>
  </si>
  <si>
    <t>lat="34.57089"</t>
  </si>
  <si>
    <t>lon="-86.5504"&gt;</t>
  </si>
  <si>
    <t>&lt;ele&gt;173.775&lt;/ele&gt;</t>
  </si>
  <si>
    <t>lat="34.56815"</t>
  </si>
  <si>
    <t>lon="-86.54927"&gt;</t>
  </si>
  <si>
    <t>&lt;ele&gt;173.816&lt;/ele&gt;</t>
  </si>
  <si>
    <t>lat="34.56751"</t>
  </si>
  <si>
    <t>lon="-86.54894"&gt;</t>
  </si>
  <si>
    <t>&lt;ele&gt;173.954&lt;/ele&gt;</t>
  </si>
  <si>
    <t>lat="34.56702"</t>
  </si>
  <si>
    <t>lon="-86.54864"&gt;</t>
  </si>
  <si>
    <t>&lt;ele&gt;173.838&lt;/ele&gt;</t>
  </si>
  <si>
    <t>lat="34.56656"</t>
  </si>
  <si>
    <t>lon="-86.54829"&gt;</t>
  </si>
  <si>
    <t>&lt;ele&gt;173.657&lt;/ele&gt;</t>
  </si>
  <si>
    <t>lat="34.56591"</t>
  </si>
  <si>
    <t>lon="-86.54771"&gt;</t>
  </si>
  <si>
    <t>&lt;ele&gt;173.61&lt;/ele&gt;</t>
  </si>
  <si>
    <t>lat="34.56516"</t>
  </si>
  <si>
    <t>lon="-86.54695"&gt;</t>
  </si>
  <si>
    <t>&lt;ele&gt;171.837&lt;/ele&gt;</t>
  </si>
  <si>
    <t>lat="34.56416"</t>
  </si>
  <si>
    <t>lon="-86.54592"&gt;</t>
  </si>
  <si>
    <t>&lt;ele&gt;170.532&lt;/ele&gt;</t>
  </si>
  <si>
    <t>lat="34.56365"</t>
  </si>
  <si>
    <t>lon="-86.54549"&gt;</t>
  </si>
  <si>
    <t>&lt;ele&gt;171.454&lt;/ele&gt;</t>
  </si>
  <si>
    <t>lat="34.56315"</t>
  </si>
  <si>
    <t>lon="-86.54517"&gt;</t>
  </si>
  <si>
    <t>&lt;ele&gt;173.944&lt;/ele&gt;</t>
  </si>
  <si>
    <t>lat="34.56269"</t>
  </si>
  <si>
    <t>lon="-86.54492"&gt;</t>
  </si>
  <si>
    <t>&lt;ele&gt;175.248&lt;/ele&gt;</t>
  </si>
  <si>
    <t>lat="34.5625"</t>
  </si>
  <si>
    <t>lon="-86.54485"&gt;</t>
  </si>
  <si>
    <t>&lt;ele&gt;174.986&lt;/ele&gt;</t>
  </si>
  <si>
    <t>lat="34.56129"</t>
  </si>
  <si>
    <t>lon="-86.54451"&gt;</t>
  </si>
  <si>
    <t>&lt;ele&gt;172.072&lt;/ele&gt;</t>
  </si>
  <si>
    <t>lat="34.56124"</t>
  </si>
  <si>
    <t>lon="-86.54449"&gt;</t>
  </si>
  <si>
    <t>&lt;ele&gt;172.061&lt;/ele&gt;</t>
  </si>
  <si>
    <t>lat="34.56076"</t>
  </si>
  <si>
    <t>lon="-86.54432"&gt;</t>
  </si>
  <si>
    <t>&lt;ele&gt;172.415&lt;/ele&gt;</t>
  </si>
  <si>
    <t>lat="34.55957"</t>
  </si>
  <si>
    <t>lon="-86.54377"&gt;</t>
  </si>
  <si>
    <t>&lt;ele&gt;173.179&lt;/ele&gt;</t>
  </si>
  <si>
    <t>lat="34.55823"</t>
  </si>
  <si>
    <t>lon="-86.5431"&gt;</t>
  </si>
  <si>
    <t>&lt;ele&gt;170.876&lt;/ele&gt;</t>
  </si>
  <si>
    <t>lat="34.55784"</t>
  </si>
  <si>
    <t>lon="-86.5429"&gt;</t>
  </si>
  <si>
    <t>&lt;ele&gt;171.636&lt;/ele&gt;</t>
  </si>
  <si>
    <t>lat="34.5575"</t>
  </si>
  <si>
    <t>lon="-86.54268"&gt;</t>
  </si>
  <si>
    <t>&lt;ele&gt;173.115&lt;/ele&gt;</t>
  </si>
  <si>
    <t>lat="34.55695"</t>
  </si>
  <si>
    <t>lon="-86.54229"&gt;</t>
  </si>
  <si>
    <t>&lt;ele&gt;173.178&lt;/ele&gt;</t>
  </si>
  <si>
    <t>lat="34.55648"</t>
  </si>
  <si>
    <t>lon="-86.5419"&gt;</t>
  </si>
  <si>
    <t>&lt;ele&gt;172.944&lt;/ele&gt;</t>
  </si>
  <si>
    <t>lat="34.55565"</t>
  </si>
  <si>
    <t>lon="-86.54109"&gt;</t>
  </si>
  <si>
    <t>&lt;ele&gt;174.047&lt;/ele&gt;</t>
  </si>
  <si>
    <t>lat="34.55443"</t>
  </si>
  <si>
    <t>lon="-86.5399"&gt;</t>
  </si>
  <si>
    <t>&lt;ele&gt;175.662&lt;/ele&gt;</t>
  </si>
  <si>
    <t>lat="34.55376"</t>
  </si>
  <si>
    <t>lon="-86.53926"&gt;</t>
  </si>
  <si>
    <t>&lt;ele&gt;177.357&lt;/ele&gt;</t>
  </si>
  <si>
    <t>lat="34.55355"</t>
  </si>
  <si>
    <t>lon="-86.53909"&gt;</t>
  </si>
  <si>
    <t>&lt;ele&gt;177.897&lt;/ele&gt;</t>
  </si>
  <si>
    <t>lat="34.55337"</t>
  </si>
  <si>
    <t>lon="-86.53899"&gt;</t>
  </si>
  <si>
    <t>&lt;ele&gt;178.626&lt;/ele&gt;</t>
  </si>
  <si>
    <t>lat="34.55316"</t>
  </si>
  <si>
    <t>lon="-86.53891"&gt;</t>
  </si>
  <si>
    <t>&lt;ele&gt;179.636&lt;/ele&gt;</t>
  </si>
  <si>
    <t>lat="34.55261"</t>
  </si>
  <si>
    <t>lon="-86.53878"&gt;</t>
  </si>
  <si>
    <t>&lt;ele&gt;182.008&lt;/ele&gt;</t>
  </si>
  <si>
    <t>lat="34.5523"</t>
  </si>
  <si>
    <t>lon="-86.53873"&gt;</t>
  </si>
  <si>
    <t>&lt;ele&gt;184.104&lt;/ele&gt;</t>
  </si>
  <si>
    <t>lat="34.55192"</t>
  </si>
  <si>
    <t>lon="-86.5387"&gt;</t>
  </si>
  <si>
    <t>&lt;ele&gt;184.604&lt;/ele&gt;</t>
  </si>
  <si>
    <t>lat="34.55145"</t>
  </si>
  <si>
    <t>lon="-86.53874"&gt;</t>
  </si>
  <si>
    <t>&lt;ele&gt;183.982&lt;/ele&gt;</t>
  </si>
  <si>
    <t>lat="34.55104"</t>
  </si>
  <si>
    <t>lon="-86.53884"&gt;</t>
  </si>
  <si>
    <t>&lt;ele&gt;183.955&lt;/ele&gt;</t>
  </si>
  <si>
    <t>lat="34.55072"</t>
  </si>
  <si>
    <t>lon="-86.53894"&gt;</t>
  </si>
  <si>
    <t>&lt;ele&gt;183.564&lt;/ele&gt;</t>
  </si>
  <si>
    <t>lat="34.55032"</t>
  </si>
  <si>
    <t>lon="-86.53904"&gt;</t>
  </si>
  <si>
    <t>&lt;ele&gt;182.278&lt;/ele&gt;</t>
  </si>
  <si>
    <t>lat="34.54995"</t>
  </si>
  <si>
    <t>lon="-86.53908"&gt;</t>
  </si>
  <si>
    <t>&lt;ele&gt;185.463&lt;/ele&gt;</t>
  </si>
  <si>
    <t>lat="34.54978"</t>
  </si>
  <si>
    <t>lon="-86.53906"&gt;</t>
  </si>
  <si>
    <t>&lt;ele&gt;187.003&lt;/ele&gt;</t>
  </si>
  <si>
    <t>lat="34.5496"</t>
  </si>
  <si>
    <t>lon="-86.53901"&gt;</t>
  </si>
  <si>
    <t>&lt;ele&gt;188.706&lt;/ele&gt;</t>
  </si>
  <si>
    <t>lat="34.54944"</t>
  </si>
  <si>
    <t>lon="-86.53893"&gt;</t>
  </si>
  <si>
    <t>&lt;ele&gt;188.533&lt;/ele&gt;</t>
  </si>
  <si>
    <t>lat="34.54921"</t>
  </si>
  <si>
    <t>&lt;ele&gt;186.819&lt;/ele&gt;</t>
  </si>
  <si>
    <t>lat="34.54897"</t>
  </si>
  <si>
    <t>lon="-86.53854"&gt;</t>
  </si>
  <si>
    <t>&lt;ele&gt;183.731&lt;/ele&gt;</t>
  </si>
  <si>
    <t>lat="34.5488"</t>
  </si>
  <si>
    <t>lon="-86.53832"&gt;</t>
  </si>
  <si>
    <t>&lt;ele&gt;182.607&lt;/ele&gt;</t>
  </si>
  <si>
    <t>lat="34.54839"</t>
  </si>
  <si>
    <t>lon="-86.5377"&gt;</t>
  </si>
  <si>
    <t>&lt;ele&gt;179.503&lt;/ele&gt;</t>
  </si>
  <si>
    <t>lat="34.54759"</t>
  </si>
  <si>
    <t>lon="-86.53656"&gt;</t>
  </si>
  <si>
    <t>&lt;ele&gt;179.111&lt;/ele&gt;</t>
  </si>
  <si>
    <t>lat="34.54718"</t>
  </si>
  <si>
    <t>lon="-86.53606"&gt;</t>
  </si>
  <si>
    <t>&lt;ele&gt;180.252&lt;/ele&gt;</t>
  </si>
  <si>
    <t>lat="34.54676"</t>
  </si>
  <si>
    <t>lon="-86.53566"&gt;</t>
  </si>
  <si>
    <t>&lt;ele&gt;180.918&lt;/ele&gt;</t>
  </si>
  <si>
    <t>lat="34.54657"</t>
  </si>
  <si>
    <t>lon="-86.5355"&gt;</t>
  </si>
  <si>
    <t>&lt;ele&gt;181.087&lt;/ele&gt;</t>
  </si>
  <si>
    <t>lat="34.54562"</t>
  </si>
  <si>
    <t>lon="-86.53489"&gt;</t>
  </si>
  <si>
    <t>&lt;ele&gt;180.27&lt;/ele&gt;</t>
  </si>
  <si>
    <t>lat="34.54453"</t>
  </si>
  <si>
    <t>lon="-86.53425"&gt;</t>
  </si>
  <si>
    <t>&lt;ele&gt;180.746&lt;/ele&gt;</t>
  </si>
  <si>
    <t>lat="34.54439"</t>
  </si>
  <si>
    <t>lon="-86.53417"&gt;</t>
  </si>
  <si>
    <t>&lt;ele&gt;181.377&lt;/ele&gt;</t>
  </si>
  <si>
    <t>lat="34.54357"</t>
  </si>
  <si>
    <t>lon="-86.53372"&gt;</t>
  </si>
  <si>
    <t>&lt;ele&gt;186.734&lt;/ele&gt;</t>
  </si>
  <si>
    <t>lat="34.54321"</t>
  </si>
  <si>
    <t>lon="-86.53354"&gt;</t>
  </si>
  <si>
    <t>&lt;ele&gt;189.778&lt;/ele&gt;</t>
  </si>
  <si>
    <t>lat="34.54288"</t>
  </si>
  <si>
    <t>lon="-86.53345"&gt;</t>
  </si>
  <si>
    <t>&lt;ele&gt;191.019&lt;/ele&gt;</t>
  </si>
  <si>
    <t>lat="34.54222"</t>
  </si>
  <si>
    <t>lon="-86.53339"&gt;</t>
  </si>
  <si>
    <t>&lt;ele&gt;190.244&lt;/ele&gt;</t>
  </si>
  <si>
    <t>lat="34.54154"</t>
  </si>
  <si>
    <t>lon="-86.53336"&gt;</t>
  </si>
  <si>
    <t>&lt;ele&gt;186.668&lt;/ele&gt;</t>
  </si>
  <si>
    <t>lat="34.54097"</t>
  </si>
  <si>
    <t>lon="-86.53335"&gt;</t>
  </si>
  <si>
    <t>&lt;ele&gt;186.812&lt;/ele&gt;</t>
  </si>
  <si>
    <t>lat="34.54"</t>
  </si>
  <si>
    <t>&lt;ele&gt;191.748&lt;/ele&gt;</t>
  </si>
  <si>
    <t>lat="34.53964"</t>
  </si>
  <si>
    <t>&lt;ele&gt;191.061&lt;/ele&gt;</t>
  </si>
  <si>
    <t>lat="34.53931"</t>
  </si>
  <si>
    <t>lon="-86.53357"&gt;</t>
  </si>
  <si>
    <t>&lt;ele&gt;187.933&lt;/ele&gt;</t>
  </si>
  <si>
    <t>lat="34.53879"</t>
  </si>
  <si>
    <t>lon="-86.53388"&gt;</t>
  </si>
  <si>
    <t>&lt;ele&gt;186.43&lt;/ele&gt;</t>
  </si>
  <si>
    <t>lat="34.53757"</t>
  </si>
  <si>
    <t>lon="-86.5346"&gt;</t>
  </si>
  <si>
    <t>&lt;ele&gt;182.001&lt;/ele&gt;</t>
  </si>
  <si>
    <t>lat="34.53734"</t>
  </si>
  <si>
    <t>lon="-86.53472"&gt;</t>
  </si>
  <si>
    <t>&lt;ele&gt;181.672&lt;/ele&gt;</t>
  </si>
  <si>
    <t>lat="34.53711"</t>
  </si>
  <si>
    <t>lon="-86.53481"&gt;</t>
  </si>
  <si>
    <t>&lt;ele&gt;181.346&lt;/ele&gt;</t>
  </si>
  <si>
    <t>lat="34.53686"</t>
  </si>
  <si>
    <t>lon="-86.53482"&gt;</t>
  </si>
  <si>
    <t>&lt;ele&gt;181.239&lt;/ele&gt;</t>
  </si>
  <si>
    <t>lat="34.53643"</t>
  </si>
  <si>
    <t>lon="-86.53477"&gt;</t>
  </si>
  <si>
    <t>&lt;ele&gt;181.093&lt;/ele&gt;</t>
  </si>
  <si>
    <t>lat="34.53594"</t>
  </si>
  <si>
    <t>lon="-86.53466"&gt;</t>
  </si>
  <si>
    <t>&lt;ele&gt;180.897&lt;/ele&gt;</t>
  </si>
  <si>
    <t>lat="34.53566"</t>
  </si>
  <si>
    <t>lon="-86.53455"&gt;</t>
  </si>
  <si>
    <t>&lt;ele&gt;181.071&lt;/ele&gt;</t>
  </si>
  <si>
    <t>lat="34.53534"</t>
  </si>
  <si>
    <t>lon="-86.5344"&gt;</t>
  </si>
  <si>
    <t>&lt;ele&gt;181.158&lt;/ele&gt;</t>
  </si>
  <si>
    <t>lat="34.53336"</t>
  </si>
  <si>
    <t>lon="-86.53337"&gt;</t>
  </si>
  <si>
    <t>&lt;ele&gt;179.884&lt;/ele&gt;</t>
  </si>
  <si>
    <t>lat="34.53248"</t>
  </si>
  <si>
    <t>lon="-86.53294"&gt;</t>
  </si>
  <si>
    <t>&lt;ele&gt;179.389&lt;/ele&gt;</t>
  </si>
  <si>
    <t>lat="34.53231"</t>
  </si>
  <si>
    <t>lon="-86.53282"&gt;</t>
  </si>
  <si>
    <t>&lt;ele&gt;178.652&lt;/ele&gt;</t>
  </si>
  <si>
    <t>lat="34.53215"</t>
  </si>
  <si>
    <t>lon="-86.53269"&gt;</t>
  </si>
  <si>
    <t>&lt;ele&gt;178.436&lt;/ele&gt;</t>
  </si>
  <si>
    <t>lat="34.53196"</t>
  </si>
  <si>
    <t>lon="-86.53248"&gt;</t>
  </si>
  <si>
    <t>&lt;ele&gt;178.511&lt;/ele&gt;</t>
  </si>
  <si>
    <t>lat="34.53186"</t>
  </si>
  <si>
    <t>lon="-86.53235"&gt;</t>
  </si>
  <si>
    <t>&lt;ele&gt;178.656&lt;/ele&gt;</t>
  </si>
  <si>
    <t>lat="34.5316"</t>
  </si>
  <si>
    <t>lon="-86.53187"&gt;</t>
  </si>
  <si>
    <t>lat="34.53124"</t>
  </si>
  <si>
    <t>lon="-86.53098"&gt;</t>
  </si>
  <si>
    <t>&lt;ele&gt;182.06&lt;/ele&gt;</t>
  </si>
  <si>
    <t>lat="34.53098"</t>
  </si>
  <si>
    <t>lon="-86.53032"&gt;</t>
  </si>
  <si>
    <t>&lt;ele&gt;185.52&lt;/ele&gt;</t>
  </si>
  <si>
    <t>lat="34.5308"</t>
  </si>
  <si>
    <t>lon="-86.52996"&gt;</t>
  </si>
  <si>
    <t>&lt;ele&gt;186.896&lt;/ele&gt;</t>
  </si>
  <si>
    <t>lat="34.53056"</t>
  </si>
  <si>
    <t>lon="-86.52959"&gt;</t>
  </si>
  <si>
    <t>&lt;ele&gt;187.874&lt;/ele&gt;</t>
  </si>
  <si>
    <t>lat="34.52917"</t>
  </si>
  <si>
    <t>lon="-86.52778"&gt;</t>
  </si>
  <si>
    <t>&lt;ele&gt;193.42&lt;/ele&gt;</t>
  </si>
  <si>
    <t>lat="34.52861"</t>
  </si>
  <si>
    <t>lon="-86.5269"&gt;</t>
  </si>
  <si>
    <t>&lt;ele&gt;192.714&lt;/ele&gt;</t>
  </si>
  <si>
    <t>lat="34.52818"</t>
  </si>
  <si>
    <t>lon="-86.52615"&gt;</t>
  </si>
  <si>
    <t>&lt;ele&gt;196.232&lt;/ele&gt;</t>
  </si>
  <si>
    <t>lat="34.52773"</t>
  </si>
  <si>
    <t>lon="-86.52532"&gt;</t>
  </si>
  <si>
    <t>&lt;ele&gt;198.909&lt;/ele&gt;</t>
  </si>
  <si>
    <t>lat="34.52729"</t>
  </si>
  <si>
    <t>lon="-86.5245"&gt;</t>
  </si>
  <si>
    <t>&lt;ele&gt;198.443&lt;/ele&gt;</t>
  </si>
  <si>
    <t>lat="34.527"</t>
  </si>
  <si>
    <t>lon="-86.52388"&gt;</t>
  </si>
  <si>
    <t>&lt;ele&gt;197.226&lt;/ele&gt;</t>
  </si>
  <si>
    <t>lat="34.52589"</t>
  </si>
  <si>
    <t>lon="-86.52093"&gt;</t>
  </si>
  <si>
    <t>&lt;ele&gt;188.373&lt;/ele&gt;</t>
  </si>
  <si>
    <t>lat="34.52575"</t>
  </si>
  <si>
    <t>lon="-86.52049"&gt;</t>
  </si>
  <si>
    <t>&lt;ele&gt;188.952&lt;/ele&gt;</t>
  </si>
  <si>
    <t>lat="34.52567"</t>
  </si>
  <si>
    <t>lon="-86.52015"&gt;</t>
  </si>
  <si>
    <t>&lt;ele&gt;188.548&lt;/ele&gt;</t>
  </si>
  <si>
    <t>lat="34.52557"</t>
  </si>
  <si>
    <t>lon="-86.51964"&gt;</t>
  </si>
  <si>
    <t>&lt;ele&gt;191.988&lt;/ele&gt;</t>
  </si>
  <si>
    <t>lat="34.52529"</t>
  </si>
  <si>
    <t>lon="-86.51747"&gt;</t>
  </si>
  <si>
    <t>&lt;ele&gt;192.858&lt;/ele&gt;</t>
  </si>
  <si>
    <t>lat="34.52507"</t>
  </si>
  <si>
    <t>lon="-86.51568"&gt;</t>
  </si>
  <si>
    <t>&lt;ele&gt;192.233&lt;/ele&gt;</t>
  </si>
  <si>
    <t>lat="34.525"</t>
  </si>
  <si>
    <t>lon="-86.51505"&gt;</t>
  </si>
  <si>
    <t>&lt;ele&gt;189.166&lt;/ele&gt;</t>
  </si>
  <si>
    <t>lat="34.52498"</t>
  </si>
  <si>
    <t>lon="-86.51469"&gt;</t>
  </si>
  <si>
    <t>&lt;ele&gt;187.925&lt;/ele&gt;</t>
  </si>
  <si>
    <t>lat="34.52496"</t>
  </si>
  <si>
    <t>lon="-86.51347"&gt;</t>
  </si>
  <si>
    <t>&lt;ele&gt;182.347&lt;/ele&gt;</t>
  </si>
  <si>
    <t>lat="34.52492"</t>
  </si>
  <si>
    <t>lon="-86.51313"&gt;</t>
  </si>
  <si>
    <t>&lt;ele&gt;183.26&lt;/ele&gt;</t>
  </si>
  <si>
    <t>lat="34.52485"</t>
  </si>
  <si>
    <t>lon="-86.51288"&gt;</t>
  </si>
  <si>
    <t>&lt;ele&gt;184.489&lt;/ele&gt;</t>
  </si>
  <si>
    <t>lat="34.52469"</t>
  </si>
  <si>
    <t>lon="-86.51243"&gt;</t>
  </si>
  <si>
    <t>&lt;ele&gt;186.49&lt;/ele&gt;</t>
  </si>
  <si>
    <t>lat="34.52405"</t>
  </si>
  <si>
    <t>lon="-86.51099"&gt;</t>
  </si>
  <si>
    <t>&lt;ele&gt;186.341&lt;/ele&gt;</t>
  </si>
  <si>
    <t>lat="34.52397"</t>
  </si>
  <si>
    <t>lon="-86.51079"&gt;</t>
  </si>
  <si>
    <t>&lt;ele&gt;185.849&lt;/ele&gt;</t>
  </si>
  <si>
    <t>lat="34.52393"</t>
  </si>
  <si>
    <t>lon="-86.51061"&gt;</t>
  </si>
  <si>
    <t>&lt;ele&gt;185.73&lt;/ele&gt;</t>
  </si>
  <si>
    <t>lat="34.52391"</t>
  </si>
  <si>
    <t>lon="-86.51043"&gt;</t>
  </si>
  <si>
    <t>&lt;ele&gt;185.766&lt;/ele&gt;</t>
  </si>
  <si>
    <t>lon="-86.5101"&gt;</t>
  </si>
  <si>
    <t>&lt;ele&gt;185.618&lt;/ele&gt;</t>
  </si>
  <si>
    <t>lat="34.52396"</t>
  </si>
  <si>
    <t>lon="-86.50984"&gt;</t>
  </si>
  <si>
    <t>&lt;ele&gt;185.72&lt;/ele&gt;</t>
  </si>
  <si>
    <t>lat="34.52403"</t>
  </si>
  <si>
    <t>lon="-86.50964"&gt;</t>
  </si>
  <si>
    <t>&lt;ele&gt;185.863&lt;/ele&gt;</t>
  </si>
  <si>
    <t>lat="34.52417"</t>
  </si>
  <si>
    <t>lon="-86.50934"&gt;</t>
  </si>
  <si>
    <t>&lt;ele&gt;186.1&lt;/ele&gt;</t>
  </si>
  <si>
    <t>lat="34.52437"</t>
  </si>
  <si>
    <t>lon="-86.50896"&gt;</t>
  </si>
  <si>
    <t>&lt;ele&gt;186.117&lt;/ele&gt;</t>
  </si>
  <si>
    <t>lat="34.52489"</t>
  </si>
  <si>
    <t>lon="-86.50785"&gt;</t>
  </si>
  <si>
    <t>&lt;ele&gt;185.294&lt;/ele&gt;</t>
  </si>
  <si>
    <t>lat="34.52527"</t>
  </si>
  <si>
    <t>lon="-86.50695"&gt;</t>
  </si>
  <si>
    <t>&lt;ele&gt;184.985&lt;/ele&gt;</t>
  </si>
  <si>
    <t>lat="34.52543"</t>
  </si>
  <si>
    <t>lon="-86.50663"&gt;</t>
  </si>
  <si>
    <t>&lt;ele&gt;183.475&lt;/ele&gt;</t>
  </si>
  <si>
    <t>lat="34.52553"</t>
  </si>
  <si>
    <t>lon="-86.50648"&gt;</t>
  </si>
  <si>
    <t>&lt;ele&gt;182.805&lt;/ele&gt;</t>
  </si>
  <si>
    <t>lat="34.52583"</t>
  </si>
  <si>
    <t>lon="-86.50615"&gt;</t>
  </si>
  <si>
    <t>&lt;ele&gt;182.522&lt;/ele&gt;</t>
  </si>
  <si>
    <t>lat="34.52615"</t>
  </si>
  <si>
    <t>lon="-86.50593"&gt;</t>
  </si>
  <si>
    <t>&lt;ele&gt;182.724&lt;/ele&gt;</t>
  </si>
  <si>
    <t>lat="34.52735"</t>
  </si>
  <si>
    <t>lon="-86.50511"&gt;</t>
  </si>
  <si>
    <t>&lt;ele&gt;181.21&lt;/ele&gt;</t>
  </si>
  <si>
    <t>lat="34.52769"</t>
  </si>
  <si>
    <t>lon="-86.50493"&gt;</t>
  </si>
  <si>
    <t>&lt;ele&gt;179.75&lt;/ele&gt;</t>
  </si>
  <si>
    <t>lat="34.52799"</t>
  </si>
  <si>
    <t>lon="-86.50484"&gt;</t>
  </si>
  <si>
    <t>&lt;ele&gt;178.816&lt;/ele&gt;</t>
  </si>
  <si>
    <t>lat="34.52839"</t>
  </si>
  <si>
    <t>lon="-86.50481"&gt;</t>
  </si>
  <si>
    <t>&lt;ele&gt;178.403&lt;/ele&gt;</t>
  </si>
  <si>
    <t>lat="34.52924"</t>
  </si>
  <si>
    <t>lon="-86.50479"&gt;</t>
  </si>
  <si>
    <t>&lt;ele&gt;177.96&lt;/ele&gt;</t>
  </si>
  <si>
    <t>lat="34.52981"</t>
  </si>
  <si>
    <t>lon="-86.50473"&gt;</t>
  </si>
  <si>
    <t>&lt;ele&gt;177.451&lt;/ele&gt;</t>
  </si>
  <si>
    <t>lon="-86.50445"&gt;</t>
  </si>
  <si>
    <t>&lt;ele&gt;175.576&lt;/ele&gt;</t>
  </si>
  <si>
    <t>lat="34.53251"</t>
  </si>
  <si>
    <t>lon="-86.50408"&gt;</t>
  </si>
  <si>
    <t>&lt;ele&gt;177.065&lt;/ele&gt;</t>
  </si>
  <si>
    <t>lat="34.53295"</t>
  </si>
  <si>
    <t>lon="-86.50397"&gt;</t>
  </si>
  <si>
    <t>&lt;ele&gt;176.729&lt;/ele&gt;</t>
  </si>
  <si>
    <t>lat="34.53387"</t>
  </si>
  <si>
    <t>lon="-86.50369"&gt;</t>
  </si>
  <si>
    <t>&lt;ele&gt;174.945&lt;/ele&gt;</t>
  </si>
  <si>
    <t>lat="34.53659"</t>
  </si>
  <si>
    <t>lon="-86.50255"&gt;</t>
  </si>
  <si>
    <t>&lt;ele&gt;176.782&lt;/ele&gt;</t>
  </si>
  <si>
    <t>lat="34.53685"</t>
  </si>
  <si>
    <t>lon="-86.50242"&gt;</t>
  </si>
  <si>
    <t>&lt;ele&gt;176.907&lt;/ele&gt;</t>
  </si>
  <si>
    <t>lat="34.53706"</t>
  </si>
  <si>
    <t>lon="-86.50229"&gt;</t>
  </si>
  <si>
    <t>&lt;ele&gt;177.028&lt;/ele&gt;</t>
  </si>
  <si>
    <t>lat="34.53738"</t>
  </si>
  <si>
    <t>lon="-86.50204"&gt;</t>
  </si>
  <si>
    <t>&lt;ele&gt;177.255&lt;/ele&gt;</t>
  </si>
  <si>
    <t>lat="34.53771"</t>
  </si>
  <si>
    <t>lon="-86.50172"&gt;</t>
  </si>
  <si>
    <t>&lt;ele&gt;177.187&lt;/ele&gt;</t>
  </si>
  <si>
    <t>lat="34.53801"</t>
  </si>
  <si>
    <t>lon="-86.50132"&gt;</t>
  </si>
  <si>
    <t>&lt;ele&gt;176.912&lt;/ele&gt;</t>
  </si>
  <si>
    <t>lat="34.53821"</t>
  </si>
  <si>
    <t>lon="-86.50096"&gt;</t>
  </si>
  <si>
    <t>&lt;ele&gt;176.63&lt;/ele&gt;</t>
  </si>
  <si>
    <t>lat="34.53839"</t>
  </si>
  <si>
    <t>lon="-86.50055"&gt;</t>
  </si>
  <si>
    <t>&lt;ele&gt;176.655&lt;/ele&gt;</t>
  </si>
  <si>
    <t>lat="34.53846"</t>
  </si>
  <si>
    <t>lon="-86.50036"&gt;</t>
  </si>
  <si>
    <t>&lt;ele&gt;176.767&lt;/ele&gt;</t>
  </si>
  <si>
    <t>lat="34.53859"</t>
  </si>
  <si>
    <t>lon="-86.49987"&gt;</t>
  </si>
  <si>
    <t>&lt;ele&gt;177.068&lt;/ele&gt;</t>
  </si>
  <si>
    <t>lat="34.53935"</t>
  </si>
  <si>
    <t>lon="-86.49472"&gt;</t>
  </si>
  <si>
    <t>&lt;ele&gt;171.807&lt;/ele&gt;</t>
  </si>
  <si>
    <t>lat="34.54106"</t>
  </si>
  <si>
    <t>lon="-86.48306"&gt;</t>
  </si>
  <si>
    <t>&lt;ele&gt;172.113&lt;/ele&gt;</t>
  </si>
  <si>
    <t>lat="34.54145"</t>
  </si>
  <si>
    <t>lon="-86.48042"&gt;</t>
  </si>
  <si>
    <t>&lt;ele&gt;173.641&lt;/ele&gt;</t>
  </si>
  <si>
    <t>lat="34.54158"</t>
  </si>
  <si>
    <t>lon="-86.47975"&gt;</t>
  </si>
  <si>
    <t>&lt;ele&gt;174.258&lt;/ele&gt;</t>
  </si>
  <si>
    <t>lat="34.54172"</t>
  </si>
  <si>
    <t>lon="-86.47923"&gt;</t>
  </si>
  <si>
    <t>&lt;ele&gt;174.839&lt;/ele&gt;</t>
  </si>
  <si>
    <t>lat="34.54197"</t>
  </si>
  <si>
    <t>lon="-86.47856"&gt;</t>
  </si>
  <si>
    <t>&lt;ele&gt;175.824&lt;/ele&gt;</t>
  </si>
  <si>
    <t>lat="34.54227"</t>
  </si>
  <si>
    <t>lon="-86.4779"&gt;</t>
  </si>
  <si>
    <t>&lt;ele&gt;176.638&lt;/ele&gt;</t>
  </si>
  <si>
    <t>lat="34.54251"</t>
  </si>
  <si>
    <t>lon="-86.47744"&gt;</t>
  </si>
  <si>
    <t>&lt;ele&gt;176.836&lt;/ele&gt;</t>
  </si>
  <si>
    <t>lat="34.54264"</t>
  </si>
  <si>
    <t>lon="-86.47715"&gt;</t>
  </si>
  <si>
    <t>&lt;ele&gt;176.749&lt;/ele&gt;</t>
  </si>
  <si>
    <t>lat="34.54273"</t>
  </si>
  <si>
    <t>lon="-86.47687"&gt;</t>
  </si>
  <si>
    <t>&lt;ele&gt;176.798&lt;/ele&gt;</t>
  </si>
  <si>
    <t>lat="34.54285"</t>
  </si>
  <si>
    <t>lon="-86.47638"&gt;</t>
  </si>
  <si>
    <t>&lt;ele&gt;177.081&lt;/ele&gt;</t>
  </si>
  <si>
    <t>lat="34.54289"</t>
  </si>
  <si>
    <t>lon="-86.47599"&gt;</t>
  </si>
  <si>
    <t>&lt;ele&gt;177.162&lt;/ele&gt;</t>
  </si>
  <si>
    <t>lat="34.5428"</t>
  </si>
  <si>
    <t>lon="-86.4711"&gt;</t>
  </si>
  <si>
    <t>&lt;ele&gt;177.996&lt;/ele&gt;</t>
  </si>
  <si>
    <t>lat="34.54276"</t>
  </si>
  <si>
    <t>lon="-86.46875"&gt;</t>
  </si>
  <si>
    <t>&lt;ele&gt;180.0&lt;/ele&gt;</t>
  </si>
  <si>
    <t>lat="34.54277"</t>
  </si>
  <si>
    <t>lon="-86.46796"&gt;</t>
  </si>
  <si>
    <t>&lt;ele&gt;180.045&lt;/ele&gt;</t>
  </si>
  <si>
    <t>lat="34.54281"</t>
  </si>
  <si>
    <t>lon="-86.46648"&gt;</t>
  </si>
  <si>
    <t>&lt;ele&gt;182.287&lt;/ele&gt;</t>
  </si>
  <si>
    <t>lon="-86.46607"&gt;</t>
  </si>
  <si>
    <t>&lt;ele&gt;183.59&lt;/ele&gt;</t>
  </si>
  <si>
    <t>lat="34.54294"</t>
  </si>
  <si>
    <t>lon="-86.46592"&gt;</t>
  </si>
  <si>
    <t>&lt;ele&gt;184.188&lt;/ele&gt;</t>
  </si>
  <si>
    <t>lat="34.54303"</t>
  </si>
  <si>
    <t>lon="-86.46571"&gt;</t>
  </si>
  <si>
    <t>&lt;ele&gt;184.929&lt;/ele&gt;</t>
  </si>
  <si>
    <t>lat="34.54341"</t>
  </si>
  <si>
    <t>lon="-86.4651"&gt;</t>
  </si>
  <si>
    <t>&lt;ele&gt;186.511&lt;/ele&gt;</t>
  </si>
  <si>
    <t>lat="34.54404"</t>
  </si>
  <si>
    <t>lon="-86.4642"&gt;</t>
  </si>
  <si>
    <t>&lt;ele&gt;186.125&lt;/ele&gt;</t>
  </si>
  <si>
    <t>lat="34.54414"</t>
  </si>
  <si>
    <t>lon="-86.46401"&gt;</t>
  </si>
  <si>
    <t>&lt;ele&gt;185.655&lt;/ele&gt;</t>
  </si>
  <si>
    <t>lat="34.54447"</t>
  </si>
  <si>
    <t>lon="-86.4632"&gt;</t>
  </si>
  <si>
    <t>&lt;ele&gt;184.953&lt;/ele&gt;</t>
  </si>
  <si>
    <t>lat="34.546"</t>
  </si>
  <si>
    <t>lon="-86.4602"&gt;</t>
  </si>
  <si>
    <t>&lt;ele&gt;182.772&lt;/ele&gt;</t>
  </si>
  <si>
    <t>lat="34.54749"</t>
  </si>
  <si>
    <t>lon="-86.45729"&gt;</t>
  </si>
  <si>
    <t>&lt;ele&gt;179.404&lt;/ele&gt;</t>
  </si>
  <si>
    <t>lat="34.54786"</t>
  </si>
  <si>
    <t>lon="-86.45666"&gt;</t>
  </si>
  <si>
    <t>&lt;ele&gt;179.892&lt;/ele&gt;</t>
  </si>
  <si>
    <t>lat="34.54796"</t>
  </si>
  <si>
    <t>lon="-86.45645"&gt;</t>
  </si>
  <si>
    <t>&lt;ele&gt;179.324&lt;/ele&gt;</t>
  </si>
  <si>
    <t>lat="34.54803"</t>
  </si>
  <si>
    <t>lon="-86.4562"&gt;</t>
  </si>
  <si>
    <t>&lt;ele&gt;178.953&lt;/ele&gt;</t>
  </si>
  <si>
    <t>lat="34.54812"</t>
  </si>
  <si>
    <t>lon="-86.45562"&gt;</t>
  </si>
  <si>
    <t>&lt;ele&gt;177.793&lt;/ele&gt;</t>
  </si>
  <si>
    <t>lat="34.54825"</t>
  </si>
  <si>
    <t>lon="-86.45409"&gt;</t>
  </si>
  <si>
    <t>&lt;ele&gt;175.847&lt;/ele&gt;</t>
  </si>
  <si>
    <t>lat="34.54833"</t>
  </si>
  <si>
    <t>lon="-86.45361"&gt;</t>
  </si>
  <si>
    <t>&lt;ele&gt;175.554&lt;/ele&gt;</t>
  </si>
  <si>
    <t>lat="34.54848"</t>
  </si>
  <si>
    <t>lon="-86.45316"&gt;</t>
  </si>
  <si>
    <t>&lt;ele&gt;175.177&lt;/ele&gt;</t>
  </si>
  <si>
    <t>lat="34.54923"</t>
  </si>
  <si>
    <t>lon="-86.45159"&gt;</t>
  </si>
  <si>
    <t>&lt;ele&gt;174.55&lt;/ele&gt;</t>
  </si>
  <si>
    <t>lat="34.54955"</t>
  </si>
  <si>
    <t>lon="-86.45088"&gt;</t>
  </si>
  <si>
    <t>&lt;ele&gt;174.98&lt;/ele&gt;</t>
  </si>
  <si>
    <t>lat="34.54974"</t>
  </si>
  <si>
    <t>lon="-86.45041"&gt;</t>
  </si>
  <si>
    <t>&lt;ele&gt;175.159&lt;/ele&gt;</t>
  </si>
  <si>
    <t>lat="34.54988"</t>
  </si>
  <si>
    <t>lon="-86.44993"&gt;</t>
  </si>
  <si>
    <t>&lt;ele&gt;175.394&lt;/ele&gt;</t>
  </si>
  <si>
    <t>lat="34.54992"</t>
  </si>
  <si>
    <t>lon="-86.44936"&gt;</t>
  </si>
  <si>
    <t>&lt;ele&gt;175.644&lt;/ele&gt;</t>
  </si>
  <si>
    <t>lat="34.54998"</t>
  </si>
  <si>
    <t>lon="-86.44875"&gt;</t>
  </si>
  <si>
    <t>&lt;ele&gt;175.986&lt;/ele&gt;</t>
  </si>
  <si>
    <t>lat="34.55008"</t>
  </si>
  <si>
    <t>lon="-86.44822"&gt;</t>
  </si>
  <si>
    <t>&lt;ele&gt;176.229&lt;/ele&gt;</t>
  </si>
  <si>
    <t>lat="34.55019"</t>
  </si>
  <si>
    <t>lon="-86.44783"&gt;</t>
  </si>
  <si>
    <t>&lt;ele&gt;176.368&lt;/ele&gt;</t>
  </si>
  <si>
    <t>lat="34.55042"</t>
  </si>
  <si>
    <t>lon="-86.44725"&gt;</t>
  </si>
  <si>
    <t>&lt;ele&gt;176.741&lt;/ele&gt;</t>
  </si>
  <si>
    <t>lat="34.55065"</t>
  </si>
  <si>
    <t>lon="-86.44668"&gt;</t>
  </si>
  <si>
    <t>&lt;ele&gt;176.884&lt;/ele&gt;</t>
  </si>
  <si>
    <t>lat="34.55076"</t>
  </si>
  <si>
    <t>lon="-86.44632"&gt;</t>
  </si>
  <si>
    <t>&lt;ele&gt;176.941&lt;/ele&gt;</t>
  </si>
  <si>
    <t>lat="34.55082"</t>
  </si>
  <si>
    <t>lon="-86.44576"&gt;</t>
  </si>
  <si>
    <t>&lt;ele&gt;177.045&lt;/ele&gt;</t>
  </si>
  <si>
    <t>lat="34.55088"</t>
  </si>
  <si>
    <t>lon="-86.44435"&gt;</t>
  </si>
  <si>
    <t>&lt;ele&gt;177.351&lt;/ele&gt;</t>
  </si>
  <si>
    <t>lat="34.55087"</t>
  </si>
  <si>
    <t>lon="-86.44386"&gt;</t>
  </si>
  <si>
    <t>&lt;ele&gt;177.524&lt;/ele&gt;</t>
  </si>
  <si>
    <t>lat="34.55085"</t>
  </si>
  <si>
    <t>lon="-86.44346"&gt;</t>
  </si>
  <si>
    <t>&lt;ele&gt;177.656&lt;/ele&gt;</t>
  </si>
  <si>
    <t>lat="34.55081"</t>
  </si>
  <si>
    <t>lon="-86.44321"&gt;</t>
  </si>
  <si>
    <t>&lt;ele&gt;177.642&lt;/ele&gt;</t>
  </si>
  <si>
    <t>lat="34.55074"</t>
  </si>
  <si>
    <t>lon="-86.44299"&gt;</t>
  </si>
  <si>
    <t>&lt;ele&gt;177.69&lt;/ele&gt;</t>
  </si>
  <si>
    <t>lat="34.55058"</t>
  </si>
  <si>
    <t>lon="-86.44264"&gt;</t>
  </si>
  <si>
    <t>&lt;ele&gt;177.858&lt;/ele&gt;</t>
  </si>
  <si>
    <t>lat="34.55049"</t>
  </si>
  <si>
    <t>lon="-86.44249"&gt;</t>
  </si>
  <si>
    <t>&lt;ele&gt;177.88&lt;/ele&gt;</t>
  </si>
  <si>
    <t>lat="34.55091"</t>
  </si>
  <si>
    <t>lon="-86.44284"&gt;</t>
  </si>
  <si>
    <t>&lt;ele&gt;177.833&lt;/ele&gt;</t>
  </si>
  <si>
    <t>lat="34.55141"</t>
  </si>
  <si>
    <t>lon="-86.44323"&gt;</t>
  </si>
  <si>
    <t>&lt;ele&gt;177.945&lt;/ele&gt;</t>
  </si>
  <si>
    <t>lat="34.55171"</t>
  </si>
  <si>
    <t>lon="-86.44347"&gt;</t>
  </si>
  <si>
    <t>&lt;ele&gt;177.966&lt;/ele&gt;</t>
  </si>
  <si>
    <t>lat="34.55281"</t>
  </si>
  <si>
    <t>&lt;ele&gt;177.984&lt;/ele&gt;</t>
  </si>
  <si>
    <t>lat="34.55467"</t>
  </si>
  <si>
    <t>lon="-86.44584"&gt;</t>
  </si>
  <si>
    <t>&lt;ele&gt;177.879&lt;/ele&gt;</t>
  </si>
  <si>
    <t>lat="34.55829"</t>
  </si>
  <si>
    <t>lon="-86.44871"&gt;</t>
  </si>
  <si>
    <t>&lt;ele&gt;177.314&lt;/ele&gt;</t>
  </si>
  <si>
    <t>lat="34.56051"</t>
  </si>
  <si>
    <t>lon="-86.45047"&gt;</t>
  </si>
  <si>
    <t>&lt;ele&gt;176.914&lt;/ele&gt;</t>
  </si>
  <si>
    <t>lat="34.56181"</t>
  </si>
  <si>
    <t>lon="-86.45152"&gt;</t>
  </si>
  <si>
    <t>&lt;ele&gt;177.003&lt;/ele&gt;</t>
  </si>
  <si>
    <t>lat="34.56283"</t>
  </si>
  <si>
    <t>lon="-86.45232"&gt;</t>
  </si>
  <si>
    <t>&lt;ele&gt;176.81&lt;/ele&gt;</t>
  </si>
  <si>
    <t>lat="34.56305"</t>
  </si>
  <si>
    <t>lon="-86.45249"&gt;</t>
  </si>
  <si>
    <t>&lt;ele&gt;176.826&lt;/ele&gt;</t>
  </si>
  <si>
    <t>lat="34.5658"</t>
  </si>
  <si>
    <t>lon="-86.45469"&gt;</t>
  </si>
  <si>
    <t>&lt;ele&gt;176.8&lt;/ele&gt;</t>
  </si>
  <si>
    <t>lat="34.56603"</t>
  </si>
  <si>
    <t>lon="-86.45486"&gt;</t>
  </si>
  <si>
    <t>lat="34.56621"</t>
  </si>
  <si>
    <t>lon="-86.45494"&gt;</t>
  </si>
  <si>
    <t>&lt;ele&gt;176.772&lt;/ele&gt;</t>
  </si>
  <si>
    <t>lat="34.56686"</t>
  </si>
  <si>
    <t>lon="-86.45519"&gt;</t>
  </si>
  <si>
    <t>&lt;ele&gt;176.258&lt;/ele&gt;</t>
  </si>
  <si>
    <t>lat="34.56753"</t>
  </si>
  <si>
    <t>lon="-86.45542"&gt;</t>
  </si>
  <si>
    <t>&lt;ele&gt;176.0&lt;/ele&gt;</t>
  </si>
  <si>
    <t>lat="34.56834"</t>
  </si>
  <si>
    <t>lon="-86.4557"&gt;</t>
  </si>
  <si>
    <t>&lt;ele&gt;176.252&lt;/ele&gt;</t>
  </si>
  <si>
    <t>lat="34.57023"</t>
  </si>
  <si>
    <t>lon="-86.45636"&gt;</t>
  </si>
  <si>
    <t>&lt;ele&gt;176.92&lt;/ele&gt;</t>
  </si>
  <si>
    <t>lat="34.57264"</t>
  </si>
  <si>
    <t>lon="-86.45719"&gt;</t>
  </si>
  <si>
    <t>&lt;ele&gt;177.0&lt;/ele&gt;</t>
  </si>
  <si>
    <t>lat="34.57544"</t>
  </si>
  <si>
    <t>lon="-86.45814"&gt;</t>
  </si>
  <si>
    <t>&lt;ele&gt;176.435&lt;/ele&gt;</t>
  </si>
  <si>
    <t>lat="34.57675"</t>
  </si>
  <si>
    <t>lon="-86.45859"&gt;</t>
  </si>
  <si>
    <t>&lt;ele&gt;176.88&lt;/ele&gt;</t>
  </si>
  <si>
    <t>lat="34.56385"</t>
  </si>
  <si>
    <t>lon="-86.45314"&gt;</t>
  </si>
  <si>
    <t>lat="34.56195"</t>
  </si>
  <si>
    <t>lon="-86.45164"&gt;</t>
  </si>
  <si>
    <t>&lt;ele&gt;176.96&lt;/ele&gt;</t>
  </si>
  <si>
    <t>lat="34.56057"</t>
  </si>
  <si>
    <t>lon="-86.45051"&gt;</t>
  </si>
  <si>
    <t>&lt;ele&gt;176.922&lt;/ele&gt;</t>
  </si>
  <si>
    <t>lat="34.55955"</t>
  </si>
  <si>
    <t>lon="-86.44972"&gt;</t>
  </si>
  <si>
    <t>&lt;ele&gt;177.145&lt;/ele&gt;</t>
  </si>
  <si>
    <t>lat="34.55838"</t>
  </si>
  <si>
    <t>lon="-86.44877"&gt;</t>
  </si>
  <si>
    <t>&lt;ele&gt;177.293&lt;/ele&gt;</t>
  </si>
  <si>
    <t>lat="34.5512"</t>
  </si>
  <si>
    <t>lon="-86.44307"&gt;</t>
  </si>
  <si>
    <t>&lt;ele&gt;177.909&lt;/ele&gt;</t>
  </si>
  <si>
    <t>lon="-86.44286"&gt;</t>
  </si>
  <si>
    <t>&lt;ele&gt;177.808&lt;/ele&gt;</t>
  </si>
  <si>
    <t>lat="34.55079"</t>
  </si>
  <si>
    <t>lon="-86.44294"&gt;</t>
  </si>
  <si>
    <t>&lt;ele&gt;177.726&lt;/ele&gt;</t>
  </si>
  <si>
    <t>lon="-86.44612"&gt;</t>
  </si>
  <si>
    <t>lon="-86.44648"&gt;</t>
  </si>
  <si>
    <t>&lt;ele&gt;176.911&lt;/ele&gt;</t>
  </si>
  <si>
    <t>lat="34.55054"</t>
  </si>
  <si>
    <t>lon="-86.44696"&gt;</t>
  </si>
  <si>
    <t>&lt;ele&gt;176.844&lt;/ele&gt;</t>
  </si>
  <si>
    <t>lat="34.5503"</t>
  </si>
  <si>
    <t>lon="-86.44753"&gt;</t>
  </si>
  <si>
    <t>&lt;ele&gt;176.555&lt;/ele&gt;</t>
  </si>
  <si>
    <t>lat="34.55012"</t>
  </si>
  <si>
    <t>lon="-86.44806"&gt;</t>
  </si>
  <si>
    <t>&lt;ele&gt;176.283&lt;/ele&gt;</t>
  </si>
  <si>
    <t>lat="34.55001"</t>
  </si>
  <si>
    <t>lon="-86.44852"&gt;</t>
  </si>
  <si>
    <t>&lt;ele&gt;176.09&lt;/ele&gt;</t>
  </si>
  <si>
    <t>lat="34.54994"</t>
  </si>
  <si>
    <t>lon="-86.44906"&gt;</t>
  </si>
  <si>
    <t>&lt;ele&gt;175.837&lt;/ele&gt;</t>
  </si>
  <si>
    <t>lat="34.54991"</t>
  </si>
  <si>
    <t>lon="-86.4497"&gt;</t>
  </si>
  <si>
    <t>&lt;ele&gt;175.511&lt;/ele&gt;</t>
  </si>
  <si>
    <t>lat="34.54983"</t>
  </si>
  <si>
    <t>lon="-86.45014"&gt;</t>
  </si>
  <si>
    <t>&lt;ele&gt;175.288&lt;/ele&gt;</t>
  </si>
  <si>
    <t>lat="34.54673"</t>
  </si>
  <si>
    <t>lon="-86.45876"&gt;</t>
  </si>
  <si>
    <t>&lt;ele&gt;179.663&lt;/ele&gt;</t>
  </si>
  <si>
    <t>lat="34.54286"</t>
  </si>
  <si>
    <t>lon="-86.47429"&gt;</t>
  </si>
  <si>
    <t>&lt;ele&gt;178.193&lt;/ele&gt;</t>
  </si>
  <si>
    <t>lat="34.54745"</t>
  </si>
  <si>
    <t>lon="-86.53637"&gt;</t>
  </si>
  <si>
    <t>&lt;ele&gt;179.778&lt;/ele&gt;</t>
  </si>
  <si>
    <t>lat="34.54782"</t>
  </si>
  <si>
    <t>lon="-86.53688"&gt;</t>
  </si>
  <si>
    <t>&lt;ele&gt;178.573&lt;/ele&gt;</t>
  </si>
  <si>
    <t>lat="34.54909"</t>
  </si>
  <si>
    <t>lon="-86.53867"&gt;</t>
  </si>
  <si>
    <t>&lt;ele&gt;185.321&lt;/ele&gt;</t>
  </si>
  <si>
    <t>lat="34.5502"</t>
  </si>
  <si>
    <t>&lt;ele&gt;183.083&lt;/ele&gt;</t>
  </si>
  <si>
    <t>lat="34.55045"</t>
  </si>
  <si>
    <t>&lt;ele&gt;181.938&lt;/ele&gt;</t>
  </si>
  <si>
    <t>lat="34.55174"</t>
  </si>
  <si>
    <t>&lt;ele&gt;184.392&lt;/ele&gt;</t>
  </si>
  <si>
    <t>lat="34.55292"</t>
  </si>
  <si>
    <t>lon="-86.53885"&gt;</t>
  </si>
  <si>
    <t>&lt;ele&gt;180.572&lt;/ele&gt;</t>
  </si>
  <si>
    <t>lat="34.55367"</t>
  </si>
  <si>
    <t>lon="-86.53919"&gt;</t>
  </si>
  <si>
    <t>&lt;ele&gt;177.488&lt;/ele&gt;</t>
  </si>
  <si>
    <t>lat="34.55388"</t>
  </si>
  <si>
    <t>lon="-86.53937"&gt;</t>
  </si>
  <si>
    <t>&lt;ele&gt;177.032&lt;/ele&gt;</t>
  </si>
  <si>
    <t>lat="34.55504"</t>
  </si>
  <si>
    <t>lon="-86.54051"&gt;</t>
  </si>
  <si>
    <t>&lt;ele&gt;174.799&lt;/ele&gt;</t>
  </si>
  <si>
    <t>lat="34.55874"</t>
  </si>
  <si>
    <t>lon="-86.54336"&gt;</t>
  </si>
  <si>
    <t>&lt;ele&gt;171.191&lt;/ele&gt;</t>
  </si>
  <si>
    <t>lat="34.56039"</t>
  </si>
  <si>
    <t>lon="-86.54416"&gt;</t>
  </si>
  <si>
    <t>&lt;ele&gt;172.528&lt;/ele&gt;</t>
  </si>
  <si>
    <t>lat="34.56105"</t>
  </si>
  <si>
    <t>lon="-86.54443"&gt;</t>
  </si>
  <si>
    <t>&lt;ele&gt;172.171&lt;/ele&gt;</t>
  </si>
  <si>
    <t>lat="34.56212"</t>
  </si>
  <si>
    <t>lon="-86.54474"&gt;</t>
  </si>
  <si>
    <t>&lt;ele&gt;173.718&lt;/ele&gt;</t>
  </si>
  <si>
    <t>lat="34.5626"</t>
  </si>
  <si>
    <t>lon="-86.54489"&gt;</t>
  </si>
  <si>
    <t>&lt;ele&gt;175.197&lt;/ele&gt;</t>
  </si>
  <si>
    <t>lat="34.56296"</t>
  </si>
  <si>
    <t>lon="-86.54506"&gt;</t>
  </si>
  <si>
    <t>&lt;ele&gt;174.663&lt;/ele&gt;</t>
  </si>
  <si>
    <t>lat="34.56339"</t>
  </si>
  <si>
    <t>lon="-86.54531"&gt;</t>
  </si>
  <si>
    <t>&lt;ele&gt;172.803&lt;/ele&gt;</t>
  </si>
  <si>
    <t>lat="34.56379"</t>
  </si>
  <si>
    <t>lon="-86.5456"&gt;</t>
  </si>
  <si>
    <t>&lt;ele&gt;171.089&lt;/ele&gt;</t>
  </si>
  <si>
    <t>lat="34.56404"</t>
  </si>
  <si>
    <t>lon="-86.54581"&gt;</t>
  </si>
  <si>
    <t>&lt;ele&gt;170.606&lt;/ele&gt;</t>
  </si>
  <si>
    <t>lat="34.56448"</t>
  </si>
  <si>
    <t>lon="-86.54624"&gt;</t>
  </si>
  <si>
    <t>&lt;ele&gt;170.243&lt;/ele&gt;</t>
  </si>
  <si>
    <t>lat="34.56543"</t>
  </si>
  <si>
    <t>lon="-86.54723"&gt;</t>
  </si>
  <si>
    <t>&lt;ele&gt;173.382&lt;/ele&gt;</t>
  </si>
  <si>
    <t>lat="34.56618"</t>
  </si>
  <si>
    <t>lon="-86.54797"&gt;</t>
  </si>
  <si>
    <t>&lt;ele&gt;173.679&lt;/ele&gt;</t>
  </si>
  <si>
    <t>lat="34.56674"</t>
  </si>
  <si>
    <t>lon="-86.54844"&gt;</t>
  </si>
  <si>
    <t>&lt;ele&gt;173.7&lt;/ele&gt;</t>
  </si>
  <si>
    <t>lat="34.56727"</t>
  </si>
  <si>
    <t>lon="-86.5488"&gt;</t>
  </si>
  <si>
    <t>&lt;ele&gt;173.894&lt;/ele&gt;</t>
  </si>
  <si>
    <t>lat="34.56785"</t>
  </si>
  <si>
    <t>lon="-86.54913"&gt;</t>
  </si>
  <si>
    <t>&lt;ele&gt;173.924&lt;/ele&gt;</t>
  </si>
  <si>
    <t>lat="34.56954"</t>
  </si>
  <si>
    <t>lon="-86.54985"&gt;</t>
  </si>
  <si>
    <t>&lt;ele&gt;173.778&lt;/ele&gt;</t>
  </si>
  <si>
    <t>lat="34.57832"</t>
  </si>
  <si>
    <t>lon="-86.55493"&gt;</t>
  </si>
  <si>
    <t>&lt;ele&gt;173.456&lt;/ele&gt;</t>
  </si>
  <si>
    <t>Elevation</t>
  </si>
  <si>
    <t>Latitude</t>
  </si>
  <si>
    <t>Longitude</t>
  </si>
  <si>
    <t>Lamda 1</t>
  </si>
  <si>
    <t>Lamda 2</t>
  </si>
  <si>
    <t>Phi 1</t>
  </si>
  <si>
    <t>Phi 2</t>
  </si>
  <si>
    <t>x</t>
  </si>
  <si>
    <t>y</t>
  </si>
  <si>
    <t>d</t>
  </si>
  <si>
    <t>Delta Phi</t>
  </si>
  <si>
    <t>Delta Lamda</t>
  </si>
  <si>
    <t>a</t>
  </si>
  <si>
    <t>c</t>
  </si>
  <si>
    <t>Delta H</t>
  </si>
  <si>
    <t>Grade</t>
  </si>
  <si>
    <t>CDA</t>
  </si>
  <si>
    <t>Mr</t>
  </si>
  <si>
    <t>Mb</t>
  </si>
  <si>
    <t>Mtot</t>
  </si>
  <si>
    <t>Crr</t>
  </si>
  <si>
    <t>Fair</t>
  </si>
  <si>
    <t>W</t>
  </si>
  <si>
    <t>Fclimb</t>
  </si>
  <si>
    <t>Froll</t>
  </si>
  <si>
    <t>Ftot</t>
  </si>
  <si>
    <t>P</t>
  </si>
  <si>
    <t>g</t>
  </si>
  <si>
    <t>C1</t>
  </si>
  <si>
    <t>C2</t>
  </si>
  <si>
    <t>V</t>
  </si>
  <si>
    <t>Rho</t>
  </si>
  <si>
    <t>A</t>
  </si>
  <si>
    <t>B</t>
  </si>
  <si>
    <t>C</t>
  </si>
  <si>
    <t>r</t>
  </si>
  <si>
    <t>t</t>
  </si>
  <si>
    <t>p</t>
  </si>
  <si>
    <t>q</t>
  </si>
  <si>
    <t>u3</t>
  </si>
  <si>
    <t>v3</t>
  </si>
  <si>
    <t>test</t>
  </si>
  <si>
    <t>CSS</t>
  </si>
  <si>
    <t>FTP</t>
  </si>
  <si>
    <t>FTPa</t>
  </si>
  <si>
    <t>Swim</t>
  </si>
  <si>
    <t>Swim TSS</t>
  </si>
  <si>
    <t>Bike TSS</t>
  </si>
  <si>
    <t>Run TSS</t>
  </si>
  <si>
    <t>CSS (yd/min)</t>
  </si>
  <si>
    <t>IF</t>
  </si>
  <si>
    <t>Time</t>
  </si>
  <si>
    <t>Speed (yd/min)</t>
  </si>
  <si>
    <t>Speed</t>
  </si>
  <si>
    <t>Average Power</t>
  </si>
  <si>
    <t>Bike</t>
  </si>
  <si>
    <t>Run</t>
  </si>
  <si>
    <t>Total</t>
  </si>
  <si>
    <t>Fatigue Rate</t>
  </si>
  <si>
    <t>min/100y</t>
  </si>
  <si>
    <t>h</t>
  </si>
  <si>
    <t>min/mile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</si>
</sst>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0"/>
    <numFmt numFmtId="166" formatCode="h:mm:ss;@"/>
    <numFmt numFmtId="167" formatCode="0.000"/>
    <numFmt numFmtId="168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9" fontId="0" fillId="0" borderId="0" xfId="1" applyFont="1"/>
    <xf numFmtId="167" fontId="0" fillId="0" borderId="0" xfId="0" applyNumberFormat="1"/>
    <xf numFmtId="0" fontId="0" fillId="0" borderId="0" xfId="0" quotePrefix="1"/>
    <xf numFmtId="1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Sheet1!$A$1:$A$474</c:f>
              <c:numCache>
                <c:formatCode>0.00</c:formatCode>
                <c:ptCount val="474"/>
                <c:pt idx="0">
                  <c:v>170.58</c:v>
                </c:pt>
                <c:pt idx="1">
                  <c:v>170.7</c:v>
                </c:pt>
                <c:pt idx="2">
                  <c:v>170.422</c:v>
                </c:pt>
                <c:pt idx="3">
                  <c:v>170.453</c:v>
                </c:pt>
                <c:pt idx="4">
                  <c:v>170.572</c:v>
                </c:pt>
                <c:pt idx="5">
                  <c:v>170.708</c:v>
                </c:pt>
                <c:pt idx="6">
                  <c:v>170.965</c:v>
                </c:pt>
                <c:pt idx="7">
                  <c:v>171.34399999999999</c:v>
                </c:pt>
                <c:pt idx="8">
                  <c:v>171.40199999999999</c:v>
                </c:pt>
                <c:pt idx="9">
                  <c:v>171.452</c:v>
                </c:pt>
                <c:pt idx="10">
                  <c:v>171.47399999999999</c:v>
                </c:pt>
                <c:pt idx="11">
                  <c:v>171.50299999999999</c:v>
                </c:pt>
                <c:pt idx="12">
                  <c:v>171.3</c:v>
                </c:pt>
                <c:pt idx="13">
                  <c:v>171.22399999999999</c:v>
                </c:pt>
                <c:pt idx="14">
                  <c:v>171.17</c:v>
                </c:pt>
                <c:pt idx="15">
                  <c:v>171.05199999999999</c:v>
                </c:pt>
                <c:pt idx="16">
                  <c:v>170.726</c:v>
                </c:pt>
                <c:pt idx="17">
                  <c:v>172.72900000000001</c:v>
                </c:pt>
                <c:pt idx="18">
                  <c:v>173.416</c:v>
                </c:pt>
                <c:pt idx="19">
                  <c:v>173.732</c:v>
                </c:pt>
                <c:pt idx="20">
                  <c:v>173.8</c:v>
                </c:pt>
                <c:pt idx="21">
                  <c:v>173.8</c:v>
                </c:pt>
                <c:pt idx="22">
                  <c:v>173.78899999999999</c:v>
                </c:pt>
                <c:pt idx="23">
                  <c:v>173.226</c:v>
                </c:pt>
                <c:pt idx="24">
                  <c:v>173.08600000000001</c:v>
                </c:pt>
                <c:pt idx="25">
                  <c:v>173.142</c:v>
                </c:pt>
                <c:pt idx="26">
                  <c:v>172.95599999999999</c:v>
                </c:pt>
                <c:pt idx="27">
                  <c:v>173.107</c:v>
                </c:pt>
                <c:pt idx="28">
                  <c:v>173.37299999999999</c:v>
                </c:pt>
                <c:pt idx="29">
                  <c:v>174.44499999999999</c:v>
                </c:pt>
                <c:pt idx="30">
                  <c:v>174.642</c:v>
                </c:pt>
                <c:pt idx="31">
                  <c:v>173.80199999999999</c:v>
                </c:pt>
                <c:pt idx="32">
                  <c:v>174.298</c:v>
                </c:pt>
                <c:pt idx="33">
                  <c:v>173.77500000000001</c:v>
                </c:pt>
                <c:pt idx="34">
                  <c:v>173.816</c:v>
                </c:pt>
                <c:pt idx="35">
                  <c:v>173.95400000000001</c:v>
                </c:pt>
                <c:pt idx="36">
                  <c:v>173.83799999999999</c:v>
                </c:pt>
                <c:pt idx="37">
                  <c:v>173.65700000000001</c:v>
                </c:pt>
                <c:pt idx="38">
                  <c:v>173.61</c:v>
                </c:pt>
                <c:pt idx="39">
                  <c:v>171.83699999999999</c:v>
                </c:pt>
                <c:pt idx="40">
                  <c:v>170.53200000000001</c:v>
                </c:pt>
                <c:pt idx="41">
                  <c:v>171.45400000000001</c:v>
                </c:pt>
                <c:pt idx="42">
                  <c:v>173.94399999999999</c:v>
                </c:pt>
                <c:pt idx="43">
                  <c:v>175.24799999999999</c:v>
                </c:pt>
                <c:pt idx="44">
                  <c:v>174.98599999999999</c:v>
                </c:pt>
                <c:pt idx="45">
                  <c:v>172.072</c:v>
                </c:pt>
                <c:pt idx="46">
                  <c:v>172.06100000000001</c:v>
                </c:pt>
                <c:pt idx="47">
                  <c:v>172.41499999999999</c:v>
                </c:pt>
                <c:pt idx="48">
                  <c:v>173.179</c:v>
                </c:pt>
                <c:pt idx="49">
                  <c:v>170.876</c:v>
                </c:pt>
                <c:pt idx="50">
                  <c:v>171.636</c:v>
                </c:pt>
                <c:pt idx="51">
                  <c:v>173.11500000000001</c:v>
                </c:pt>
                <c:pt idx="52">
                  <c:v>173.178</c:v>
                </c:pt>
                <c:pt idx="53">
                  <c:v>172.94399999999999</c:v>
                </c:pt>
                <c:pt idx="54">
                  <c:v>174.047</c:v>
                </c:pt>
                <c:pt idx="55">
                  <c:v>175.66200000000001</c:v>
                </c:pt>
                <c:pt idx="56">
                  <c:v>177.357</c:v>
                </c:pt>
                <c:pt idx="57">
                  <c:v>177.89699999999999</c:v>
                </c:pt>
                <c:pt idx="58">
                  <c:v>178.626</c:v>
                </c:pt>
                <c:pt idx="59">
                  <c:v>179.636</c:v>
                </c:pt>
                <c:pt idx="60">
                  <c:v>182.00800000000001</c:v>
                </c:pt>
                <c:pt idx="61">
                  <c:v>184.10400000000001</c:v>
                </c:pt>
                <c:pt idx="62">
                  <c:v>184.60400000000001</c:v>
                </c:pt>
                <c:pt idx="63">
                  <c:v>183.982</c:v>
                </c:pt>
                <c:pt idx="64">
                  <c:v>183.95500000000001</c:v>
                </c:pt>
                <c:pt idx="65">
                  <c:v>183.56399999999999</c:v>
                </c:pt>
                <c:pt idx="66">
                  <c:v>182.27799999999999</c:v>
                </c:pt>
                <c:pt idx="67">
                  <c:v>185.46299999999999</c:v>
                </c:pt>
                <c:pt idx="68">
                  <c:v>187.00299999999999</c:v>
                </c:pt>
                <c:pt idx="69">
                  <c:v>188.70599999999999</c:v>
                </c:pt>
                <c:pt idx="70">
                  <c:v>188.53299999999999</c:v>
                </c:pt>
                <c:pt idx="71">
                  <c:v>186.81899999999999</c:v>
                </c:pt>
                <c:pt idx="72">
                  <c:v>183.73099999999999</c:v>
                </c:pt>
                <c:pt idx="73">
                  <c:v>182.607</c:v>
                </c:pt>
                <c:pt idx="74">
                  <c:v>179.50299999999999</c:v>
                </c:pt>
                <c:pt idx="75">
                  <c:v>179.11099999999999</c:v>
                </c:pt>
                <c:pt idx="76">
                  <c:v>180.25200000000001</c:v>
                </c:pt>
                <c:pt idx="77">
                  <c:v>180.91800000000001</c:v>
                </c:pt>
                <c:pt idx="78">
                  <c:v>181.08699999999999</c:v>
                </c:pt>
                <c:pt idx="79">
                  <c:v>180.27</c:v>
                </c:pt>
                <c:pt idx="80">
                  <c:v>180.74600000000001</c:v>
                </c:pt>
                <c:pt idx="81">
                  <c:v>181.37700000000001</c:v>
                </c:pt>
                <c:pt idx="82">
                  <c:v>186.73400000000001</c:v>
                </c:pt>
                <c:pt idx="83">
                  <c:v>189.77799999999999</c:v>
                </c:pt>
                <c:pt idx="84">
                  <c:v>191.01900000000001</c:v>
                </c:pt>
                <c:pt idx="85">
                  <c:v>190.244</c:v>
                </c:pt>
                <c:pt idx="86">
                  <c:v>186.66800000000001</c:v>
                </c:pt>
                <c:pt idx="87">
                  <c:v>186.81200000000001</c:v>
                </c:pt>
                <c:pt idx="88">
                  <c:v>191.74799999999999</c:v>
                </c:pt>
                <c:pt idx="89">
                  <c:v>191.06100000000001</c:v>
                </c:pt>
                <c:pt idx="90">
                  <c:v>187.93299999999999</c:v>
                </c:pt>
                <c:pt idx="91">
                  <c:v>186.43</c:v>
                </c:pt>
                <c:pt idx="92">
                  <c:v>182.001</c:v>
                </c:pt>
                <c:pt idx="93">
                  <c:v>181.672</c:v>
                </c:pt>
                <c:pt idx="94">
                  <c:v>181.346</c:v>
                </c:pt>
                <c:pt idx="95">
                  <c:v>181.239</c:v>
                </c:pt>
                <c:pt idx="96">
                  <c:v>181.09299999999999</c:v>
                </c:pt>
                <c:pt idx="97">
                  <c:v>180.89699999999999</c:v>
                </c:pt>
                <c:pt idx="98">
                  <c:v>181.071</c:v>
                </c:pt>
                <c:pt idx="99">
                  <c:v>181.15799999999999</c:v>
                </c:pt>
                <c:pt idx="100">
                  <c:v>179.88399999999999</c:v>
                </c:pt>
                <c:pt idx="101">
                  <c:v>179.38900000000001</c:v>
                </c:pt>
                <c:pt idx="102">
                  <c:v>178.65199999999999</c:v>
                </c:pt>
                <c:pt idx="103">
                  <c:v>178.43600000000001</c:v>
                </c:pt>
                <c:pt idx="104">
                  <c:v>178.511</c:v>
                </c:pt>
                <c:pt idx="105">
                  <c:v>178.65600000000001</c:v>
                </c:pt>
                <c:pt idx="106">
                  <c:v>180.25200000000001</c:v>
                </c:pt>
                <c:pt idx="107">
                  <c:v>182.06</c:v>
                </c:pt>
                <c:pt idx="108">
                  <c:v>185.52</c:v>
                </c:pt>
                <c:pt idx="109">
                  <c:v>186.89599999999999</c:v>
                </c:pt>
                <c:pt idx="110">
                  <c:v>187.874</c:v>
                </c:pt>
                <c:pt idx="111">
                  <c:v>193.42</c:v>
                </c:pt>
                <c:pt idx="112">
                  <c:v>192.714</c:v>
                </c:pt>
                <c:pt idx="113">
                  <c:v>196.232</c:v>
                </c:pt>
                <c:pt idx="114">
                  <c:v>198.90899999999999</c:v>
                </c:pt>
                <c:pt idx="115">
                  <c:v>198.44300000000001</c:v>
                </c:pt>
                <c:pt idx="116">
                  <c:v>197.226</c:v>
                </c:pt>
                <c:pt idx="117">
                  <c:v>188.37299999999999</c:v>
                </c:pt>
                <c:pt idx="118">
                  <c:v>188.952</c:v>
                </c:pt>
                <c:pt idx="119">
                  <c:v>188.548</c:v>
                </c:pt>
                <c:pt idx="120">
                  <c:v>191.988</c:v>
                </c:pt>
                <c:pt idx="121">
                  <c:v>192.858</c:v>
                </c:pt>
                <c:pt idx="122">
                  <c:v>192.233</c:v>
                </c:pt>
                <c:pt idx="123">
                  <c:v>189.166</c:v>
                </c:pt>
                <c:pt idx="124">
                  <c:v>187.92500000000001</c:v>
                </c:pt>
                <c:pt idx="125">
                  <c:v>182.34700000000001</c:v>
                </c:pt>
                <c:pt idx="126">
                  <c:v>183.26</c:v>
                </c:pt>
                <c:pt idx="127">
                  <c:v>184.489</c:v>
                </c:pt>
                <c:pt idx="128">
                  <c:v>186.49</c:v>
                </c:pt>
                <c:pt idx="129">
                  <c:v>186.34100000000001</c:v>
                </c:pt>
                <c:pt idx="130">
                  <c:v>185.84899999999999</c:v>
                </c:pt>
                <c:pt idx="131">
                  <c:v>185.73</c:v>
                </c:pt>
                <c:pt idx="132">
                  <c:v>185.76599999999999</c:v>
                </c:pt>
                <c:pt idx="133">
                  <c:v>185.61799999999999</c:v>
                </c:pt>
                <c:pt idx="134">
                  <c:v>185.72</c:v>
                </c:pt>
                <c:pt idx="135">
                  <c:v>185.863</c:v>
                </c:pt>
                <c:pt idx="136">
                  <c:v>186.1</c:v>
                </c:pt>
                <c:pt idx="137">
                  <c:v>186.11699999999999</c:v>
                </c:pt>
                <c:pt idx="138">
                  <c:v>185.29400000000001</c:v>
                </c:pt>
                <c:pt idx="139">
                  <c:v>184.98500000000001</c:v>
                </c:pt>
                <c:pt idx="140">
                  <c:v>183.47499999999999</c:v>
                </c:pt>
                <c:pt idx="141">
                  <c:v>182.80500000000001</c:v>
                </c:pt>
                <c:pt idx="142">
                  <c:v>182.52199999999999</c:v>
                </c:pt>
                <c:pt idx="143">
                  <c:v>182.72399999999999</c:v>
                </c:pt>
                <c:pt idx="144">
                  <c:v>181.21</c:v>
                </c:pt>
                <c:pt idx="145">
                  <c:v>179.75</c:v>
                </c:pt>
                <c:pt idx="146">
                  <c:v>178.816</c:v>
                </c:pt>
                <c:pt idx="147">
                  <c:v>178.40299999999999</c:v>
                </c:pt>
                <c:pt idx="148">
                  <c:v>177.96</c:v>
                </c:pt>
                <c:pt idx="149">
                  <c:v>177.45099999999999</c:v>
                </c:pt>
                <c:pt idx="150">
                  <c:v>175.57599999999999</c:v>
                </c:pt>
                <c:pt idx="151">
                  <c:v>177.065</c:v>
                </c:pt>
                <c:pt idx="152">
                  <c:v>176.72900000000001</c:v>
                </c:pt>
                <c:pt idx="153">
                  <c:v>174.94499999999999</c:v>
                </c:pt>
                <c:pt idx="154">
                  <c:v>176.78200000000001</c:v>
                </c:pt>
                <c:pt idx="155">
                  <c:v>176.90700000000001</c:v>
                </c:pt>
                <c:pt idx="156">
                  <c:v>177.02799999999999</c:v>
                </c:pt>
                <c:pt idx="157">
                  <c:v>177.255</c:v>
                </c:pt>
                <c:pt idx="158">
                  <c:v>177.18700000000001</c:v>
                </c:pt>
                <c:pt idx="159">
                  <c:v>176.91200000000001</c:v>
                </c:pt>
                <c:pt idx="160">
                  <c:v>176.63</c:v>
                </c:pt>
                <c:pt idx="161">
                  <c:v>176.655</c:v>
                </c:pt>
                <c:pt idx="162">
                  <c:v>176.767</c:v>
                </c:pt>
                <c:pt idx="163">
                  <c:v>177.06800000000001</c:v>
                </c:pt>
                <c:pt idx="164">
                  <c:v>171.80699999999999</c:v>
                </c:pt>
                <c:pt idx="165">
                  <c:v>172.113</c:v>
                </c:pt>
                <c:pt idx="166">
                  <c:v>173.64099999999999</c:v>
                </c:pt>
                <c:pt idx="167">
                  <c:v>174.25800000000001</c:v>
                </c:pt>
                <c:pt idx="168">
                  <c:v>174.839</c:v>
                </c:pt>
                <c:pt idx="169">
                  <c:v>175.82400000000001</c:v>
                </c:pt>
                <c:pt idx="170">
                  <c:v>176.63800000000001</c:v>
                </c:pt>
                <c:pt idx="171">
                  <c:v>176.83600000000001</c:v>
                </c:pt>
                <c:pt idx="172">
                  <c:v>176.749</c:v>
                </c:pt>
                <c:pt idx="173">
                  <c:v>176.798</c:v>
                </c:pt>
                <c:pt idx="174">
                  <c:v>177.08099999999999</c:v>
                </c:pt>
                <c:pt idx="175">
                  <c:v>177.16200000000001</c:v>
                </c:pt>
                <c:pt idx="176">
                  <c:v>177.99600000000001</c:v>
                </c:pt>
                <c:pt idx="177">
                  <c:v>180</c:v>
                </c:pt>
                <c:pt idx="178">
                  <c:v>180.04499999999999</c:v>
                </c:pt>
                <c:pt idx="179">
                  <c:v>182.28700000000001</c:v>
                </c:pt>
                <c:pt idx="180">
                  <c:v>183.59</c:v>
                </c:pt>
                <c:pt idx="181">
                  <c:v>184.18799999999999</c:v>
                </c:pt>
                <c:pt idx="182">
                  <c:v>184.929</c:v>
                </c:pt>
                <c:pt idx="183">
                  <c:v>186.511</c:v>
                </c:pt>
                <c:pt idx="184">
                  <c:v>186.125</c:v>
                </c:pt>
                <c:pt idx="185">
                  <c:v>185.655</c:v>
                </c:pt>
                <c:pt idx="186">
                  <c:v>184.953</c:v>
                </c:pt>
                <c:pt idx="187">
                  <c:v>182.77199999999999</c:v>
                </c:pt>
                <c:pt idx="188">
                  <c:v>179.404</c:v>
                </c:pt>
                <c:pt idx="189">
                  <c:v>179.892</c:v>
                </c:pt>
                <c:pt idx="190">
                  <c:v>179.32400000000001</c:v>
                </c:pt>
                <c:pt idx="191">
                  <c:v>178.953</c:v>
                </c:pt>
                <c:pt idx="192">
                  <c:v>177.79300000000001</c:v>
                </c:pt>
                <c:pt idx="193">
                  <c:v>175.84700000000001</c:v>
                </c:pt>
                <c:pt idx="194">
                  <c:v>175.554</c:v>
                </c:pt>
                <c:pt idx="195">
                  <c:v>175.17699999999999</c:v>
                </c:pt>
                <c:pt idx="196">
                  <c:v>174.55</c:v>
                </c:pt>
                <c:pt idx="197">
                  <c:v>174.98</c:v>
                </c:pt>
                <c:pt idx="198">
                  <c:v>175.15899999999999</c:v>
                </c:pt>
                <c:pt idx="199">
                  <c:v>175.39400000000001</c:v>
                </c:pt>
                <c:pt idx="200">
                  <c:v>175.64400000000001</c:v>
                </c:pt>
                <c:pt idx="201">
                  <c:v>175.98599999999999</c:v>
                </c:pt>
                <c:pt idx="202">
                  <c:v>176.22900000000001</c:v>
                </c:pt>
                <c:pt idx="203">
                  <c:v>176.36799999999999</c:v>
                </c:pt>
                <c:pt idx="204">
                  <c:v>176.74100000000001</c:v>
                </c:pt>
                <c:pt idx="205">
                  <c:v>176.88399999999999</c:v>
                </c:pt>
                <c:pt idx="206">
                  <c:v>176.941</c:v>
                </c:pt>
                <c:pt idx="207">
                  <c:v>177.04499999999999</c:v>
                </c:pt>
                <c:pt idx="208">
                  <c:v>177.351</c:v>
                </c:pt>
                <c:pt idx="209">
                  <c:v>177.524</c:v>
                </c:pt>
                <c:pt idx="210">
                  <c:v>177.65600000000001</c:v>
                </c:pt>
                <c:pt idx="211">
                  <c:v>177.642</c:v>
                </c:pt>
                <c:pt idx="212">
                  <c:v>177.69</c:v>
                </c:pt>
                <c:pt idx="213">
                  <c:v>177.858</c:v>
                </c:pt>
                <c:pt idx="214">
                  <c:v>177.88</c:v>
                </c:pt>
                <c:pt idx="215">
                  <c:v>177.833</c:v>
                </c:pt>
                <c:pt idx="216">
                  <c:v>177.94499999999999</c:v>
                </c:pt>
                <c:pt idx="217">
                  <c:v>177.96600000000001</c:v>
                </c:pt>
                <c:pt idx="218">
                  <c:v>177.98400000000001</c:v>
                </c:pt>
                <c:pt idx="219">
                  <c:v>177.87899999999999</c:v>
                </c:pt>
                <c:pt idx="220">
                  <c:v>177.31399999999999</c:v>
                </c:pt>
                <c:pt idx="221">
                  <c:v>176.91399999999999</c:v>
                </c:pt>
                <c:pt idx="222">
                  <c:v>177.00299999999999</c:v>
                </c:pt>
                <c:pt idx="223">
                  <c:v>176.81</c:v>
                </c:pt>
                <c:pt idx="224">
                  <c:v>176.82599999999999</c:v>
                </c:pt>
                <c:pt idx="225">
                  <c:v>176.8</c:v>
                </c:pt>
                <c:pt idx="226">
                  <c:v>176.8</c:v>
                </c:pt>
                <c:pt idx="227">
                  <c:v>176.77199999999999</c:v>
                </c:pt>
                <c:pt idx="228">
                  <c:v>176.25800000000001</c:v>
                </c:pt>
                <c:pt idx="229">
                  <c:v>176</c:v>
                </c:pt>
                <c:pt idx="230">
                  <c:v>176.25200000000001</c:v>
                </c:pt>
                <c:pt idx="231">
                  <c:v>176.92</c:v>
                </c:pt>
                <c:pt idx="232">
                  <c:v>177</c:v>
                </c:pt>
                <c:pt idx="233">
                  <c:v>176.435</c:v>
                </c:pt>
                <c:pt idx="234">
                  <c:v>176.88</c:v>
                </c:pt>
                <c:pt idx="235">
                  <c:v>176.435</c:v>
                </c:pt>
                <c:pt idx="236">
                  <c:v>177</c:v>
                </c:pt>
                <c:pt idx="237">
                  <c:v>176.92</c:v>
                </c:pt>
                <c:pt idx="238">
                  <c:v>176.25200000000001</c:v>
                </c:pt>
                <c:pt idx="239">
                  <c:v>176.25800000000001</c:v>
                </c:pt>
                <c:pt idx="240">
                  <c:v>176.77199999999999</c:v>
                </c:pt>
                <c:pt idx="241">
                  <c:v>176.8</c:v>
                </c:pt>
                <c:pt idx="242">
                  <c:v>176.8</c:v>
                </c:pt>
                <c:pt idx="243">
                  <c:v>176.8</c:v>
                </c:pt>
                <c:pt idx="244">
                  <c:v>176.82599999999999</c:v>
                </c:pt>
                <c:pt idx="245">
                  <c:v>176.96</c:v>
                </c:pt>
                <c:pt idx="246">
                  <c:v>176.922</c:v>
                </c:pt>
                <c:pt idx="247">
                  <c:v>177.14500000000001</c:v>
                </c:pt>
                <c:pt idx="248">
                  <c:v>177.29300000000001</c:v>
                </c:pt>
                <c:pt idx="249">
                  <c:v>177.31399999999999</c:v>
                </c:pt>
                <c:pt idx="250">
                  <c:v>177.87899999999999</c:v>
                </c:pt>
                <c:pt idx="251">
                  <c:v>177.98400000000001</c:v>
                </c:pt>
                <c:pt idx="252">
                  <c:v>177.96600000000001</c:v>
                </c:pt>
                <c:pt idx="253">
                  <c:v>177.90899999999999</c:v>
                </c:pt>
                <c:pt idx="254">
                  <c:v>177.833</c:v>
                </c:pt>
                <c:pt idx="255">
                  <c:v>177.80799999999999</c:v>
                </c:pt>
                <c:pt idx="256">
                  <c:v>177.726</c:v>
                </c:pt>
                <c:pt idx="257">
                  <c:v>177.69</c:v>
                </c:pt>
                <c:pt idx="258">
                  <c:v>177.642</c:v>
                </c:pt>
                <c:pt idx="259">
                  <c:v>177.65600000000001</c:v>
                </c:pt>
                <c:pt idx="260">
                  <c:v>177.524</c:v>
                </c:pt>
                <c:pt idx="261">
                  <c:v>177.351</c:v>
                </c:pt>
                <c:pt idx="262">
                  <c:v>177</c:v>
                </c:pt>
                <c:pt idx="263">
                  <c:v>176.911</c:v>
                </c:pt>
                <c:pt idx="264">
                  <c:v>176.84399999999999</c:v>
                </c:pt>
                <c:pt idx="265">
                  <c:v>176.55500000000001</c:v>
                </c:pt>
                <c:pt idx="266">
                  <c:v>176.28299999999999</c:v>
                </c:pt>
                <c:pt idx="267">
                  <c:v>176.09</c:v>
                </c:pt>
                <c:pt idx="268">
                  <c:v>175.83699999999999</c:v>
                </c:pt>
                <c:pt idx="269">
                  <c:v>175.511</c:v>
                </c:pt>
                <c:pt idx="270">
                  <c:v>175.39400000000001</c:v>
                </c:pt>
                <c:pt idx="271">
                  <c:v>175.28800000000001</c:v>
                </c:pt>
                <c:pt idx="272">
                  <c:v>175.15899999999999</c:v>
                </c:pt>
                <c:pt idx="273">
                  <c:v>174.98</c:v>
                </c:pt>
                <c:pt idx="274">
                  <c:v>174.55</c:v>
                </c:pt>
                <c:pt idx="275">
                  <c:v>175.17699999999999</c:v>
                </c:pt>
                <c:pt idx="276">
                  <c:v>175.554</c:v>
                </c:pt>
                <c:pt idx="277">
                  <c:v>175.84700000000001</c:v>
                </c:pt>
                <c:pt idx="278">
                  <c:v>177.79300000000001</c:v>
                </c:pt>
                <c:pt idx="279">
                  <c:v>178.953</c:v>
                </c:pt>
                <c:pt idx="280">
                  <c:v>179.32400000000001</c:v>
                </c:pt>
                <c:pt idx="281">
                  <c:v>179.892</c:v>
                </c:pt>
                <c:pt idx="282">
                  <c:v>179.404</c:v>
                </c:pt>
                <c:pt idx="283">
                  <c:v>179.66300000000001</c:v>
                </c:pt>
                <c:pt idx="284">
                  <c:v>184.953</c:v>
                </c:pt>
                <c:pt idx="285">
                  <c:v>185.655</c:v>
                </c:pt>
                <c:pt idx="286">
                  <c:v>186.125</c:v>
                </c:pt>
                <c:pt idx="287">
                  <c:v>186.511</c:v>
                </c:pt>
                <c:pt idx="288">
                  <c:v>184.929</c:v>
                </c:pt>
                <c:pt idx="289">
                  <c:v>184.18799999999999</c:v>
                </c:pt>
                <c:pt idx="290">
                  <c:v>183.59</c:v>
                </c:pt>
                <c:pt idx="291">
                  <c:v>182.28700000000001</c:v>
                </c:pt>
                <c:pt idx="292">
                  <c:v>180.04499999999999</c:v>
                </c:pt>
                <c:pt idx="293">
                  <c:v>180</c:v>
                </c:pt>
                <c:pt idx="294">
                  <c:v>177.99600000000001</c:v>
                </c:pt>
                <c:pt idx="295">
                  <c:v>178.19300000000001</c:v>
                </c:pt>
                <c:pt idx="296">
                  <c:v>177.16200000000001</c:v>
                </c:pt>
                <c:pt idx="297">
                  <c:v>177.08099999999999</c:v>
                </c:pt>
                <c:pt idx="298">
                  <c:v>176.798</c:v>
                </c:pt>
                <c:pt idx="299">
                  <c:v>176.749</c:v>
                </c:pt>
                <c:pt idx="300">
                  <c:v>176.83600000000001</c:v>
                </c:pt>
                <c:pt idx="301">
                  <c:v>176.63800000000001</c:v>
                </c:pt>
                <c:pt idx="302">
                  <c:v>175.82400000000001</c:v>
                </c:pt>
                <c:pt idx="303">
                  <c:v>174.839</c:v>
                </c:pt>
                <c:pt idx="304">
                  <c:v>174.25800000000001</c:v>
                </c:pt>
                <c:pt idx="305">
                  <c:v>173.64099999999999</c:v>
                </c:pt>
                <c:pt idx="306">
                  <c:v>172.113</c:v>
                </c:pt>
                <c:pt idx="307">
                  <c:v>171.80699999999999</c:v>
                </c:pt>
                <c:pt idx="308">
                  <c:v>177.06800000000001</c:v>
                </c:pt>
                <c:pt idx="309">
                  <c:v>176.767</c:v>
                </c:pt>
                <c:pt idx="310">
                  <c:v>176.655</c:v>
                </c:pt>
                <c:pt idx="311">
                  <c:v>176.63</c:v>
                </c:pt>
                <c:pt idx="312">
                  <c:v>176.91200000000001</c:v>
                </c:pt>
                <c:pt idx="313">
                  <c:v>177.18700000000001</c:v>
                </c:pt>
                <c:pt idx="314">
                  <c:v>177.255</c:v>
                </c:pt>
                <c:pt idx="315">
                  <c:v>177.02799999999999</c:v>
                </c:pt>
                <c:pt idx="316">
                  <c:v>176.90700000000001</c:v>
                </c:pt>
                <c:pt idx="317">
                  <c:v>176.78200000000001</c:v>
                </c:pt>
                <c:pt idx="318">
                  <c:v>174.94499999999999</c:v>
                </c:pt>
                <c:pt idx="319">
                  <c:v>176.72900000000001</c:v>
                </c:pt>
                <c:pt idx="320">
                  <c:v>177.065</c:v>
                </c:pt>
                <c:pt idx="321">
                  <c:v>175.57599999999999</c:v>
                </c:pt>
                <c:pt idx="322">
                  <c:v>177.45099999999999</c:v>
                </c:pt>
                <c:pt idx="323">
                  <c:v>177.96</c:v>
                </c:pt>
                <c:pt idx="324">
                  <c:v>178.40299999999999</c:v>
                </c:pt>
                <c:pt idx="325">
                  <c:v>178.816</c:v>
                </c:pt>
                <c:pt idx="326">
                  <c:v>179.75</c:v>
                </c:pt>
                <c:pt idx="327">
                  <c:v>181.21</c:v>
                </c:pt>
                <c:pt idx="328">
                  <c:v>182.72399999999999</c:v>
                </c:pt>
                <c:pt idx="329">
                  <c:v>182.52199999999999</c:v>
                </c:pt>
                <c:pt idx="330">
                  <c:v>182.80500000000001</c:v>
                </c:pt>
                <c:pt idx="331">
                  <c:v>183.47499999999999</c:v>
                </c:pt>
                <c:pt idx="332">
                  <c:v>184.98500000000001</c:v>
                </c:pt>
                <c:pt idx="333">
                  <c:v>185.29400000000001</c:v>
                </c:pt>
                <c:pt idx="334">
                  <c:v>186.11699999999999</c:v>
                </c:pt>
                <c:pt idx="335">
                  <c:v>186.1</c:v>
                </c:pt>
                <c:pt idx="336">
                  <c:v>185.863</c:v>
                </c:pt>
                <c:pt idx="337">
                  <c:v>185.72</c:v>
                </c:pt>
                <c:pt idx="338">
                  <c:v>185.61799999999999</c:v>
                </c:pt>
                <c:pt idx="339">
                  <c:v>185.76599999999999</c:v>
                </c:pt>
                <c:pt idx="340">
                  <c:v>185.73</c:v>
                </c:pt>
                <c:pt idx="341">
                  <c:v>185.84899999999999</c:v>
                </c:pt>
                <c:pt idx="342">
                  <c:v>186.34100000000001</c:v>
                </c:pt>
                <c:pt idx="343">
                  <c:v>186.49</c:v>
                </c:pt>
                <c:pt idx="344">
                  <c:v>184.489</c:v>
                </c:pt>
                <c:pt idx="345">
                  <c:v>183.26</c:v>
                </c:pt>
                <c:pt idx="346">
                  <c:v>182.34700000000001</c:v>
                </c:pt>
                <c:pt idx="347">
                  <c:v>187.92500000000001</c:v>
                </c:pt>
                <c:pt idx="348">
                  <c:v>189.166</c:v>
                </c:pt>
                <c:pt idx="349">
                  <c:v>192.233</c:v>
                </c:pt>
                <c:pt idx="350">
                  <c:v>192.858</c:v>
                </c:pt>
                <c:pt idx="351">
                  <c:v>191.988</c:v>
                </c:pt>
                <c:pt idx="352">
                  <c:v>188.548</c:v>
                </c:pt>
                <c:pt idx="353">
                  <c:v>188.952</c:v>
                </c:pt>
                <c:pt idx="354">
                  <c:v>188.37299999999999</c:v>
                </c:pt>
                <c:pt idx="355">
                  <c:v>197.226</c:v>
                </c:pt>
                <c:pt idx="356">
                  <c:v>198.44300000000001</c:v>
                </c:pt>
                <c:pt idx="357">
                  <c:v>198.90899999999999</c:v>
                </c:pt>
                <c:pt idx="358">
                  <c:v>196.232</c:v>
                </c:pt>
                <c:pt idx="359">
                  <c:v>192.714</c:v>
                </c:pt>
                <c:pt idx="360">
                  <c:v>193.42</c:v>
                </c:pt>
                <c:pt idx="361">
                  <c:v>187.874</c:v>
                </c:pt>
                <c:pt idx="362">
                  <c:v>186.89599999999999</c:v>
                </c:pt>
                <c:pt idx="363">
                  <c:v>185.52</c:v>
                </c:pt>
                <c:pt idx="364">
                  <c:v>180.25200000000001</c:v>
                </c:pt>
                <c:pt idx="365">
                  <c:v>178.65600000000001</c:v>
                </c:pt>
                <c:pt idx="366">
                  <c:v>178.511</c:v>
                </c:pt>
                <c:pt idx="367">
                  <c:v>178.43600000000001</c:v>
                </c:pt>
                <c:pt idx="368">
                  <c:v>178.65199999999999</c:v>
                </c:pt>
                <c:pt idx="369">
                  <c:v>179.38900000000001</c:v>
                </c:pt>
                <c:pt idx="370">
                  <c:v>179.88399999999999</c:v>
                </c:pt>
                <c:pt idx="371">
                  <c:v>181.15799999999999</c:v>
                </c:pt>
                <c:pt idx="372">
                  <c:v>181.071</c:v>
                </c:pt>
                <c:pt idx="373">
                  <c:v>180.89699999999999</c:v>
                </c:pt>
                <c:pt idx="374">
                  <c:v>181.09299999999999</c:v>
                </c:pt>
                <c:pt idx="375">
                  <c:v>181.239</c:v>
                </c:pt>
                <c:pt idx="376">
                  <c:v>181.346</c:v>
                </c:pt>
                <c:pt idx="377">
                  <c:v>181.672</c:v>
                </c:pt>
                <c:pt idx="378">
                  <c:v>182.001</c:v>
                </c:pt>
                <c:pt idx="379">
                  <c:v>186.43</c:v>
                </c:pt>
                <c:pt idx="380">
                  <c:v>187.93299999999999</c:v>
                </c:pt>
                <c:pt idx="381">
                  <c:v>191.06100000000001</c:v>
                </c:pt>
                <c:pt idx="382">
                  <c:v>191.74799999999999</c:v>
                </c:pt>
                <c:pt idx="383">
                  <c:v>186.81200000000001</c:v>
                </c:pt>
                <c:pt idx="384">
                  <c:v>186.66800000000001</c:v>
                </c:pt>
                <c:pt idx="385">
                  <c:v>190.244</c:v>
                </c:pt>
                <c:pt idx="386">
                  <c:v>191.01900000000001</c:v>
                </c:pt>
                <c:pt idx="387">
                  <c:v>189.77799999999999</c:v>
                </c:pt>
                <c:pt idx="388">
                  <c:v>186.73400000000001</c:v>
                </c:pt>
                <c:pt idx="389">
                  <c:v>181.37700000000001</c:v>
                </c:pt>
                <c:pt idx="390">
                  <c:v>180.27</c:v>
                </c:pt>
                <c:pt idx="391">
                  <c:v>181.08699999999999</c:v>
                </c:pt>
                <c:pt idx="392">
                  <c:v>180.91800000000001</c:v>
                </c:pt>
                <c:pt idx="393">
                  <c:v>180.25200000000001</c:v>
                </c:pt>
                <c:pt idx="394">
                  <c:v>179.77799999999999</c:v>
                </c:pt>
                <c:pt idx="395">
                  <c:v>178.57300000000001</c:v>
                </c:pt>
                <c:pt idx="396">
                  <c:v>182.607</c:v>
                </c:pt>
                <c:pt idx="397">
                  <c:v>183.73099999999999</c:v>
                </c:pt>
                <c:pt idx="398">
                  <c:v>185.321</c:v>
                </c:pt>
                <c:pt idx="399">
                  <c:v>186.81899999999999</c:v>
                </c:pt>
                <c:pt idx="400">
                  <c:v>188.53299999999999</c:v>
                </c:pt>
                <c:pt idx="401">
                  <c:v>188.70599999999999</c:v>
                </c:pt>
                <c:pt idx="402">
                  <c:v>187.00299999999999</c:v>
                </c:pt>
                <c:pt idx="403">
                  <c:v>185.46299999999999</c:v>
                </c:pt>
                <c:pt idx="404">
                  <c:v>183.083</c:v>
                </c:pt>
                <c:pt idx="405">
                  <c:v>181.93799999999999</c:v>
                </c:pt>
                <c:pt idx="406">
                  <c:v>183.95500000000001</c:v>
                </c:pt>
                <c:pt idx="407">
                  <c:v>183.982</c:v>
                </c:pt>
                <c:pt idx="408">
                  <c:v>184.392</c:v>
                </c:pt>
                <c:pt idx="409">
                  <c:v>184.60400000000001</c:v>
                </c:pt>
                <c:pt idx="410">
                  <c:v>184.10400000000001</c:v>
                </c:pt>
                <c:pt idx="411">
                  <c:v>180.572</c:v>
                </c:pt>
                <c:pt idx="412">
                  <c:v>179.636</c:v>
                </c:pt>
                <c:pt idx="413">
                  <c:v>178.626</c:v>
                </c:pt>
                <c:pt idx="414">
                  <c:v>177.488</c:v>
                </c:pt>
                <c:pt idx="415">
                  <c:v>177.03200000000001</c:v>
                </c:pt>
                <c:pt idx="416">
                  <c:v>174.79900000000001</c:v>
                </c:pt>
                <c:pt idx="417">
                  <c:v>172.94399999999999</c:v>
                </c:pt>
                <c:pt idx="418">
                  <c:v>173.178</c:v>
                </c:pt>
                <c:pt idx="419">
                  <c:v>173.11500000000001</c:v>
                </c:pt>
                <c:pt idx="420">
                  <c:v>171.636</c:v>
                </c:pt>
                <c:pt idx="421">
                  <c:v>170.876</c:v>
                </c:pt>
                <c:pt idx="422">
                  <c:v>171.191</c:v>
                </c:pt>
                <c:pt idx="423">
                  <c:v>172.52799999999999</c:v>
                </c:pt>
                <c:pt idx="424">
                  <c:v>172.41499999999999</c:v>
                </c:pt>
                <c:pt idx="425">
                  <c:v>172.17099999999999</c:v>
                </c:pt>
                <c:pt idx="426">
                  <c:v>172.06100000000001</c:v>
                </c:pt>
                <c:pt idx="427">
                  <c:v>173.71799999999999</c:v>
                </c:pt>
                <c:pt idx="428">
                  <c:v>175.197</c:v>
                </c:pt>
                <c:pt idx="429">
                  <c:v>174.66300000000001</c:v>
                </c:pt>
                <c:pt idx="430">
                  <c:v>172.803</c:v>
                </c:pt>
                <c:pt idx="431">
                  <c:v>171.089</c:v>
                </c:pt>
                <c:pt idx="432">
                  <c:v>170.60599999999999</c:v>
                </c:pt>
                <c:pt idx="433">
                  <c:v>170.24299999999999</c:v>
                </c:pt>
                <c:pt idx="434">
                  <c:v>173.38200000000001</c:v>
                </c:pt>
                <c:pt idx="435">
                  <c:v>173.679</c:v>
                </c:pt>
                <c:pt idx="436">
                  <c:v>173.7</c:v>
                </c:pt>
                <c:pt idx="437">
                  <c:v>173.89400000000001</c:v>
                </c:pt>
                <c:pt idx="438">
                  <c:v>173.92400000000001</c:v>
                </c:pt>
                <c:pt idx="439">
                  <c:v>173.77799999999999</c:v>
                </c:pt>
                <c:pt idx="440">
                  <c:v>173.77500000000001</c:v>
                </c:pt>
                <c:pt idx="441">
                  <c:v>174.298</c:v>
                </c:pt>
                <c:pt idx="442">
                  <c:v>173.80199999999999</c:v>
                </c:pt>
                <c:pt idx="443">
                  <c:v>174.642</c:v>
                </c:pt>
                <c:pt idx="444">
                  <c:v>174.44499999999999</c:v>
                </c:pt>
                <c:pt idx="445">
                  <c:v>173.37299999999999</c:v>
                </c:pt>
                <c:pt idx="446">
                  <c:v>173.107</c:v>
                </c:pt>
                <c:pt idx="447">
                  <c:v>172.95599999999999</c:v>
                </c:pt>
                <c:pt idx="448">
                  <c:v>173.142</c:v>
                </c:pt>
                <c:pt idx="449">
                  <c:v>173.08600000000001</c:v>
                </c:pt>
                <c:pt idx="450">
                  <c:v>173.226</c:v>
                </c:pt>
                <c:pt idx="451">
                  <c:v>173.45599999999999</c:v>
                </c:pt>
                <c:pt idx="452">
                  <c:v>173.78899999999999</c:v>
                </c:pt>
                <c:pt idx="453">
                  <c:v>173.8</c:v>
                </c:pt>
                <c:pt idx="454">
                  <c:v>173.8</c:v>
                </c:pt>
                <c:pt idx="455">
                  <c:v>173.732</c:v>
                </c:pt>
                <c:pt idx="456">
                  <c:v>173.416</c:v>
                </c:pt>
                <c:pt idx="457">
                  <c:v>172.72900000000001</c:v>
                </c:pt>
                <c:pt idx="458">
                  <c:v>170.726</c:v>
                </c:pt>
                <c:pt idx="459">
                  <c:v>171.05199999999999</c:v>
                </c:pt>
                <c:pt idx="460">
                  <c:v>171.17</c:v>
                </c:pt>
                <c:pt idx="461">
                  <c:v>171.22399999999999</c:v>
                </c:pt>
                <c:pt idx="462">
                  <c:v>171.50299999999999</c:v>
                </c:pt>
                <c:pt idx="463">
                  <c:v>171.47399999999999</c:v>
                </c:pt>
                <c:pt idx="464">
                  <c:v>171.452</c:v>
                </c:pt>
                <c:pt idx="465">
                  <c:v>171.40199999999999</c:v>
                </c:pt>
                <c:pt idx="466">
                  <c:v>171.34399999999999</c:v>
                </c:pt>
                <c:pt idx="467">
                  <c:v>170.965</c:v>
                </c:pt>
                <c:pt idx="468">
                  <c:v>170.708</c:v>
                </c:pt>
                <c:pt idx="469">
                  <c:v>170.572</c:v>
                </c:pt>
                <c:pt idx="470">
                  <c:v>170.453</c:v>
                </c:pt>
                <c:pt idx="471">
                  <c:v>170.422</c:v>
                </c:pt>
                <c:pt idx="472">
                  <c:v>170.7</c:v>
                </c:pt>
                <c:pt idx="473">
                  <c:v>170.58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B-4030-80EC-E20C5ED1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024424"/>
        <c:axId val="378025600"/>
      </c:lineChart>
      <c:catAx>
        <c:axId val="37802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25600"/>
        <c:crosses val="autoZero"/>
        <c:auto val="1"/>
        <c:lblAlgn val="ctr"/>
        <c:lblOffset val="100"/>
        <c:noMultiLvlLbl val="0"/>
      </c:catAx>
      <c:valAx>
        <c:axId val="3780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2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47625</xdr:rowOff>
    </xdr:from>
    <xdr:to>
      <xdr:col>21</xdr:col>
      <xdr:colOff>19050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ocketman Course with Elevation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E18" sqref="E18"/>
    </sheetView>
  </sheetViews>
  <sheetFormatPr defaultRowHeight="14.4" x14ac:dyDescent="0.3"/>
  <cols>
    <col min="1" max="1" width="12.88671875" bestFit="1" customWidth="1"/>
    <col min="2" max="2" width="11.5546875" bestFit="1" customWidth="1"/>
  </cols>
  <sheetData>
    <row r="2" spans="1:2" x14ac:dyDescent="0.3">
      <c r="A2" t="s">
        <v>866</v>
      </c>
      <c r="B2" s="6">
        <v>1.0648148148148147E-3</v>
      </c>
    </row>
    <row r="4" spans="1:2" x14ac:dyDescent="0.3">
      <c r="A4" t="s">
        <v>867</v>
      </c>
      <c r="B4">
        <v>227</v>
      </c>
    </row>
    <row r="6" spans="1:2" x14ac:dyDescent="0.3">
      <c r="A6" t="s">
        <v>868</v>
      </c>
      <c r="B6" s="6">
        <v>4.7569444444444447E-3</v>
      </c>
    </row>
    <row r="8" spans="1:2" x14ac:dyDescent="0.3">
      <c r="A8" t="s">
        <v>882</v>
      </c>
      <c r="B8" s="7">
        <v>7.0000000000000007E-2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5" sqref="B5"/>
    </sheetView>
  </sheetViews>
  <sheetFormatPr defaultRowHeight="14.4" x14ac:dyDescent="0.3"/>
  <cols>
    <col min="1" max="1" width="15" bestFit="1" customWidth="1"/>
    <col min="2" max="2" width="9.5546875" style="2" bestFit="1" customWidth="1"/>
  </cols>
  <sheetData>
    <row r="1" spans="1:4" x14ac:dyDescent="0.3">
      <c r="A1" t="s">
        <v>866</v>
      </c>
      <c r="B1" s="2">
        <f>'Athlete Data'!B2*24*60</f>
        <v>1.5333333333333332</v>
      </c>
    </row>
    <row r="2" spans="1:4" x14ac:dyDescent="0.3">
      <c r="A2" t="s">
        <v>873</v>
      </c>
      <c r="B2" s="2">
        <f>100/B1</f>
        <v>65.217391304347828</v>
      </c>
    </row>
    <row r="3" spans="1:4" x14ac:dyDescent="0.3">
      <c r="A3" t="s">
        <v>870</v>
      </c>
      <c r="B3" s="2">
        <f>B6^4*100*B5</f>
        <v>33.711495600000013</v>
      </c>
      <c r="C3">
        <v>30</v>
      </c>
      <c r="D3">
        <v>40</v>
      </c>
    </row>
    <row r="4" spans="1:4" x14ac:dyDescent="0.3">
      <c r="A4" t="s">
        <v>876</v>
      </c>
      <c r="B4" s="2">
        <f>B2*B6</f>
        <v>60.652173913043484</v>
      </c>
    </row>
    <row r="5" spans="1:4" x14ac:dyDescent="0.3">
      <c r="A5" t="s">
        <v>875</v>
      </c>
      <c r="B5" s="2">
        <f>1640/(B4*60)</f>
        <v>0.45065710872162484</v>
      </c>
    </row>
    <row r="6" spans="1:4" x14ac:dyDescent="0.3">
      <c r="A6" t="s">
        <v>874</v>
      </c>
      <c r="B6" s="8">
        <v>0.93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4.4" x14ac:dyDescent="0.3"/>
  <cols>
    <col min="1" max="1" width="14.5546875" bestFit="1" customWidth="1"/>
    <col min="2" max="2" width="9.109375" style="2"/>
  </cols>
  <sheetData>
    <row r="1" spans="1:4" x14ac:dyDescent="0.3">
      <c r="A1" t="s">
        <v>867</v>
      </c>
      <c r="B1" s="2">
        <f>'Athlete Data'!B4</f>
        <v>227</v>
      </c>
    </row>
    <row r="2" spans="1:4" x14ac:dyDescent="0.3">
      <c r="A2" t="s">
        <v>871</v>
      </c>
      <c r="B2" s="2" t="e">
        <f>B6^2*100*B4</f>
        <v>#NUM!</v>
      </c>
      <c r="C2">
        <v>90</v>
      </c>
      <c r="D2">
        <v>110</v>
      </c>
    </row>
    <row r="3" spans="1:4" x14ac:dyDescent="0.3">
      <c r="A3" t="s">
        <v>877</v>
      </c>
      <c r="B3" s="2" t="e">
        <f>24.9/B4</f>
        <v>#NUM!</v>
      </c>
    </row>
    <row r="4" spans="1:4" x14ac:dyDescent="0.3">
      <c r="A4" t="s">
        <v>875</v>
      </c>
      <c r="B4" s="2" t="e">
        <f>'Bike Course'!AJ476</f>
        <v>#NUM!</v>
      </c>
    </row>
    <row r="5" spans="1:4" x14ac:dyDescent="0.3">
      <c r="A5" t="s">
        <v>878</v>
      </c>
      <c r="B5" s="2">
        <f>B6*B1</f>
        <v>211.11</v>
      </c>
    </row>
    <row r="6" spans="1:4" x14ac:dyDescent="0.3">
      <c r="A6" t="s">
        <v>874</v>
      </c>
      <c r="B6" s="8">
        <f>'Swim Calc'!B6</f>
        <v>0.93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O11" sqref="O11"/>
    </sheetView>
  </sheetViews>
  <sheetFormatPr defaultRowHeight="14.4" x14ac:dyDescent="0.3"/>
  <cols>
    <col min="1" max="1" width="11.44140625" bestFit="1" customWidth="1"/>
    <col min="2" max="2" width="9.109375" style="2"/>
  </cols>
  <sheetData>
    <row r="1" spans="1:4" x14ac:dyDescent="0.3">
      <c r="A1" t="s">
        <v>868</v>
      </c>
      <c r="B1" s="2">
        <f>'Athlete Data'!B6*24*60</f>
        <v>6.85</v>
      </c>
    </row>
    <row r="2" spans="1:4" x14ac:dyDescent="0.3">
      <c r="A2" t="s">
        <v>867</v>
      </c>
      <c r="B2" s="2">
        <f>60/B1</f>
        <v>8.7591240875912408</v>
      </c>
    </row>
    <row r="3" spans="1:4" x14ac:dyDescent="0.3">
      <c r="A3" t="s">
        <v>872</v>
      </c>
      <c r="B3" s="2">
        <f>B6^2*100*B5</f>
        <v>65.828500000000005</v>
      </c>
      <c r="C3">
        <v>50</v>
      </c>
      <c r="D3">
        <v>70</v>
      </c>
    </row>
    <row r="4" spans="1:4" x14ac:dyDescent="0.3">
      <c r="A4" t="s">
        <v>877</v>
      </c>
      <c r="B4" s="2">
        <f>B2*B6</f>
        <v>8.1459854014598552</v>
      </c>
    </row>
    <row r="5" spans="1:4" x14ac:dyDescent="0.3">
      <c r="A5" t="s">
        <v>875</v>
      </c>
      <c r="B5" s="2">
        <f>6.2/B4</f>
        <v>0.76111111111111107</v>
      </c>
    </row>
    <row r="6" spans="1:4" x14ac:dyDescent="0.3">
      <c r="A6" t="s">
        <v>874</v>
      </c>
      <c r="B6" s="8">
        <f>'Bike Calc'!B6</f>
        <v>0.93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4" sqref="G14"/>
    </sheetView>
  </sheetViews>
  <sheetFormatPr defaultRowHeight="14.4" x14ac:dyDescent="0.3"/>
  <cols>
    <col min="4" max="4" width="12.109375" bestFit="1" customWidth="1"/>
    <col min="6" max="6" width="9.5546875" bestFit="1" customWidth="1"/>
  </cols>
  <sheetData>
    <row r="1" spans="1:6" x14ac:dyDescent="0.3">
      <c r="A1" t="s">
        <v>869</v>
      </c>
      <c r="B1" s="2">
        <f>'Swim Calc'!B5</f>
        <v>0.45065710872162484</v>
      </c>
      <c r="C1" s="2" t="s">
        <v>884</v>
      </c>
      <c r="D1" s="11">
        <f>100/'Swim Calc'!B4/24/60</f>
        <v>1.1449621664675427E-3</v>
      </c>
      <c r="E1" t="s">
        <v>883</v>
      </c>
    </row>
    <row r="2" spans="1:6" x14ac:dyDescent="0.3">
      <c r="A2" t="s">
        <v>879</v>
      </c>
      <c r="B2" s="2" t="e">
        <f>'Bike Calc'!B4</f>
        <v>#NUM!</v>
      </c>
      <c r="C2" s="2" t="s">
        <v>884</v>
      </c>
      <c r="D2" s="10">
        <f>'Bike Calc'!B5</f>
        <v>211.11</v>
      </c>
      <c r="E2" t="s">
        <v>846</v>
      </c>
    </row>
    <row r="3" spans="1:6" x14ac:dyDescent="0.3">
      <c r="A3" t="s">
        <v>880</v>
      </c>
      <c r="B3" s="2">
        <f>'Run Calc'!B5</f>
        <v>0.76111111111111107</v>
      </c>
      <c r="C3" s="2" t="s">
        <v>884</v>
      </c>
      <c r="D3" s="11">
        <f>(1/'Run Calc'!B4)/24</f>
        <v>5.1149940262843483E-3</v>
      </c>
      <c r="E3" s="9" t="s">
        <v>885</v>
      </c>
      <c r="F3" s="10"/>
    </row>
    <row r="4" spans="1:6" x14ac:dyDescent="0.3">
      <c r="A4" t="s">
        <v>881</v>
      </c>
      <c r="B4" s="2" t="e">
        <f>SUM(B1:B3)</f>
        <v>#NUM!</v>
      </c>
      <c r="C4" s="2" t="s">
        <v>884</v>
      </c>
      <c r="D4" s="11" t="e">
        <f>B4/24+(3/60/24)</f>
        <v>#NUM!</v>
      </c>
      <c r="F4" s="2"/>
    </row>
    <row r="5" spans="1:6" x14ac:dyDescent="0.3">
      <c r="A5" t="s">
        <v>874</v>
      </c>
      <c r="B5" s="8" t="e">
        <f>B4^(-'Athlete Data'!B8*3/2)</f>
        <v>#NUM!</v>
      </c>
      <c r="C5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0"/>
  <sheetViews>
    <sheetView tabSelected="1" topLeftCell="S454" workbookViewId="0">
      <selection activeCell="AR3" sqref="AR3"/>
    </sheetView>
  </sheetViews>
  <sheetFormatPr defaultRowHeight="14.4" x14ac:dyDescent="0.3"/>
  <cols>
    <col min="1" max="1" width="5" bestFit="1" customWidth="1"/>
    <col min="2" max="2" width="18.44140625" bestFit="1" customWidth="1"/>
    <col min="3" max="3" width="13.6640625" bestFit="1" customWidth="1"/>
    <col min="4" max="4" width="16" bestFit="1" customWidth="1"/>
    <col min="5" max="5" width="9.33203125" bestFit="1" customWidth="1"/>
    <col min="6" max="6" width="8.5546875" bestFit="1" customWidth="1"/>
    <col min="7" max="7" width="9.88671875" bestFit="1" customWidth="1"/>
    <col min="8" max="9" width="12" bestFit="1" customWidth="1"/>
    <col min="10" max="13" width="12.6640625" bestFit="1" customWidth="1"/>
    <col min="14" max="14" width="12" bestFit="1" customWidth="1"/>
    <col min="15" max="15" width="7.44140625" bestFit="1" customWidth="1"/>
    <col min="16" max="16" width="8.44140625" style="1" bestFit="1" customWidth="1"/>
    <col min="17" max="17" width="4.5546875" style="3" bestFit="1" customWidth="1"/>
    <col min="18" max="20" width="5.5546875" style="3" bestFit="1" customWidth="1"/>
    <col min="21" max="21" width="8.5546875" style="3" bestFit="1" customWidth="1"/>
    <col min="22" max="23" width="8.5546875" style="3" customWidth="1"/>
    <col min="24" max="24" width="6.5546875" style="2" bestFit="1" customWidth="1"/>
    <col min="25" max="25" width="8.44140625" bestFit="1" customWidth="1"/>
    <col min="26" max="26" width="5.5546875" style="2" bestFit="1" customWidth="1"/>
    <col min="27" max="27" width="8.44140625" style="2" bestFit="1" customWidth="1"/>
    <col min="28" max="28" width="4.5546875" style="2" bestFit="1" customWidth="1"/>
    <col min="29" max="29" width="8.44140625" style="2" bestFit="1" customWidth="1"/>
    <col min="30" max="30" width="6.5546875" style="2" bestFit="1" customWidth="1"/>
    <col min="31" max="31" width="5.5546875" style="2" bestFit="1" customWidth="1"/>
    <col min="32" max="32" width="7.5546875" style="2" bestFit="1" customWidth="1"/>
    <col min="33" max="33" width="8.44140625" style="2" bestFit="1" customWidth="1"/>
    <col min="34" max="34" width="8.33203125" style="2" bestFit="1" customWidth="1"/>
    <col min="35" max="35" width="5.5546875" style="2" bestFit="1" customWidth="1"/>
    <col min="36" max="36" width="12" bestFit="1" customWidth="1"/>
    <col min="47" max="48" width="12" bestFit="1" customWidth="1"/>
    <col min="49" max="50" width="11" bestFit="1" customWidth="1"/>
    <col min="51" max="51" width="12" bestFit="1" customWidth="1"/>
    <col min="53" max="53" width="12" bestFit="1" customWidth="1"/>
  </cols>
  <sheetData>
    <row r="1" spans="1:53" x14ac:dyDescent="0.3">
      <c r="E1" t="s">
        <v>824</v>
      </c>
      <c r="F1" t="s">
        <v>825</v>
      </c>
      <c r="G1" t="s">
        <v>826</v>
      </c>
      <c r="H1" t="s">
        <v>829</v>
      </c>
      <c r="I1" t="s">
        <v>830</v>
      </c>
      <c r="J1" t="s">
        <v>827</v>
      </c>
      <c r="K1" t="s">
        <v>828</v>
      </c>
      <c r="L1" t="s">
        <v>831</v>
      </c>
      <c r="M1" t="s">
        <v>832</v>
      </c>
      <c r="N1" t="s">
        <v>833</v>
      </c>
      <c r="O1" t="s">
        <v>838</v>
      </c>
      <c r="P1" s="1" t="s">
        <v>839</v>
      </c>
      <c r="Q1" s="3" t="s">
        <v>851</v>
      </c>
      <c r="R1" s="3" t="s">
        <v>842</v>
      </c>
      <c r="S1" s="3" t="s">
        <v>841</v>
      </c>
      <c r="T1" s="3" t="s">
        <v>843</v>
      </c>
      <c r="U1" s="3" t="s">
        <v>844</v>
      </c>
      <c r="V1" s="3" t="s">
        <v>840</v>
      </c>
      <c r="W1" s="3" t="s">
        <v>855</v>
      </c>
      <c r="X1" s="2" t="s">
        <v>848</v>
      </c>
      <c r="Y1" t="s">
        <v>847</v>
      </c>
      <c r="Z1" s="2" t="s">
        <v>845</v>
      </c>
      <c r="AA1" s="2" t="s">
        <v>849</v>
      </c>
      <c r="AB1" s="2" t="s">
        <v>852</v>
      </c>
      <c r="AC1" s="2" t="s">
        <v>853</v>
      </c>
      <c r="AD1" s="2" t="s">
        <v>850</v>
      </c>
      <c r="AE1" s="2" t="s">
        <v>859</v>
      </c>
      <c r="AF1" s="2" t="s">
        <v>856</v>
      </c>
      <c r="AG1" s="2" t="s">
        <v>857</v>
      </c>
      <c r="AH1" s="2" t="s">
        <v>858</v>
      </c>
      <c r="AI1" s="2" t="s">
        <v>854</v>
      </c>
      <c r="AJ1" s="2" t="s">
        <v>860</v>
      </c>
      <c r="AK1" s="2" t="s">
        <v>861</v>
      </c>
      <c r="AL1" s="2" t="s">
        <v>862</v>
      </c>
      <c r="AM1" s="2" t="s">
        <v>863</v>
      </c>
      <c r="AN1" s="2" t="s">
        <v>864</v>
      </c>
      <c r="AO1" s="2" t="s">
        <v>860</v>
      </c>
      <c r="AP1" s="2" t="s">
        <v>865</v>
      </c>
      <c r="AU1" t="s">
        <v>834</v>
      </c>
      <c r="AV1" t="s">
        <v>835</v>
      </c>
      <c r="AW1" t="s">
        <v>836</v>
      </c>
      <c r="AX1" t="s">
        <v>837</v>
      </c>
      <c r="AY1" t="s">
        <v>833</v>
      </c>
      <c r="BA1" t="s">
        <v>833</v>
      </c>
    </row>
    <row r="2" spans="1:53" x14ac:dyDescent="0.3">
      <c r="A2">
        <v>1</v>
      </c>
      <c r="B2" t="s">
        <v>3</v>
      </c>
      <c r="C2" t="s">
        <v>1</v>
      </c>
      <c r="D2" t="s">
        <v>2</v>
      </c>
      <c r="E2" t="str">
        <f>MID(B2, 6,LEN(B2)-11)</f>
        <v>170.58</v>
      </c>
      <c r="F2" t="str">
        <f>MID(C2, 6,LEN(C2)-6)</f>
        <v>34.57513</v>
      </c>
      <c r="G2" t="str">
        <f>MID(D2, 6,LEN(D2)-7)</f>
        <v>-86.55967</v>
      </c>
    </row>
    <row r="3" spans="1:53" x14ac:dyDescent="0.3">
      <c r="A3">
        <v>2</v>
      </c>
      <c r="B3" t="s">
        <v>6</v>
      </c>
      <c r="C3" t="s">
        <v>4</v>
      </c>
      <c r="D3" t="s">
        <v>5</v>
      </c>
      <c r="E3" t="str">
        <f t="shared" ref="E3:E66" si="0">MID(B3, 6,LEN(B3)-11)</f>
        <v>170.7</v>
      </c>
      <c r="F3" t="str">
        <f t="shared" ref="F3:F66" si="1">MID(C3, 6,LEN(C3)-6)</f>
        <v>34.57541</v>
      </c>
      <c r="G3" t="str">
        <f t="shared" ref="G3:G66" si="2">MID(D3, 6,LEN(D3)-7)</f>
        <v>-86.55956</v>
      </c>
      <c r="H3">
        <f>F2*PI()/180</f>
        <v>0.60344985780506699</v>
      </c>
      <c r="I3">
        <f>F3*PI()/180</f>
        <v>0.60345474472697258</v>
      </c>
      <c r="J3">
        <f>G2*PI()/180</f>
        <v>-1.5107512409397601</v>
      </c>
      <c r="K3">
        <f>G3*PI()/180</f>
        <v>-1.5107493210775829</v>
      </c>
      <c r="L3">
        <f>(K3-J3)*COS((H3+I3)/2)</f>
        <v>1.5807787775940921E-6</v>
      </c>
      <c r="M3">
        <f>I3-H3</f>
        <v>4.8869219055891477E-6</v>
      </c>
      <c r="N3">
        <f>3959*SQRT(L3^2+M3^2)*5280</f>
        <v>107.36530411552306</v>
      </c>
      <c r="O3">
        <f>(E3-E2)*3.3</f>
        <v>0.39599999999992119</v>
      </c>
      <c r="P3" s="1">
        <f>O3/N3</f>
        <v>3.6883423677898084E-3</v>
      </c>
      <c r="Q3" s="3">
        <v>9.81</v>
      </c>
      <c r="R3" s="3">
        <v>20</v>
      </c>
      <c r="S3" s="3">
        <v>68</v>
      </c>
      <c r="T3" s="3">
        <f>R3+S3</f>
        <v>88</v>
      </c>
      <c r="U3" s="5">
        <v>2.4750000000000002E-3</v>
      </c>
      <c r="V3" s="5">
        <v>0.32</v>
      </c>
      <c r="W3" s="5">
        <v>1.29</v>
      </c>
      <c r="X3" s="4">
        <f>T3*U3*Q3</f>
        <v>2.1366180000000004</v>
      </c>
      <c r="Y3" s="4">
        <f t="shared" ref="Y3:Y66" si="3">SIN(ATAN(P3))*T3*Q3</f>
        <v>3.1840505416353415</v>
      </c>
      <c r="Z3" s="3">
        <f t="shared" ref="Z3:Z66" si="4">0.5*W3*AE3^2*V3</f>
        <v>17.564233290750366</v>
      </c>
      <c r="AA3" s="3">
        <f>X3+Y3+Z3</f>
        <v>22.884901832385708</v>
      </c>
      <c r="AB3" s="3">
        <f t="shared" ref="AB3:AB66" si="5">0.5*W3*V3</f>
        <v>0.2064</v>
      </c>
      <c r="AC3" s="3">
        <f t="shared" ref="AC3:AC66" si="6">T3*Q3*(U3+SIN(ATAN(P3)))</f>
        <v>5.3206685416353423</v>
      </c>
      <c r="AD3" s="2">
        <f>'Bike Calc'!B5</f>
        <v>211.11</v>
      </c>
      <c r="AE3" s="2">
        <f t="shared" ref="AE3:AE66" si="7">AO3</f>
        <v>9.2248593219327439</v>
      </c>
      <c r="AF3" s="2">
        <f>AE3^3</f>
        <v>785.01735079835248</v>
      </c>
      <c r="AG3" s="2">
        <f>(AC3/AB3)*AE3</f>
        <v>237.80241664350331</v>
      </c>
      <c r="AH3" s="2">
        <f>-AD3/AB3</f>
        <v>-1022.8197674418606</v>
      </c>
      <c r="AI3" s="2">
        <f t="shared" ref="AI3:AI66" si="8">AE3*3.6*0.621371</f>
        <v>20.635416222223217</v>
      </c>
      <c r="AJ3">
        <f t="shared" ref="AJ3:AJ66" si="9">(N3/5280)/AI3</f>
        <v>9.8540963175573239E-4</v>
      </c>
      <c r="AK3">
        <f>AC3/AB3</f>
        <v>25.778432856760379</v>
      </c>
      <c r="AL3">
        <f>-AD3/AB3</f>
        <v>-1022.8197674418606</v>
      </c>
      <c r="AM3">
        <f>SQRT((AL3^2)/4+(AK3^3)/27)+(-AL3/2)</f>
        <v>1023.4396986678491</v>
      </c>
      <c r="AN3">
        <f>-SQRT((AL3^2)/4+(AK3^3)/27)+(-AL3/2)</f>
        <v>-0.61993122598863692</v>
      </c>
      <c r="AO3">
        <f>AM3^(1/3)+AN3^(1/3)</f>
        <v>9.2248593219327439</v>
      </c>
      <c r="AP3">
        <f>AL3^2/4+AK3^3/27</f>
        <v>262174.53139457601</v>
      </c>
      <c r="AU3">
        <f>I3-H3</f>
        <v>4.8869219055891477E-6</v>
      </c>
      <c r="AV3">
        <f>K3-J3</f>
        <v>1.9198621772353874E-6</v>
      </c>
      <c r="AW3">
        <f>SIN(AU3/2)*SIN(AU3/2)+COS(H3)*COS(I3)*SIN(AV3/2)*SIN(AV3/2)</f>
        <v>6.5952168137371597E-12</v>
      </c>
      <c r="AX3">
        <f>2*ATAN2(SQRT(AW3), SQRT(1-AW3))</f>
        <v>3.141587517358952</v>
      </c>
      <c r="AY3">
        <f>3959*AX3</f>
        <v>12437.544981224091</v>
      </c>
      <c r="BA3">
        <f>ACOS(SIN(H3)*SIN(I3)+COS(H3)*COS(I3)*COS(AV3))*3959*5280</f>
        <v>107.36491375064361</v>
      </c>
    </row>
    <row r="4" spans="1:53" x14ac:dyDescent="0.3">
      <c r="A4">
        <v>3</v>
      </c>
      <c r="B4" t="s">
        <v>9</v>
      </c>
      <c r="C4" t="s">
        <v>7</v>
      </c>
      <c r="D4" t="s">
        <v>8</v>
      </c>
      <c r="E4" t="str">
        <f t="shared" si="0"/>
        <v>170.422</v>
      </c>
      <c r="F4" t="str">
        <f t="shared" si="1"/>
        <v>34.57594</v>
      </c>
      <c r="G4" t="str">
        <f t="shared" si="2"/>
        <v>-86.55952</v>
      </c>
      <c r="H4">
        <f t="shared" ref="H4:H67" si="10">F3*PI()/180</f>
        <v>0.60345474472697258</v>
      </c>
      <c r="I4">
        <f t="shared" ref="I4:I67" si="11">F4*PI()/180</f>
        <v>0.6034639949720082</v>
      </c>
      <c r="J4">
        <f t="shared" ref="J4:J67" si="12">G3*PI()/180</f>
        <v>-1.5107493210775829</v>
      </c>
      <c r="K4">
        <f t="shared" ref="K4:K67" si="13">G4*PI()/180</f>
        <v>-1.5107486229458822</v>
      </c>
      <c r="L4">
        <f t="shared" ref="L4:L67" si="14">(K4-J4)*COS((H4+I4)/2)</f>
        <v>5.7482584582409194E-7</v>
      </c>
      <c r="M4">
        <f t="shared" ref="M4:M67" si="15">I4-H4</f>
        <v>9.250245035619109E-6</v>
      </c>
      <c r="N4">
        <f t="shared" ref="N4:N67" si="16">3959*SQRT(L4^2+M4^2)*5280</f>
        <v>193.73566602316555</v>
      </c>
      <c r="O4">
        <f t="shared" ref="O4:O67" si="17">(E4-E3)*3.3</f>
        <v>-0.91739999999997224</v>
      </c>
      <c r="P4" s="1">
        <f t="shared" ref="P4:P67" si="18">O4/N4</f>
        <v>-4.7353180693650698E-3</v>
      </c>
      <c r="Q4" s="3">
        <v>9.81</v>
      </c>
      <c r="R4" s="3">
        <v>20</v>
      </c>
      <c r="S4" s="3">
        <v>68</v>
      </c>
      <c r="T4" s="3">
        <f t="shared" ref="T4:T67" si="19">R4+S4</f>
        <v>88</v>
      </c>
      <c r="U4" s="5">
        <v>2.4750000000000002E-3</v>
      </c>
      <c r="V4" s="5">
        <v>0.32</v>
      </c>
      <c r="W4" s="5">
        <v>1.29</v>
      </c>
      <c r="X4" s="4">
        <f t="shared" ref="X4:X67" si="20">T4*U4*Q4</f>
        <v>2.1366180000000004</v>
      </c>
      <c r="Y4" s="4">
        <f t="shared" si="3"/>
        <v>-4.0878595516561775</v>
      </c>
      <c r="Z4" s="3">
        <f t="shared" si="4"/>
        <v>22.273418021647018</v>
      </c>
      <c r="AA4" s="3">
        <f t="shared" ref="AA4:AA67" si="21">X4+Y4+Z4</f>
        <v>20.32217646999084</v>
      </c>
      <c r="AB4" s="3">
        <f t="shared" si="5"/>
        <v>0.2064</v>
      </c>
      <c r="AC4" s="3">
        <f t="shared" si="6"/>
        <v>-1.9512415516561772</v>
      </c>
      <c r="AD4" s="2">
        <f>AD3</f>
        <v>211.11</v>
      </c>
      <c r="AE4" s="2">
        <f t="shared" si="7"/>
        <v>10.388158980498121</v>
      </c>
      <c r="AF4" s="2">
        <f t="shared" ref="AF4:AF67" si="22">AE4^3</f>
        <v>1121.0261988757807</v>
      </c>
      <c r="AG4" s="2">
        <f t="shared" ref="AG4:AG67" si="23">(AC4/AB4)*AE4</f>
        <v>-98.206431433906019</v>
      </c>
      <c r="AH4" s="2">
        <f t="shared" ref="AH4:AH67" si="24">-AD4/AB4</f>
        <v>-1022.8197674418606</v>
      </c>
      <c r="AI4" s="2">
        <f t="shared" si="8"/>
        <v>23.237642641935953</v>
      </c>
      <c r="AJ4">
        <f t="shared" si="9"/>
        <v>1.5790053042221593E-3</v>
      </c>
      <c r="AK4">
        <f t="shared" ref="AK4:AK67" si="25">AC4/AB4</f>
        <v>-9.4536896882566719</v>
      </c>
      <c r="AL4">
        <f t="shared" ref="AL4:AL67" si="26">-AD4/AB4</f>
        <v>-1022.8197674418606</v>
      </c>
      <c r="AM4">
        <f t="shared" ref="AM4:AM67" si="27">SQRT((AL4^2)/4+(AK4^3)/27)+(-AL4/2)</f>
        <v>1022.7891721822712</v>
      </c>
      <c r="AN4">
        <f t="shared" ref="AN4:AN67" si="28">-SQRT((AL4^2)/4+(AK4^3)/27)+(-AL4/2)</f>
        <v>3.0595259589347279E-2</v>
      </c>
      <c r="AO4">
        <f t="shared" ref="AO4:AO67" si="29">AM4^(1/3)+AN4^(1/3)</f>
        <v>10.388158980498121</v>
      </c>
      <c r="AP4">
        <f t="shared" ref="AP4:AP67" si="30">AL4^2/4+AK4^3/27</f>
        <v>261508.77666722736</v>
      </c>
    </row>
    <row r="5" spans="1:53" x14ac:dyDescent="0.3">
      <c r="A5">
        <v>4</v>
      </c>
      <c r="B5" t="s">
        <v>12</v>
      </c>
      <c r="C5" t="s">
        <v>10</v>
      </c>
      <c r="D5" t="s">
        <v>11</v>
      </c>
      <c r="E5" t="str">
        <f t="shared" si="0"/>
        <v>170.453</v>
      </c>
      <c r="F5" t="str">
        <f t="shared" si="1"/>
        <v>34.57609</v>
      </c>
      <c r="G5" t="str">
        <f t="shared" si="2"/>
        <v>-86.55953</v>
      </c>
      <c r="H5">
        <f t="shared" si="10"/>
        <v>0.6034639949720082</v>
      </c>
      <c r="I5">
        <f t="shared" si="11"/>
        <v>0.60346661296588622</v>
      </c>
      <c r="J5">
        <f t="shared" si="12"/>
        <v>-1.5107486229458822</v>
      </c>
      <c r="K5">
        <f t="shared" si="13"/>
        <v>-1.5107487974788074</v>
      </c>
      <c r="L5">
        <f t="shared" si="14"/>
        <v>-1.4370587374586356E-7</v>
      </c>
      <c r="M5">
        <f t="shared" si="15"/>
        <v>2.6179938780179768E-6</v>
      </c>
      <c r="N5">
        <f t="shared" si="16"/>
        <v>54.807671425794688</v>
      </c>
      <c r="O5">
        <f t="shared" si="17"/>
        <v>0.1023000000000195</v>
      </c>
      <c r="P5" s="1">
        <f t="shared" si="18"/>
        <v>1.866527026942309E-3</v>
      </c>
      <c r="Q5" s="3">
        <v>9.81</v>
      </c>
      <c r="R5" s="3">
        <v>20</v>
      </c>
      <c r="S5" s="3">
        <v>68</v>
      </c>
      <c r="T5" s="3">
        <f t="shared" si="19"/>
        <v>88</v>
      </c>
      <c r="U5" s="5">
        <v>2.4750000000000002E-3</v>
      </c>
      <c r="V5" s="5">
        <v>0.32</v>
      </c>
      <c r="W5" s="5">
        <v>1.29</v>
      </c>
      <c r="X5" s="4">
        <f t="shared" si="20"/>
        <v>2.1366180000000004</v>
      </c>
      <c r="Y5" s="4">
        <f t="shared" si="3"/>
        <v>1.6113326449416556</v>
      </c>
      <c r="Z5" s="3">
        <f t="shared" si="4"/>
        <v>18.53162454773403</v>
      </c>
      <c r="AA5" s="3">
        <f t="shared" si="21"/>
        <v>22.279575192675686</v>
      </c>
      <c r="AB5" s="3">
        <f t="shared" si="5"/>
        <v>0.2064</v>
      </c>
      <c r="AC5" s="3">
        <f t="shared" si="6"/>
        <v>3.747950644941656</v>
      </c>
      <c r="AD5" s="2">
        <f t="shared" ref="AD5:AD68" si="31">AD4</f>
        <v>211.11</v>
      </c>
      <c r="AE5" s="2">
        <f t="shared" si="7"/>
        <v>9.4754948500724829</v>
      </c>
      <c r="AF5" s="2">
        <f t="shared" si="22"/>
        <v>850.75733025935369</v>
      </c>
      <c r="AG5" s="2">
        <f t="shared" si="23"/>
        <v>172.06243718251213</v>
      </c>
      <c r="AH5" s="2">
        <f t="shared" si="24"/>
        <v>-1022.8197674418606</v>
      </c>
      <c r="AI5" s="2">
        <f t="shared" si="8"/>
        <v>21.196071757743802</v>
      </c>
      <c r="AJ5">
        <f t="shared" si="9"/>
        <v>4.8972474329105683E-4</v>
      </c>
      <c r="AK5">
        <f t="shared" si="25"/>
        <v>18.158675605337482</v>
      </c>
      <c r="AL5">
        <f t="shared" si="26"/>
        <v>-1022.8197674418606</v>
      </c>
      <c r="AM5">
        <f t="shared" si="27"/>
        <v>1023.0365366555782</v>
      </c>
      <c r="AN5">
        <f t="shared" si="28"/>
        <v>-0.21676921371761182</v>
      </c>
      <c r="AO5">
        <f t="shared" si="29"/>
        <v>9.4754948500724829</v>
      </c>
      <c r="AP5">
        <f t="shared" si="30"/>
        <v>261761.83199311065</v>
      </c>
    </row>
    <row r="6" spans="1:53" x14ac:dyDescent="0.3">
      <c r="A6">
        <v>5</v>
      </c>
      <c r="B6" t="s">
        <v>15</v>
      </c>
      <c r="C6" t="s">
        <v>13</v>
      </c>
      <c r="D6" t="s">
        <v>14</v>
      </c>
      <c r="E6" t="str">
        <f t="shared" si="0"/>
        <v>170.572</v>
      </c>
      <c r="F6" t="str">
        <f t="shared" si="1"/>
        <v>34.57628</v>
      </c>
      <c r="G6" t="str">
        <f t="shared" si="2"/>
        <v>-86.55949</v>
      </c>
      <c r="H6">
        <f t="shared" si="10"/>
        <v>0.60346661296588622</v>
      </c>
      <c r="I6">
        <f t="shared" si="11"/>
        <v>0.60346992909146491</v>
      </c>
      <c r="J6">
        <f t="shared" si="12"/>
        <v>-1.5107487974788074</v>
      </c>
      <c r="K6">
        <f t="shared" si="13"/>
        <v>-1.5107480993471063</v>
      </c>
      <c r="L6">
        <f t="shared" si="14"/>
        <v>5.7482231964695694E-7</v>
      </c>
      <c r="M6">
        <f t="shared" si="15"/>
        <v>3.3161255786895438E-6</v>
      </c>
      <c r="N6">
        <f t="shared" si="16"/>
        <v>70.352409267192982</v>
      </c>
      <c r="O6">
        <f t="shared" si="17"/>
        <v>0.39269999999999922</v>
      </c>
      <c r="P6" s="1">
        <f t="shared" si="18"/>
        <v>5.5818983896991376E-3</v>
      </c>
      <c r="Q6" s="3">
        <v>9.81</v>
      </c>
      <c r="R6" s="3">
        <v>20</v>
      </c>
      <c r="S6" s="3">
        <v>68</v>
      </c>
      <c r="T6" s="3">
        <f t="shared" si="19"/>
        <v>88</v>
      </c>
      <c r="U6" s="5">
        <v>2.4750000000000002E-3</v>
      </c>
      <c r="V6" s="5">
        <v>0.32</v>
      </c>
      <c r="W6" s="5">
        <v>1.29</v>
      </c>
      <c r="X6" s="4">
        <f t="shared" si="20"/>
        <v>2.1366180000000004</v>
      </c>
      <c r="Y6" s="4">
        <f t="shared" si="3"/>
        <v>4.8186661734326002</v>
      </c>
      <c r="Z6" s="3">
        <f t="shared" si="4"/>
        <v>16.591158233070107</v>
      </c>
      <c r="AA6" s="3">
        <f t="shared" si="21"/>
        <v>23.546442406502706</v>
      </c>
      <c r="AB6" s="3">
        <f t="shared" si="5"/>
        <v>0.2064</v>
      </c>
      <c r="AC6" s="3">
        <f t="shared" si="6"/>
        <v>6.9552841734326005</v>
      </c>
      <c r="AD6" s="2">
        <f t="shared" si="31"/>
        <v>211.11</v>
      </c>
      <c r="AE6" s="2">
        <f t="shared" si="7"/>
        <v>8.9656856163416805</v>
      </c>
      <c r="AF6" s="2">
        <f t="shared" si="22"/>
        <v>720.69335624363134</v>
      </c>
      <c r="AG6" s="2">
        <f t="shared" si="23"/>
        <v>302.12641119822479</v>
      </c>
      <c r="AH6" s="2">
        <f t="shared" si="24"/>
        <v>-1022.8197674418606</v>
      </c>
      <c r="AI6" s="2">
        <f t="shared" si="8"/>
        <v>20.05566133360265</v>
      </c>
      <c r="AJ6">
        <f t="shared" si="9"/>
        <v>6.6436701913408734E-4</v>
      </c>
      <c r="AK6">
        <f t="shared" si="25"/>
        <v>33.698082235623062</v>
      </c>
      <c r="AL6">
        <f t="shared" si="26"/>
        <v>-1022.8197674418606</v>
      </c>
      <c r="AM6">
        <f t="shared" si="27"/>
        <v>1024.2035425674219</v>
      </c>
      <c r="AN6">
        <f t="shared" si="28"/>
        <v>-1.3837751255612716</v>
      </c>
      <c r="AO6">
        <f t="shared" si="29"/>
        <v>8.9656856163416805</v>
      </c>
      <c r="AP6">
        <f t="shared" si="30"/>
        <v>262957.33655317192</v>
      </c>
    </row>
    <row r="7" spans="1:53" x14ac:dyDescent="0.3">
      <c r="A7">
        <v>6</v>
      </c>
      <c r="B7" t="s">
        <v>18</v>
      </c>
      <c r="C7" t="s">
        <v>16</v>
      </c>
      <c r="D7" t="s">
        <v>17</v>
      </c>
      <c r="E7" t="str">
        <f t="shared" si="0"/>
        <v>170.708</v>
      </c>
      <c r="F7" t="str">
        <f t="shared" si="1"/>
        <v>34.57644</v>
      </c>
      <c r="G7" t="str">
        <f t="shared" si="2"/>
        <v>-86.55935</v>
      </c>
      <c r="H7">
        <f t="shared" si="10"/>
        <v>0.60346992909146491</v>
      </c>
      <c r="I7">
        <f t="shared" si="11"/>
        <v>0.60347272161826804</v>
      </c>
      <c r="J7">
        <f t="shared" si="12"/>
        <v>-1.5107480993471063</v>
      </c>
      <c r="K7">
        <f t="shared" si="13"/>
        <v>-1.5107456558861536</v>
      </c>
      <c r="L7">
        <f t="shared" si="14"/>
        <v>2.0118738824133386E-6</v>
      </c>
      <c r="M7">
        <f t="shared" si="15"/>
        <v>2.7925268031303574E-6</v>
      </c>
      <c r="N7">
        <f t="shared" si="16"/>
        <v>71.945295494294683</v>
      </c>
      <c r="O7">
        <f t="shared" si="17"/>
        <v>0.44879999999998571</v>
      </c>
      <c r="P7" s="1">
        <f t="shared" si="18"/>
        <v>6.238072926332979E-3</v>
      </c>
      <c r="Q7" s="3">
        <v>9.81</v>
      </c>
      <c r="R7" s="3">
        <v>20</v>
      </c>
      <c r="S7" s="3">
        <v>68</v>
      </c>
      <c r="T7" s="3">
        <f t="shared" si="19"/>
        <v>88</v>
      </c>
      <c r="U7" s="5">
        <v>2.4750000000000002E-3</v>
      </c>
      <c r="V7" s="5">
        <v>0.32</v>
      </c>
      <c r="W7" s="5">
        <v>1.29</v>
      </c>
      <c r="X7" s="4">
        <f t="shared" si="20"/>
        <v>2.1366180000000004</v>
      </c>
      <c r="Y7" s="4">
        <f t="shared" si="3"/>
        <v>5.3850988201976016</v>
      </c>
      <c r="Z7" s="3">
        <f t="shared" si="4"/>
        <v>16.261903475427143</v>
      </c>
      <c r="AA7" s="3">
        <f t="shared" si="21"/>
        <v>23.783620295624743</v>
      </c>
      <c r="AB7" s="3">
        <f t="shared" si="5"/>
        <v>0.2064</v>
      </c>
      <c r="AC7" s="3">
        <f t="shared" si="6"/>
        <v>7.5217168201976019</v>
      </c>
      <c r="AD7" s="2">
        <f t="shared" si="31"/>
        <v>211.11</v>
      </c>
      <c r="AE7" s="2">
        <f t="shared" si="7"/>
        <v>8.8762769240322967</v>
      </c>
      <c r="AF7" s="2">
        <f t="shared" si="22"/>
        <v>699.3466984485201</v>
      </c>
      <c r="AG7" s="2">
        <f t="shared" si="23"/>
        <v>323.47306899334086</v>
      </c>
      <c r="AH7" s="2">
        <f t="shared" si="24"/>
        <v>-1022.8197674418606</v>
      </c>
      <c r="AI7" s="2">
        <f t="shared" si="8"/>
        <v>19.855659846826342</v>
      </c>
      <c r="AJ7">
        <f t="shared" si="9"/>
        <v>6.8625283871910408E-4</v>
      </c>
      <c r="AK7">
        <f t="shared" si="25"/>
        <v>36.442426454445744</v>
      </c>
      <c r="AL7">
        <f t="shared" si="26"/>
        <v>-1022.8197674418606</v>
      </c>
      <c r="AM7">
        <f t="shared" si="27"/>
        <v>1024.5692787913247</v>
      </c>
      <c r="AN7">
        <f t="shared" si="28"/>
        <v>-1.7495113494640577</v>
      </c>
      <c r="AO7">
        <f t="shared" si="29"/>
        <v>8.8762769240322967</v>
      </c>
      <c r="AP7">
        <f t="shared" si="30"/>
        <v>263332.56474901305</v>
      </c>
    </row>
    <row r="8" spans="1:53" x14ac:dyDescent="0.3">
      <c r="A8">
        <v>7</v>
      </c>
      <c r="B8" t="s">
        <v>21</v>
      </c>
      <c r="C8" t="s">
        <v>19</v>
      </c>
      <c r="D8" t="s">
        <v>20</v>
      </c>
      <c r="E8" t="str">
        <f t="shared" si="0"/>
        <v>170.965</v>
      </c>
      <c r="F8" t="str">
        <f t="shared" si="1"/>
        <v>34.57627</v>
      </c>
      <c r="G8" t="str">
        <f t="shared" si="2"/>
        <v>-86.55893</v>
      </c>
      <c r="H8">
        <f t="shared" si="10"/>
        <v>0.60347272161826804</v>
      </c>
      <c r="I8">
        <f t="shared" si="11"/>
        <v>0.60346975455853979</v>
      </c>
      <c r="J8">
        <f t="shared" si="12"/>
        <v>-1.5107456558861536</v>
      </c>
      <c r="K8">
        <f t="shared" si="13"/>
        <v>-1.5107383255032951</v>
      </c>
      <c r="L8">
        <f t="shared" si="14"/>
        <v>6.0356220106360577E-6</v>
      </c>
      <c r="M8">
        <f t="shared" si="15"/>
        <v>-2.967059728242738E-6</v>
      </c>
      <c r="N8">
        <f t="shared" si="16"/>
        <v>140.58635372224521</v>
      </c>
      <c r="O8">
        <f t="shared" si="17"/>
        <v>0.84810000000001651</v>
      </c>
      <c r="P8" s="1">
        <f t="shared" si="18"/>
        <v>6.0325911978313176E-3</v>
      </c>
      <c r="Q8" s="3">
        <v>9.81</v>
      </c>
      <c r="R8" s="3">
        <v>20</v>
      </c>
      <c r="S8" s="3">
        <v>68</v>
      </c>
      <c r="T8" s="3">
        <f t="shared" si="19"/>
        <v>88</v>
      </c>
      <c r="U8" s="5">
        <v>2.4750000000000002E-3</v>
      </c>
      <c r="V8" s="5">
        <v>0.32</v>
      </c>
      <c r="W8" s="5">
        <v>1.29</v>
      </c>
      <c r="X8" s="4">
        <f t="shared" si="20"/>
        <v>2.1366180000000004</v>
      </c>
      <c r="Y8" s="4">
        <f t="shared" si="3"/>
        <v>5.2077205700347831</v>
      </c>
      <c r="Z8" s="3">
        <f t="shared" si="4"/>
        <v>16.364563392264984</v>
      </c>
      <c r="AA8" s="3">
        <f t="shared" si="21"/>
        <v>23.708901962299766</v>
      </c>
      <c r="AB8" s="3">
        <f t="shared" si="5"/>
        <v>0.2064</v>
      </c>
      <c r="AC8" s="3">
        <f t="shared" si="6"/>
        <v>7.3443385700347834</v>
      </c>
      <c r="AD8" s="2">
        <f t="shared" si="31"/>
        <v>211.11</v>
      </c>
      <c r="AE8" s="2">
        <f t="shared" si="7"/>
        <v>8.904250409221488</v>
      </c>
      <c r="AF8" s="2">
        <f t="shared" si="22"/>
        <v>705.97950718171728</v>
      </c>
      <c r="AG8" s="2">
        <f t="shared" si="23"/>
        <v>316.84026026014232</v>
      </c>
      <c r="AH8" s="2">
        <f t="shared" si="24"/>
        <v>-1022.8197674418606</v>
      </c>
      <c r="AI8" s="2">
        <f t="shared" si="8"/>
        <v>19.918234731702118</v>
      </c>
      <c r="AJ8">
        <f t="shared" si="9"/>
        <v>1.3367752572022475E-3</v>
      </c>
      <c r="AK8">
        <f t="shared" si="25"/>
        <v>35.583035707532865</v>
      </c>
      <c r="AL8">
        <f t="shared" si="26"/>
        <v>-1022.8197674418606</v>
      </c>
      <c r="AM8">
        <f t="shared" si="27"/>
        <v>1024.4485947957339</v>
      </c>
      <c r="AN8">
        <f t="shared" si="28"/>
        <v>-1.6288273538733051</v>
      </c>
      <c r="AO8">
        <f t="shared" si="29"/>
        <v>8.904250409221488</v>
      </c>
      <c r="AP8">
        <f t="shared" si="30"/>
        <v>263208.71906129579</v>
      </c>
    </row>
    <row r="9" spans="1:53" x14ac:dyDescent="0.3">
      <c r="A9">
        <v>8</v>
      </c>
      <c r="B9" t="s">
        <v>24</v>
      </c>
      <c r="C9" t="s">
        <v>22</v>
      </c>
      <c r="D9" t="s">
        <v>23</v>
      </c>
      <c r="E9" t="str">
        <f t="shared" si="0"/>
        <v>171.344</v>
      </c>
      <c r="F9" t="str">
        <f t="shared" si="1"/>
        <v>34.57593</v>
      </c>
      <c r="G9" t="str">
        <f t="shared" si="2"/>
        <v>-86.55833</v>
      </c>
      <c r="H9">
        <f t="shared" si="10"/>
        <v>0.60346975455853979</v>
      </c>
      <c r="I9">
        <f t="shared" si="11"/>
        <v>0.60346382043908298</v>
      </c>
      <c r="J9">
        <f t="shared" si="12"/>
        <v>-1.5107383255032951</v>
      </c>
      <c r="K9">
        <f t="shared" si="13"/>
        <v>-1.510727853527783</v>
      </c>
      <c r="L9">
        <f t="shared" si="14"/>
        <v>8.6223436072694275E-6</v>
      </c>
      <c r="M9">
        <f t="shared" si="15"/>
        <v>-5.9341194568185429E-6</v>
      </c>
      <c r="N9">
        <f t="shared" si="16"/>
        <v>218.79763712977601</v>
      </c>
      <c r="O9">
        <f t="shared" si="17"/>
        <v>1.2506999999999691</v>
      </c>
      <c r="P9" s="1">
        <f t="shared" si="18"/>
        <v>5.7162408900153618E-3</v>
      </c>
      <c r="Q9" s="3">
        <v>9.81</v>
      </c>
      <c r="R9" s="3">
        <v>20</v>
      </c>
      <c r="S9" s="3">
        <v>68</v>
      </c>
      <c r="T9" s="3">
        <f t="shared" si="19"/>
        <v>88</v>
      </c>
      <c r="U9" s="5">
        <v>2.4750000000000002E-3</v>
      </c>
      <c r="V9" s="5">
        <v>0.32</v>
      </c>
      <c r="W9" s="5">
        <v>1.29</v>
      </c>
      <c r="X9" s="4">
        <f t="shared" si="20"/>
        <v>2.1366180000000004</v>
      </c>
      <c r="Y9" s="4">
        <f t="shared" si="3"/>
        <v>4.9346358155670078</v>
      </c>
      <c r="Z9" s="3">
        <f t="shared" si="4"/>
        <v>16.523410597111774</v>
      </c>
      <c r="AA9" s="3">
        <f t="shared" si="21"/>
        <v>23.594664412678782</v>
      </c>
      <c r="AB9" s="3">
        <f t="shared" si="5"/>
        <v>0.2064</v>
      </c>
      <c r="AC9" s="3">
        <f t="shared" si="6"/>
        <v>7.0712538155670082</v>
      </c>
      <c r="AD9" s="2">
        <f t="shared" si="31"/>
        <v>211.11</v>
      </c>
      <c r="AE9" s="2">
        <f t="shared" si="7"/>
        <v>8.9473618402708706</v>
      </c>
      <c r="AF9" s="2">
        <f t="shared" si="22"/>
        <v>716.28359228549027</v>
      </c>
      <c r="AG9" s="2">
        <f t="shared" si="23"/>
        <v>306.53617515636648</v>
      </c>
      <c r="AH9" s="2">
        <f t="shared" si="24"/>
        <v>-1022.8197674418606</v>
      </c>
      <c r="AI9" s="2">
        <f t="shared" si="8"/>
        <v>20.014672226583425</v>
      </c>
      <c r="AJ9">
        <f t="shared" si="9"/>
        <v>2.0704284315510731E-3</v>
      </c>
      <c r="AK9">
        <f t="shared" si="25"/>
        <v>34.259950656816898</v>
      </c>
      <c r="AL9">
        <f t="shared" si="26"/>
        <v>-1022.8197674418606</v>
      </c>
      <c r="AM9">
        <f t="shared" si="27"/>
        <v>1024.2738208624537</v>
      </c>
      <c r="AN9">
        <f t="shared" si="28"/>
        <v>-1.454053420593084</v>
      </c>
      <c r="AO9">
        <f t="shared" si="29"/>
        <v>8.9473618402708706</v>
      </c>
      <c r="AP9">
        <f t="shared" si="30"/>
        <v>263029.41802030441</v>
      </c>
    </row>
    <row r="10" spans="1:53" x14ac:dyDescent="0.3">
      <c r="A10">
        <v>9</v>
      </c>
      <c r="B10" t="s">
        <v>27</v>
      </c>
      <c r="C10" t="s">
        <v>25</v>
      </c>
      <c r="D10" t="s">
        <v>26</v>
      </c>
      <c r="E10" t="str">
        <f t="shared" si="0"/>
        <v>171.402</v>
      </c>
      <c r="F10" t="str">
        <f t="shared" si="1"/>
        <v>34.57584</v>
      </c>
      <c r="G10" t="str">
        <f t="shared" si="2"/>
        <v>-86.55819</v>
      </c>
      <c r="H10">
        <f t="shared" si="10"/>
        <v>0.60346382043908298</v>
      </c>
      <c r="I10">
        <f t="shared" si="11"/>
        <v>0.60346224964275619</v>
      </c>
      <c r="J10">
        <f t="shared" si="12"/>
        <v>-1.510727853527783</v>
      </c>
      <c r="K10">
        <f t="shared" si="13"/>
        <v>-1.5107254100668304</v>
      </c>
      <c r="L10">
        <f t="shared" si="14"/>
        <v>2.0118853783073805E-6</v>
      </c>
      <c r="M10">
        <f t="shared" si="15"/>
        <v>-1.5707963267885816E-6</v>
      </c>
      <c r="N10">
        <f t="shared" si="16"/>
        <v>53.355528971700238</v>
      </c>
      <c r="O10">
        <f t="shared" si="17"/>
        <v>0.19139999999997598</v>
      </c>
      <c r="P10" s="1">
        <f t="shared" si="18"/>
        <v>3.5872570976007846E-3</v>
      </c>
      <c r="Q10" s="3">
        <v>9.81</v>
      </c>
      <c r="R10" s="3">
        <v>20</v>
      </c>
      <c r="S10" s="3">
        <v>68</v>
      </c>
      <c r="T10" s="3">
        <f t="shared" si="19"/>
        <v>88</v>
      </c>
      <c r="U10" s="5">
        <v>2.4750000000000002E-3</v>
      </c>
      <c r="V10" s="5">
        <v>0.32</v>
      </c>
      <c r="W10" s="5">
        <v>1.29</v>
      </c>
      <c r="X10" s="4">
        <f t="shared" si="20"/>
        <v>2.1366180000000004</v>
      </c>
      <c r="Y10" s="4">
        <f t="shared" si="3"/>
        <v>3.0967873819106555</v>
      </c>
      <c r="Z10" s="3">
        <f t="shared" si="4"/>
        <v>17.617120193742725</v>
      </c>
      <c r="AA10" s="3">
        <f t="shared" si="21"/>
        <v>22.850525575653378</v>
      </c>
      <c r="AB10" s="3">
        <f t="shared" si="5"/>
        <v>0.2064</v>
      </c>
      <c r="AC10" s="3">
        <f t="shared" si="6"/>
        <v>5.2334053819106554</v>
      </c>
      <c r="AD10" s="2">
        <f t="shared" si="31"/>
        <v>211.11</v>
      </c>
      <c r="AE10" s="2">
        <f t="shared" si="7"/>
        <v>9.2387371704452903</v>
      </c>
      <c r="AF10" s="2">
        <f t="shared" si="22"/>
        <v>788.56561613436634</v>
      </c>
      <c r="AG10" s="2">
        <f t="shared" si="23"/>
        <v>234.25415130749224</v>
      </c>
      <c r="AH10" s="2">
        <f t="shared" si="24"/>
        <v>-1022.8197674418606</v>
      </c>
      <c r="AI10" s="2">
        <f t="shared" si="8"/>
        <v>20.666460075612338</v>
      </c>
      <c r="AJ10">
        <f t="shared" si="9"/>
        <v>4.8896684693101021E-4</v>
      </c>
      <c r="AK10">
        <f t="shared" si="25"/>
        <v>25.355646230187283</v>
      </c>
      <c r="AL10">
        <f t="shared" si="26"/>
        <v>-1022.8197674418606</v>
      </c>
      <c r="AM10">
        <f t="shared" si="27"/>
        <v>1023.4097113939561</v>
      </c>
      <c r="AN10">
        <f t="shared" si="28"/>
        <v>-0.5899439520955525</v>
      </c>
      <c r="AO10">
        <f t="shared" si="29"/>
        <v>9.2387371704452903</v>
      </c>
      <c r="AP10">
        <f t="shared" si="30"/>
        <v>262143.82353720814</v>
      </c>
    </row>
    <row r="11" spans="1:53" x14ac:dyDescent="0.3">
      <c r="A11">
        <v>10</v>
      </c>
      <c r="B11" t="s">
        <v>30</v>
      </c>
      <c r="C11" t="s">
        <v>28</v>
      </c>
      <c r="D11" t="s">
        <v>29</v>
      </c>
      <c r="E11" t="str">
        <f t="shared" si="0"/>
        <v>171.452</v>
      </c>
      <c r="F11" t="str">
        <f t="shared" si="1"/>
        <v>34.57582</v>
      </c>
      <c r="G11" t="str">
        <f t="shared" si="2"/>
        <v>-86.55805</v>
      </c>
      <c r="H11">
        <f t="shared" si="10"/>
        <v>0.60346224964275619</v>
      </c>
      <c r="I11">
        <f t="shared" si="11"/>
        <v>0.60346190057690574</v>
      </c>
      <c r="J11">
        <f t="shared" si="12"/>
        <v>-1.5107254100668304</v>
      </c>
      <c r="K11">
        <f t="shared" si="13"/>
        <v>-1.5107229666058777</v>
      </c>
      <c r="L11">
        <f t="shared" si="14"/>
        <v>2.0118867094019685E-6</v>
      </c>
      <c r="M11">
        <f t="shared" si="15"/>
        <v>-3.4906585044680583E-7</v>
      </c>
      <c r="N11">
        <f t="shared" si="16"/>
        <v>42.683816220608577</v>
      </c>
      <c r="O11">
        <f t="shared" si="17"/>
        <v>0.16500000000003751</v>
      </c>
      <c r="P11" s="1">
        <f t="shared" si="18"/>
        <v>3.8656337368534609E-3</v>
      </c>
      <c r="Q11" s="3">
        <v>9.81</v>
      </c>
      <c r="R11" s="3">
        <v>20</v>
      </c>
      <c r="S11" s="3">
        <v>68</v>
      </c>
      <c r="T11" s="3">
        <f t="shared" si="19"/>
        <v>88</v>
      </c>
      <c r="U11" s="5">
        <v>2.4750000000000002E-3</v>
      </c>
      <c r="V11" s="5">
        <v>0.32</v>
      </c>
      <c r="W11" s="5">
        <v>1.29</v>
      </c>
      <c r="X11" s="4">
        <f t="shared" si="20"/>
        <v>2.1366180000000004</v>
      </c>
      <c r="Y11" s="4">
        <f t="shared" si="3"/>
        <v>3.3370993590989264</v>
      </c>
      <c r="Z11" s="3">
        <f t="shared" si="4"/>
        <v>17.471703465273372</v>
      </c>
      <c r="AA11" s="3">
        <f t="shared" si="21"/>
        <v>22.945420824372299</v>
      </c>
      <c r="AB11" s="3">
        <f t="shared" si="5"/>
        <v>0.2064</v>
      </c>
      <c r="AC11" s="3">
        <f t="shared" si="6"/>
        <v>5.4737173590989272</v>
      </c>
      <c r="AD11" s="2">
        <f t="shared" si="31"/>
        <v>211.11</v>
      </c>
      <c r="AE11" s="2">
        <f t="shared" si="7"/>
        <v>9.2005285767417053</v>
      </c>
      <c r="AF11" s="2">
        <f t="shared" si="22"/>
        <v>778.82222391765856</v>
      </c>
      <c r="AG11" s="2">
        <f t="shared" si="23"/>
        <v>243.99754352420939</v>
      </c>
      <c r="AH11" s="2">
        <f t="shared" si="24"/>
        <v>-1022.8197674418606</v>
      </c>
      <c r="AI11" s="2">
        <f t="shared" si="8"/>
        <v>20.580989912130853</v>
      </c>
      <c r="AJ11">
        <f t="shared" si="9"/>
        <v>3.927923844723854E-4</v>
      </c>
      <c r="AK11">
        <f t="shared" si="25"/>
        <v>26.51994844524674</v>
      </c>
      <c r="AL11">
        <f t="shared" si="26"/>
        <v>-1022.8197674418606</v>
      </c>
      <c r="AM11">
        <f t="shared" si="27"/>
        <v>1023.4947128681001</v>
      </c>
      <c r="AN11">
        <f t="shared" si="28"/>
        <v>-0.67494542623950338</v>
      </c>
      <c r="AO11">
        <f t="shared" si="29"/>
        <v>9.2005285767417053</v>
      </c>
      <c r="AP11">
        <f t="shared" si="30"/>
        <v>262230.87224268611</v>
      </c>
    </row>
    <row r="12" spans="1:53" x14ac:dyDescent="0.3">
      <c r="A12">
        <v>11</v>
      </c>
      <c r="B12" t="s">
        <v>33</v>
      </c>
      <c r="C12" t="s">
        <v>31</v>
      </c>
      <c r="D12" t="s">
        <v>32</v>
      </c>
      <c r="E12" t="str">
        <f t="shared" si="0"/>
        <v>171.474</v>
      </c>
      <c r="F12" t="str">
        <f t="shared" si="1"/>
        <v>34.57578</v>
      </c>
      <c r="G12" t="str">
        <f t="shared" si="2"/>
        <v>-86.55799</v>
      </c>
      <c r="H12">
        <f t="shared" si="10"/>
        <v>0.60346190057690574</v>
      </c>
      <c r="I12">
        <f t="shared" si="11"/>
        <v>0.60346120244520507</v>
      </c>
      <c r="J12">
        <f t="shared" si="12"/>
        <v>-1.5107229666058777</v>
      </c>
      <c r="K12">
        <f t="shared" si="13"/>
        <v>-1.5107219194083266</v>
      </c>
      <c r="L12">
        <f t="shared" si="14"/>
        <v>8.622374723107881E-7</v>
      </c>
      <c r="M12">
        <f t="shared" si="15"/>
        <v>-6.9813170067156705E-7</v>
      </c>
      <c r="N12">
        <f t="shared" si="16"/>
        <v>23.191052536243163</v>
      </c>
      <c r="O12">
        <f t="shared" si="17"/>
        <v>7.2599999999971479E-2</v>
      </c>
      <c r="P12" s="1">
        <f t="shared" si="18"/>
        <v>3.1305176807525925E-3</v>
      </c>
      <c r="Q12" s="3">
        <v>9.81</v>
      </c>
      <c r="R12" s="3">
        <v>20</v>
      </c>
      <c r="S12" s="3">
        <v>68</v>
      </c>
      <c r="T12" s="3">
        <f t="shared" si="19"/>
        <v>88</v>
      </c>
      <c r="U12" s="5">
        <v>2.4750000000000002E-3</v>
      </c>
      <c r="V12" s="5">
        <v>0.32</v>
      </c>
      <c r="W12" s="5">
        <v>1.29</v>
      </c>
      <c r="X12" s="4">
        <f t="shared" si="20"/>
        <v>2.1366180000000004</v>
      </c>
      <c r="Y12" s="4">
        <f t="shared" si="3"/>
        <v>2.7025000610317851</v>
      </c>
      <c r="Z12" s="3">
        <f t="shared" si="4"/>
        <v>17.857249909376023</v>
      </c>
      <c r="AA12" s="3">
        <f t="shared" si="21"/>
        <v>22.696367970407806</v>
      </c>
      <c r="AB12" s="3">
        <f t="shared" si="5"/>
        <v>0.2064</v>
      </c>
      <c r="AC12" s="3">
        <f t="shared" si="6"/>
        <v>4.8391180610317859</v>
      </c>
      <c r="AD12" s="2">
        <f t="shared" si="31"/>
        <v>211.11</v>
      </c>
      <c r="AE12" s="2">
        <f t="shared" si="7"/>
        <v>9.3014882502456278</v>
      </c>
      <c r="AF12" s="2">
        <f t="shared" si="22"/>
        <v>804.7432180899267</v>
      </c>
      <c r="AG12" s="2">
        <f t="shared" si="23"/>
        <v>218.07654935193102</v>
      </c>
      <c r="AH12" s="2">
        <f t="shared" si="24"/>
        <v>-1022.8197674418606</v>
      </c>
      <c r="AI12" s="2">
        <f t="shared" si="8"/>
        <v>20.806830199956153</v>
      </c>
      <c r="AJ12">
        <f t="shared" si="9"/>
        <v>2.1109629656804513E-4</v>
      </c>
      <c r="AK12">
        <f t="shared" si="25"/>
        <v>23.44533944298346</v>
      </c>
      <c r="AL12">
        <f t="shared" si="26"/>
        <v>-1022.8197674418606</v>
      </c>
      <c r="AM12">
        <f t="shared" si="27"/>
        <v>1023.2862212941255</v>
      </c>
      <c r="AN12">
        <f t="shared" si="28"/>
        <v>-0.46645385226497638</v>
      </c>
      <c r="AO12">
        <f t="shared" si="29"/>
        <v>9.3014882502456278</v>
      </c>
      <c r="AP12">
        <f t="shared" si="30"/>
        <v>262017.38496734772</v>
      </c>
    </row>
    <row r="13" spans="1:53" x14ac:dyDescent="0.3">
      <c r="A13">
        <v>12</v>
      </c>
      <c r="B13" t="s">
        <v>36</v>
      </c>
      <c r="C13" t="s">
        <v>34</v>
      </c>
      <c r="D13" t="s">
        <v>35</v>
      </c>
      <c r="E13" t="str">
        <f t="shared" si="0"/>
        <v>171.503</v>
      </c>
      <c r="F13" t="str">
        <f t="shared" si="1"/>
        <v>34.57585</v>
      </c>
      <c r="G13" t="str">
        <f t="shared" si="2"/>
        <v>-86.5579</v>
      </c>
      <c r="H13">
        <f t="shared" si="10"/>
        <v>0.60346120244520507</v>
      </c>
      <c r="I13">
        <f t="shared" si="11"/>
        <v>0.60346242417568141</v>
      </c>
      <c r="J13">
        <f t="shared" si="12"/>
        <v>-1.5107219194083266</v>
      </c>
      <c r="K13">
        <f t="shared" si="13"/>
        <v>-1.510720348612</v>
      </c>
      <c r="L13">
        <f t="shared" si="14"/>
        <v>1.2933559750013377E-6</v>
      </c>
      <c r="M13">
        <f t="shared" si="15"/>
        <v>1.2217304763417758E-6</v>
      </c>
      <c r="N13">
        <f t="shared" si="16"/>
        <v>37.190616934603234</v>
      </c>
      <c r="O13">
        <f t="shared" si="17"/>
        <v>9.5699999999987989E-2</v>
      </c>
      <c r="P13" s="1">
        <f t="shared" si="18"/>
        <v>2.5732296984550939E-3</v>
      </c>
      <c r="Q13" s="3">
        <v>9.81</v>
      </c>
      <c r="R13" s="3">
        <v>20</v>
      </c>
      <c r="S13" s="3">
        <v>68</v>
      </c>
      <c r="T13" s="3">
        <f t="shared" si="19"/>
        <v>88</v>
      </c>
      <c r="U13" s="5">
        <v>2.4750000000000002E-3</v>
      </c>
      <c r="V13" s="5">
        <v>0.32</v>
      </c>
      <c r="W13" s="5">
        <v>1.29</v>
      </c>
      <c r="X13" s="4">
        <f t="shared" si="20"/>
        <v>2.1366180000000004</v>
      </c>
      <c r="Y13" s="4">
        <f t="shared" si="3"/>
        <v>2.2214103795477662</v>
      </c>
      <c r="Z13" s="3">
        <f t="shared" si="4"/>
        <v>18.152811641615695</v>
      </c>
      <c r="AA13" s="3">
        <f t="shared" si="21"/>
        <v>22.51084002116346</v>
      </c>
      <c r="AB13" s="3">
        <f t="shared" si="5"/>
        <v>0.2064</v>
      </c>
      <c r="AC13" s="3">
        <f t="shared" si="6"/>
        <v>4.3580283795477666</v>
      </c>
      <c r="AD13" s="2">
        <f t="shared" si="31"/>
        <v>211.11</v>
      </c>
      <c r="AE13" s="2">
        <f t="shared" si="7"/>
        <v>9.3781484743139778</v>
      </c>
      <c r="AF13" s="2">
        <f t="shared" si="22"/>
        <v>824.80505233201177</v>
      </c>
      <c r="AG13" s="2">
        <f t="shared" si="23"/>
        <v>198.01471510984933</v>
      </c>
      <c r="AH13" s="2">
        <f t="shared" si="24"/>
        <v>-1022.8197674418606</v>
      </c>
      <c r="AI13" s="2">
        <f t="shared" si="8"/>
        <v>20.978314184278624</v>
      </c>
      <c r="AJ13">
        <f t="shared" si="9"/>
        <v>3.3575993704079753E-4</v>
      </c>
      <c r="AK13">
        <f t="shared" si="25"/>
        <v>21.114478583080263</v>
      </c>
      <c r="AL13">
        <f t="shared" si="26"/>
        <v>-1022.8197674418606</v>
      </c>
      <c r="AM13">
        <f t="shared" si="27"/>
        <v>1023.1605156235523</v>
      </c>
      <c r="AN13">
        <f t="shared" si="28"/>
        <v>-0.34074818169176524</v>
      </c>
      <c r="AO13">
        <f t="shared" si="29"/>
        <v>9.3781484743139778</v>
      </c>
      <c r="AP13">
        <f t="shared" si="30"/>
        <v>261888.70925273298</v>
      </c>
    </row>
    <row r="14" spans="1:53" x14ac:dyDescent="0.3">
      <c r="A14">
        <v>13</v>
      </c>
      <c r="B14" t="s">
        <v>0</v>
      </c>
      <c r="C14" t="s">
        <v>37</v>
      </c>
      <c r="D14" t="s">
        <v>38</v>
      </c>
      <c r="E14" t="str">
        <f t="shared" si="0"/>
        <v>171.3</v>
      </c>
      <c r="F14" t="str">
        <f t="shared" si="1"/>
        <v>34.57625</v>
      </c>
      <c r="G14" t="str">
        <f t="shared" si="2"/>
        <v>-86.55755</v>
      </c>
      <c r="H14">
        <f t="shared" si="10"/>
        <v>0.60346242417568141</v>
      </c>
      <c r="I14">
        <f t="shared" si="11"/>
        <v>0.60346940549268946</v>
      </c>
      <c r="J14">
        <f t="shared" si="12"/>
        <v>-1.510720348612</v>
      </c>
      <c r="K14">
        <f t="shared" si="13"/>
        <v>-1.5107142399596176</v>
      </c>
      <c r="L14">
        <f t="shared" si="14"/>
        <v>5.0297034630797065E-6</v>
      </c>
      <c r="M14">
        <f t="shared" si="15"/>
        <v>6.9813170080479381E-6</v>
      </c>
      <c r="N14">
        <f t="shared" si="16"/>
        <v>179.86346793294396</v>
      </c>
      <c r="O14">
        <f t="shared" si="17"/>
        <v>-0.6698999999999159</v>
      </c>
      <c r="P14" s="1">
        <f t="shared" si="18"/>
        <v>-3.7244917364190129E-3</v>
      </c>
      <c r="Q14" s="3">
        <v>9.81</v>
      </c>
      <c r="R14" s="3">
        <v>20</v>
      </c>
      <c r="S14" s="3">
        <v>68</v>
      </c>
      <c r="T14" s="3">
        <f t="shared" si="19"/>
        <v>88</v>
      </c>
      <c r="U14" s="5">
        <v>2.4750000000000002E-3</v>
      </c>
      <c r="V14" s="5">
        <v>0.32</v>
      </c>
      <c r="W14" s="5">
        <v>1.29</v>
      </c>
      <c r="X14" s="4">
        <f t="shared" si="20"/>
        <v>2.1366180000000004</v>
      </c>
      <c r="Y14" s="4">
        <f t="shared" si="3"/>
        <v>-3.2152569255304266</v>
      </c>
      <c r="Z14" s="3">
        <f t="shared" si="4"/>
        <v>21.678009520319733</v>
      </c>
      <c r="AA14" s="3">
        <f t="shared" si="21"/>
        <v>20.599370594789306</v>
      </c>
      <c r="AB14" s="3">
        <f t="shared" si="5"/>
        <v>0.2064</v>
      </c>
      <c r="AC14" s="3">
        <f t="shared" si="6"/>
        <v>-1.0786389255304265</v>
      </c>
      <c r="AD14" s="2">
        <f t="shared" si="31"/>
        <v>211.11</v>
      </c>
      <c r="AE14" s="2">
        <f t="shared" si="7"/>
        <v>10.248371377590781</v>
      </c>
      <c r="AF14" s="2">
        <f t="shared" si="22"/>
        <v>1076.3773851317112</v>
      </c>
      <c r="AG14" s="2">
        <f t="shared" si="23"/>
        <v>-53.557617689734961</v>
      </c>
      <c r="AH14" s="2">
        <f t="shared" si="24"/>
        <v>-1022.8197674418606</v>
      </c>
      <c r="AI14" s="2">
        <f t="shared" si="8"/>
        <v>22.92494677655386</v>
      </c>
      <c r="AJ14">
        <f t="shared" si="9"/>
        <v>1.4859380515428399E-3</v>
      </c>
      <c r="AK14">
        <f t="shared" si="25"/>
        <v>-5.2259637864846242</v>
      </c>
      <c r="AL14">
        <f t="shared" si="26"/>
        <v>-1022.8197674418606</v>
      </c>
      <c r="AM14">
        <f t="shared" si="27"/>
        <v>1022.8145992514569</v>
      </c>
      <c r="AN14">
        <f t="shared" si="28"/>
        <v>5.1681904036513515E-3</v>
      </c>
      <c r="AO14">
        <f t="shared" si="29"/>
        <v>10.248371377590781</v>
      </c>
      <c r="AP14">
        <f t="shared" si="30"/>
        <v>261534.78306685889</v>
      </c>
    </row>
    <row r="15" spans="1:53" x14ac:dyDescent="0.3">
      <c r="A15">
        <v>14</v>
      </c>
      <c r="B15" t="s">
        <v>41</v>
      </c>
      <c r="C15" t="s">
        <v>39</v>
      </c>
      <c r="D15" t="s">
        <v>40</v>
      </c>
      <c r="E15" t="str">
        <f t="shared" si="0"/>
        <v>171.224</v>
      </c>
      <c r="F15" t="str">
        <f t="shared" si="1"/>
        <v>34.57632</v>
      </c>
      <c r="G15" t="str">
        <f t="shared" si="2"/>
        <v>-86.55748</v>
      </c>
      <c r="H15">
        <f t="shared" si="10"/>
        <v>0.60346940549268946</v>
      </c>
      <c r="I15">
        <f t="shared" si="11"/>
        <v>0.6034706272231658</v>
      </c>
      <c r="J15">
        <f t="shared" si="12"/>
        <v>-1.5107142399596176</v>
      </c>
      <c r="K15">
        <f t="shared" si="13"/>
        <v>-1.5107130182291413</v>
      </c>
      <c r="L15">
        <f t="shared" si="14"/>
        <v>1.0059378487818477E-6</v>
      </c>
      <c r="M15">
        <f t="shared" si="15"/>
        <v>1.2217304763417758E-6</v>
      </c>
      <c r="N15">
        <f t="shared" si="16"/>
        <v>33.081339832622191</v>
      </c>
      <c r="O15">
        <f t="shared" si="17"/>
        <v>-0.25080000000007202</v>
      </c>
      <c r="P15" s="1">
        <f t="shared" si="18"/>
        <v>-7.5813132499776498E-3</v>
      </c>
      <c r="Q15" s="3">
        <v>9.81</v>
      </c>
      <c r="R15" s="3">
        <v>20</v>
      </c>
      <c r="S15" s="3">
        <v>68</v>
      </c>
      <c r="T15" s="3">
        <f t="shared" si="19"/>
        <v>88</v>
      </c>
      <c r="U15" s="5">
        <v>2.4750000000000002E-3</v>
      </c>
      <c r="V15" s="5">
        <v>0.32</v>
      </c>
      <c r="W15" s="5">
        <v>1.29</v>
      </c>
      <c r="X15" s="4">
        <f t="shared" si="20"/>
        <v>2.1366180000000004</v>
      </c>
      <c r="Y15" s="4">
        <f t="shared" si="3"/>
        <v>-6.5446080251813781</v>
      </c>
      <c r="Z15" s="3">
        <f t="shared" si="4"/>
        <v>23.989720166239245</v>
      </c>
      <c r="AA15" s="3">
        <f t="shared" si="21"/>
        <v>19.581730141057868</v>
      </c>
      <c r="AB15" s="3">
        <f t="shared" si="5"/>
        <v>0.2064</v>
      </c>
      <c r="AC15" s="3">
        <f t="shared" si="6"/>
        <v>-4.4079900251813768</v>
      </c>
      <c r="AD15" s="2">
        <f t="shared" si="31"/>
        <v>211.11</v>
      </c>
      <c r="AE15" s="2">
        <f t="shared" si="7"/>
        <v>10.780967691785101</v>
      </c>
      <c r="AF15" s="2">
        <f t="shared" si="22"/>
        <v>1253.063944027087</v>
      </c>
      <c r="AG15" s="2">
        <f t="shared" si="23"/>
        <v>-230.24417658522972</v>
      </c>
      <c r="AH15" s="2">
        <f t="shared" si="24"/>
        <v>-1022.8197674418606</v>
      </c>
      <c r="AI15" s="2">
        <f t="shared" si="8"/>
        <v>24.11633043220392</v>
      </c>
      <c r="AJ15">
        <f t="shared" si="9"/>
        <v>2.5979927953563803E-4</v>
      </c>
      <c r="AK15">
        <f t="shared" si="25"/>
        <v>-21.356540819677214</v>
      </c>
      <c r="AL15">
        <f t="shared" si="26"/>
        <v>-1022.8197674418606</v>
      </c>
      <c r="AM15">
        <f t="shared" si="27"/>
        <v>1022.4669259110647</v>
      </c>
      <c r="AN15">
        <f t="shared" si="28"/>
        <v>0.35284153079589942</v>
      </c>
      <c r="AO15">
        <f t="shared" si="29"/>
        <v>10.780967691785101</v>
      </c>
      <c r="AP15">
        <f t="shared" si="30"/>
        <v>261179.30037212878</v>
      </c>
    </row>
    <row r="16" spans="1:53" x14ac:dyDescent="0.3">
      <c r="A16">
        <v>15</v>
      </c>
      <c r="B16" t="s">
        <v>44</v>
      </c>
      <c r="C16" t="s">
        <v>42</v>
      </c>
      <c r="D16" t="s">
        <v>43</v>
      </c>
      <c r="E16" t="str">
        <f t="shared" si="0"/>
        <v>171.17</v>
      </c>
      <c r="F16" t="str">
        <f t="shared" si="1"/>
        <v>34.57637</v>
      </c>
      <c r="G16" t="str">
        <f t="shared" si="2"/>
        <v>-86.55753</v>
      </c>
      <c r="H16">
        <f t="shared" si="10"/>
        <v>0.6034706272231658</v>
      </c>
      <c r="I16">
        <f t="shared" si="11"/>
        <v>0.6034714998877917</v>
      </c>
      <c r="J16">
        <f t="shared" si="12"/>
        <v>-1.5107130182291413</v>
      </c>
      <c r="K16">
        <f t="shared" si="13"/>
        <v>-1.5107138908937672</v>
      </c>
      <c r="L16">
        <f t="shared" si="14"/>
        <v>-7.1852651617765196E-7</v>
      </c>
      <c r="M16">
        <f t="shared" si="15"/>
        <v>8.7266462589496996E-7</v>
      </c>
      <c r="N16">
        <f t="shared" si="16"/>
        <v>23.629521559329039</v>
      </c>
      <c r="O16">
        <f t="shared" si="17"/>
        <v>-0.17820000000000674</v>
      </c>
      <c r="P16" s="1">
        <f t="shared" si="18"/>
        <v>-7.5414138010616045E-3</v>
      </c>
      <c r="Q16" s="3">
        <v>9.81</v>
      </c>
      <c r="R16" s="3">
        <v>20</v>
      </c>
      <c r="S16" s="3">
        <v>68</v>
      </c>
      <c r="T16" s="3">
        <f t="shared" si="19"/>
        <v>88</v>
      </c>
      <c r="U16" s="5">
        <v>2.4750000000000002E-3</v>
      </c>
      <c r="V16" s="5">
        <v>0.32</v>
      </c>
      <c r="W16" s="5">
        <v>1.29</v>
      </c>
      <c r="X16" s="4">
        <f t="shared" si="20"/>
        <v>2.1366180000000004</v>
      </c>
      <c r="Y16" s="4">
        <f t="shared" si="3"/>
        <v>-6.5101665827140334</v>
      </c>
      <c r="Z16" s="3">
        <f t="shared" si="4"/>
        <v>23.965266552819845</v>
      </c>
      <c r="AA16" s="3">
        <f t="shared" si="21"/>
        <v>19.591717970105812</v>
      </c>
      <c r="AB16" s="3">
        <f t="shared" si="5"/>
        <v>0.2064</v>
      </c>
      <c r="AC16" s="3">
        <f t="shared" si="6"/>
        <v>-4.3735485827140339</v>
      </c>
      <c r="AD16" s="2">
        <f t="shared" si="31"/>
        <v>211.11</v>
      </c>
      <c r="AE16" s="2">
        <f t="shared" si="7"/>
        <v>10.775471570289239</v>
      </c>
      <c r="AF16" s="2">
        <f t="shared" si="22"/>
        <v>1251.1484903794276</v>
      </c>
      <c r="AG16" s="2">
        <f t="shared" si="23"/>
        <v>-228.32872293756719</v>
      </c>
      <c r="AH16" s="2">
        <f t="shared" si="24"/>
        <v>-1022.8197674418606</v>
      </c>
      <c r="AI16" s="2">
        <f t="shared" si="8"/>
        <v>24.104035962367902</v>
      </c>
      <c r="AJ16">
        <f t="shared" si="9"/>
        <v>1.8566551182973385E-4</v>
      </c>
      <c r="AK16">
        <f t="shared" si="25"/>
        <v>-21.189673365862568</v>
      </c>
      <c r="AL16">
        <f t="shared" si="26"/>
        <v>-1022.8197674418606</v>
      </c>
      <c r="AM16">
        <f t="shared" si="27"/>
        <v>1022.475134912823</v>
      </c>
      <c r="AN16">
        <f t="shared" si="28"/>
        <v>0.34463252903759667</v>
      </c>
      <c r="AO16">
        <f t="shared" si="29"/>
        <v>10.775471570289239</v>
      </c>
      <c r="AP16">
        <f t="shared" si="30"/>
        <v>261187.69097583237</v>
      </c>
    </row>
    <row r="17" spans="1:42" x14ac:dyDescent="0.3">
      <c r="A17">
        <v>16</v>
      </c>
      <c r="B17" t="s">
        <v>47</v>
      </c>
      <c r="C17" t="s">
        <v>45</v>
      </c>
      <c r="D17" t="s">
        <v>46</v>
      </c>
      <c r="E17" t="str">
        <f t="shared" si="0"/>
        <v>171.052</v>
      </c>
      <c r="F17" t="str">
        <f t="shared" si="1"/>
        <v>34.57648</v>
      </c>
      <c r="G17" t="str">
        <f t="shared" si="2"/>
        <v>-86.55743</v>
      </c>
      <c r="H17">
        <f t="shared" si="10"/>
        <v>0.6034714998877917</v>
      </c>
      <c r="I17">
        <f t="shared" si="11"/>
        <v>0.60347341974996893</v>
      </c>
      <c r="J17">
        <f t="shared" si="12"/>
        <v>-1.5107138908937672</v>
      </c>
      <c r="K17">
        <f t="shared" si="13"/>
        <v>-1.5107121455645152</v>
      </c>
      <c r="L17">
        <f t="shared" si="14"/>
        <v>1.4370516495642394E-6</v>
      </c>
      <c r="M17">
        <f t="shared" si="15"/>
        <v>1.9198621772353874E-6</v>
      </c>
      <c r="N17">
        <f t="shared" si="16"/>
        <v>50.129187250443835</v>
      </c>
      <c r="O17">
        <f t="shared" si="17"/>
        <v>-0.38939999999998348</v>
      </c>
      <c r="P17" s="1">
        <f t="shared" si="18"/>
        <v>-7.7679296505357926E-3</v>
      </c>
      <c r="Q17" s="3">
        <v>9.81</v>
      </c>
      <c r="R17" s="3">
        <v>20</v>
      </c>
      <c r="S17" s="3">
        <v>68</v>
      </c>
      <c r="T17" s="3">
        <f t="shared" si="19"/>
        <v>88</v>
      </c>
      <c r="U17" s="5">
        <v>2.4750000000000002E-3</v>
      </c>
      <c r="V17" s="5">
        <v>0.32</v>
      </c>
      <c r="W17" s="5">
        <v>1.29</v>
      </c>
      <c r="X17" s="4">
        <f t="shared" si="20"/>
        <v>2.1366180000000004</v>
      </c>
      <c r="Y17" s="4">
        <f t="shared" si="3"/>
        <v>-6.7056959984669886</v>
      </c>
      <c r="Z17" s="3">
        <f t="shared" si="4"/>
        <v>24.104237237488146</v>
      </c>
      <c r="AA17" s="3">
        <f t="shared" si="21"/>
        <v>19.535159239021159</v>
      </c>
      <c r="AB17" s="3">
        <f t="shared" si="5"/>
        <v>0.2064</v>
      </c>
      <c r="AC17" s="3">
        <f t="shared" si="6"/>
        <v>-4.5690779984669883</v>
      </c>
      <c r="AD17" s="2">
        <f t="shared" si="31"/>
        <v>211.11</v>
      </c>
      <c r="AE17" s="2">
        <f t="shared" si="7"/>
        <v>10.806669012367729</v>
      </c>
      <c r="AF17" s="2">
        <f t="shared" si="22"/>
        <v>1262.0470621178463</v>
      </c>
      <c r="AG17" s="2">
        <f t="shared" si="23"/>
        <v>-239.22729467599015</v>
      </c>
      <c r="AH17" s="2">
        <f t="shared" si="24"/>
        <v>-1022.8197674418606</v>
      </c>
      <c r="AI17" s="2">
        <f t="shared" si="8"/>
        <v>24.173822631182215</v>
      </c>
      <c r="AJ17">
        <f t="shared" si="9"/>
        <v>3.9274567356721308E-4</v>
      </c>
      <c r="AK17">
        <f t="shared" si="25"/>
        <v>-22.137005806526105</v>
      </c>
      <c r="AL17">
        <f t="shared" si="26"/>
        <v>-1022.8197674418606</v>
      </c>
      <c r="AM17">
        <f t="shared" si="27"/>
        <v>1022.426796308325</v>
      </c>
      <c r="AN17">
        <f t="shared" si="28"/>
        <v>0.3929711335354682</v>
      </c>
      <c r="AO17">
        <f t="shared" si="29"/>
        <v>10.806669012367729</v>
      </c>
      <c r="AP17">
        <f t="shared" si="30"/>
        <v>261138.28495035309</v>
      </c>
    </row>
    <row r="18" spans="1:42" x14ac:dyDescent="0.3">
      <c r="A18">
        <v>17</v>
      </c>
      <c r="B18" t="s">
        <v>50</v>
      </c>
      <c r="C18" t="s">
        <v>48</v>
      </c>
      <c r="D18" t="s">
        <v>49</v>
      </c>
      <c r="E18" t="str">
        <f t="shared" si="0"/>
        <v>170.726</v>
      </c>
      <c r="F18" t="str">
        <f t="shared" si="1"/>
        <v>34.57667</v>
      </c>
      <c r="G18" t="str">
        <f t="shared" si="2"/>
        <v>-86.55688</v>
      </c>
      <c r="H18">
        <f t="shared" si="10"/>
        <v>0.60347341974996893</v>
      </c>
      <c r="I18">
        <f t="shared" si="11"/>
        <v>0.60347673587554773</v>
      </c>
      <c r="J18">
        <f t="shared" si="12"/>
        <v>-1.5107121455645152</v>
      </c>
      <c r="K18">
        <f t="shared" si="13"/>
        <v>-1.5107025462536294</v>
      </c>
      <c r="L18">
        <f t="shared" si="14"/>
        <v>7.9037698103693098E-6</v>
      </c>
      <c r="M18">
        <f t="shared" si="15"/>
        <v>3.3161255788005661E-6</v>
      </c>
      <c r="N18">
        <f t="shared" si="16"/>
        <v>179.169222035198</v>
      </c>
      <c r="O18">
        <f t="shared" si="17"/>
        <v>-1.0757999999999781</v>
      </c>
      <c r="P18" s="1">
        <f t="shared" si="18"/>
        <v>-6.0043794786843237E-3</v>
      </c>
      <c r="Q18" s="3">
        <v>9.81</v>
      </c>
      <c r="R18" s="3">
        <v>20</v>
      </c>
      <c r="S18" s="3">
        <v>68</v>
      </c>
      <c r="T18" s="3">
        <f t="shared" si="19"/>
        <v>88</v>
      </c>
      <c r="U18" s="5">
        <v>2.4750000000000002E-3</v>
      </c>
      <c r="V18" s="5">
        <v>0.32</v>
      </c>
      <c r="W18" s="5">
        <v>1.29</v>
      </c>
      <c r="X18" s="4">
        <f t="shared" si="20"/>
        <v>2.1366180000000004</v>
      </c>
      <c r="Y18" s="4">
        <f t="shared" si="3"/>
        <v>-5.1833672803373148</v>
      </c>
      <c r="Z18" s="3">
        <f t="shared" si="4"/>
        <v>23.03162211145192</v>
      </c>
      <c r="AA18" s="3">
        <f t="shared" si="21"/>
        <v>19.984872831114608</v>
      </c>
      <c r="AB18" s="3">
        <f t="shared" si="5"/>
        <v>0.2064</v>
      </c>
      <c r="AC18" s="3">
        <f t="shared" si="6"/>
        <v>-3.0467492803373144</v>
      </c>
      <c r="AD18" s="2">
        <f t="shared" si="31"/>
        <v>211.11</v>
      </c>
      <c r="AE18" s="2">
        <f t="shared" si="7"/>
        <v>10.563489784699614</v>
      </c>
      <c r="AF18" s="2">
        <f t="shared" si="22"/>
        <v>1178.7514772256982</v>
      </c>
      <c r="AG18" s="2">
        <f t="shared" si="23"/>
        <v>-155.93170978383779</v>
      </c>
      <c r="AH18" s="2">
        <f t="shared" si="24"/>
        <v>-1022.8197674418606</v>
      </c>
      <c r="AI18" s="2">
        <f t="shared" si="8"/>
        <v>23.629846359630903</v>
      </c>
      <c r="AJ18">
        <f t="shared" si="9"/>
        <v>1.4360467801164155E-3</v>
      </c>
      <c r="AK18">
        <f t="shared" si="25"/>
        <v>-14.76138217217691</v>
      </c>
      <c r="AL18">
        <f t="shared" si="26"/>
        <v>-1022.8197674418606</v>
      </c>
      <c r="AM18">
        <f t="shared" si="27"/>
        <v>1022.7032830709607</v>
      </c>
      <c r="AN18">
        <f t="shared" si="28"/>
        <v>0.11648437089985464</v>
      </c>
      <c r="AO18">
        <f t="shared" si="29"/>
        <v>10.563489784699614</v>
      </c>
      <c r="AP18">
        <f t="shared" si="30"/>
        <v>261420.9402189097</v>
      </c>
    </row>
    <row r="19" spans="1:42" x14ac:dyDescent="0.3">
      <c r="A19">
        <v>18</v>
      </c>
      <c r="B19" t="s">
        <v>53</v>
      </c>
      <c r="C19" t="s">
        <v>51</v>
      </c>
      <c r="D19" t="s">
        <v>52</v>
      </c>
      <c r="E19" t="str">
        <f t="shared" si="0"/>
        <v>172.729</v>
      </c>
      <c r="F19" t="str">
        <f t="shared" si="1"/>
        <v>34.57685</v>
      </c>
      <c r="G19" t="str">
        <f t="shared" si="2"/>
        <v>-86.55603</v>
      </c>
      <c r="H19">
        <f t="shared" si="10"/>
        <v>0.60347673587554773</v>
      </c>
      <c r="I19">
        <f t="shared" si="11"/>
        <v>0.60347987746820131</v>
      </c>
      <c r="J19">
        <f t="shared" si="12"/>
        <v>-1.5107025462536294</v>
      </c>
      <c r="K19">
        <f t="shared" si="13"/>
        <v>-1.5106877109549874</v>
      </c>
      <c r="L19">
        <f t="shared" si="14"/>
        <v>1.2214889795719089E-5</v>
      </c>
      <c r="M19">
        <f t="shared" si="15"/>
        <v>3.1415926535771632E-6</v>
      </c>
      <c r="N19">
        <f t="shared" si="16"/>
        <v>263.64397277881068</v>
      </c>
      <c r="O19">
        <f t="shared" si="17"/>
        <v>6.6099000000000467</v>
      </c>
      <c r="P19" s="1">
        <f t="shared" si="18"/>
        <v>2.5071310867954312E-2</v>
      </c>
      <c r="Q19" s="3">
        <v>9.81</v>
      </c>
      <c r="R19" s="3">
        <v>20</v>
      </c>
      <c r="S19" s="3">
        <v>68</v>
      </c>
      <c r="T19" s="3">
        <f t="shared" si="19"/>
        <v>88</v>
      </c>
      <c r="U19" s="5">
        <v>2.4750000000000002E-3</v>
      </c>
      <c r="V19" s="5">
        <v>0.32</v>
      </c>
      <c r="W19" s="5">
        <v>1.29</v>
      </c>
      <c r="X19" s="4">
        <f t="shared" si="20"/>
        <v>2.1366180000000004</v>
      </c>
      <c r="Y19" s="4">
        <f t="shared" si="3"/>
        <v>21.636762197732128</v>
      </c>
      <c r="Z19" s="3">
        <f t="shared" si="4"/>
        <v>8.7150495669448418</v>
      </c>
      <c r="AA19" s="3">
        <f t="shared" si="21"/>
        <v>32.488429764676972</v>
      </c>
      <c r="AB19" s="3">
        <f t="shared" si="5"/>
        <v>0.2064</v>
      </c>
      <c r="AC19" s="3">
        <f t="shared" si="6"/>
        <v>23.773380197732131</v>
      </c>
      <c r="AD19" s="2">
        <f t="shared" si="31"/>
        <v>211.11</v>
      </c>
      <c r="AE19" s="2">
        <f t="shared" si="7"/>
        <v>6.498005644752002</v>
      </c>
      <c r="AF19" s="2">
        <f t="shared" si="22"/>
        <v>274.37229302471445</v>
      </c>
      <c r="AG19" s="2">
        <f t="shared" si="23"/>
        <v>748.4474744171456</v>
      </c>
      <c r="AH19" s="2">
        <f t="shared" si="24"/>
        <v>-1022.8197674418606</v>
      </c>
      <c r="AI19" s="2">
        <f t="shared" si="8"/>
        <v>14.535620155746708</v>
      </c>
      <c r="AJ19">
        <f t="shared" si="9"/>
        <v>3.4351868077886214E-3</v>
      </c>
      <c r="AK19">
        <f t="shared" si="25"/>
        <v>115.1811056091673</v>
      </c>
      <c r="AL19">
        <f t="shared" si="26"/>
        <v>-1022.8197674418606</v>
      </c>
      <c r="AM19">
        <f t="shared" si="27"/>
        <v>1075.4447379842406</v>
      </c>
      <c r="AN19">
        <f t="shared" si="28"/>
        <v>-52.62497054238014</v>
      </c>
      <c r="AO19">
        <f t="shared" si="29"/>
        <v>6.498005644752002</v>
      </c>
      <c r="AP19">
        <f t="shared" si="30"/>
        <v>318135.3168238338</v>
      </c>
    </row>
    <row r="20" spans="1:42" x14ac:dyDescent="0.3">
      <c r="A20">
        <v>19</v>
      </c>
      <c r="B20" t="s">
        <v>56</v>
      </c>
      <c r="C20" t="s">
        <v>54</v>
      </c>
      <c r="D20" t="s">
        <v>55</v>
      </c>
      <c r="E20" t="str">
        <f t="shared" si="0"/>
        <v>173.416</v>
      </c>
      <c r="F20" t="str">
        <f t="shared" si="1"/>
        <v>34.57691</v>
      </c>
      <c r="G20" t="str">
        <f t="shared" si="2"/>
        <v>-86.55583</v>
      </c>
      <c r="H20">
        <f t="shared" si="10"/>
        <v>0.60347987746820131</v>
      </c>
      <c r="I20">
        <f t="shared" si="11"/>
        <v>0.60348092466575243</v>
      </c>
      <c r="J20">
        <f t="shared" si="12"/>
        <v>-1.5106877109549874</v>
      </c>
      <c r="K20">
        <f t="shared" si="13"/>
        <v>-1.5106842202964834</v>
      </c>
      <c r="L20">
        <f t="shared" si="14"/>
        <v>2.8740875676939242E-6</v>
      </c>
      <c r="M20">
        <f t="shared" si="15"/>
        <v>1.0471975511183729E-6</v>
      </c>
      <c r="N20">
        <f t="shared" si="16"/>
        <v>63.942231245690436</v>
      </c>
      <c r="O20">
        <f t="shared" si="17"/>
        <v>2.267099999999945</v>
      </c>
      <c r="P20" s="1">
        <f t="shared" si="18"/>
        <v>3.5455440885209064E-2</v>
      </c>
      <c r="Q20" s="3">
        <v>9.81</v>
      </c>
      <c r="R20" s="3">
        <v>20</v>
      </c>
      <c r="S20" s="3">
        <v>68</v>
      </c>
      <c r="T20" s="3">
        <f t="shared" si="19"/>
        <v>88</v>
      </c>
      <c r="U20" s="5">
        <v>2.4750000000000002E-3</v>
      </c>
      <c r="V20" s="5">
        <v>0.32</v>
      </c>
      <c r="W20" s="5">
        <v>1.29</v>
      </c>
      <c r="X20" s="4">
        <f t="shared" si="20"/>
        <v>2.1366180000000004</v>
      </c>
      <c r="Y20" s="4">
        <f t="shared" si="3"/>
        <v>30.588752664537978</v>
      </c>
      <c r="Z20" s="3">
        <f t="shared" si="4"/>
        <v>6.1017769795891015</v>
      </c>
      <c r="AA20" s="3">
        <f t="shared" si="21"/>
        <v>38.827147644127081</v>
      </c>
      <c r="AB20" s="3">
        <f t="shared" si="5"/>
        <v>0.2064</v>
      </c>
      <c r="AC20" s="3">
        <f t="shared" si="6"/>
        <v>32.725370664537976</v>
      </c>
      <c r="AD20" s="2">
        <f t="shared" si="31"/>
        <v>211.11</v>
      </c>
      <c r="AE20" s="2">
        <f t="shared" si="7"/>
        <v>5.437175090350272</v>
      </c>
      <c r="AF20" s="2">
        <f t="shared" si="22"/>
        <v>160.73851647429544</v>
      </c>
      <c r="AG20" s="2">
        <f t="shared" si="23"/>
        <v>862.08125096756498</v>
      </c>
      <c r="AH20" s="2">
        <f t="shared" si="24"/>
        <v>-1022.8197674418606</v>
      </c>
      <c r="AI20" s="2">
        <f t="shared" si="8"/>
        <v>12.16261052303774</v>
      </c>
      <c r="AJ20">
        <f t="shared" si="9"/>
        <v>9.9569669244287226E-4</v>
      </c>
      <c r="AK20">
        <f t="shared" si="25"/>
        <v>158.55315244446695</v>
      </c>
      <c r="AL20">
        <f t="shared" si="26"/>
        <v>-1022.8197674418606</v>
      </c>
      <c r="AM20">
        <f t="shared" si="27"/>
        <v>1151.070261289449</v>
      </c>
      <c r="AN20">
        <f t="shared" si="28"/>
        <v>-128.25049384758842</v>
      </c>
      <c r="AO20">
        <f t="shared" si="29"/>
        <v>5.437175090350272</v>
      </c>
      <c r="AP20">
        <f t="shared" si="30"/>
        <v>409165.39863109996</v>
      </c>
    </row>
    <row r="21" spans="1:42" x14ac:dyDescent="0.3">
      <c r="A21">
        <v>20</v>
      </c>
      <c r="B21" t="s">
        <v>59</v>
      </c>
      <c r="C21" t="s">
        <v>57</v>
      </c>
      <c r="D21" t="s">
        <v>58</v>
      </c>
      <c r="E21" t="str">
        <f t="shared" si="0"/>
        <v>173.732</v>
      </c>
      <c r="F21" t="str">
        <f t="shared" si="1"/>
        <v>34.57695</v>
      </c>
      <c r="G21" t="str">
        <f t="shared" si="2"/>
        <v>-86.55572</v>
      </c>
      <c r="H21">
        <f t="shared" si="10"/>
        <v>0.60348092466575243</v>
      </c>
      <c r="I21">
        <f t="shared" si="11"/>
        <v>0.60348162279745321</v>
      </c>
      <c r="J21">
        <f t="shared" si="12"/>
        <v>-1.5106842202964834</v>
      </c>
      <c r="K21">
        <f t="shared" si="13"/>
        <v>-1.5106823004343062</v>
      </c>
      <c r="L21">
        <f t="shared" si="14"/>
        <v>1.580747211442872E-6</v>
      </c>
      <c r="M21">
        <f t="shared" si="15"/>
        <v>6.9813170078258935E-7</v>
      </c>
      <c r="N21">
        <f t="shared" si="16"/>
        <v>36.122284282720464</v>
      </c>
      <c r="O21">
        <f t="shared" si="17"/>
        <v>1.0428000000000082</v>
      </c>
      <c r="P21" s="1">
        <f t="shared" si="18"/>
        <v>2.8868606199936371E-2</v>
      </c>
      <c r="Q21" s="3">
        <v>9.81</v>
      </c>
      <c r="R21" s="3">
        <v>20</v>
      </c>
      <c r="S21" s="3">
        <v>68</v>
      </c>
      <c r="T21" s="3">
        <f t="shared" si="19"/>
        <v>88</v>
      </c>
      <c r="U21" s="5">
        <v>2.4750000000000002E-3</v>
      </c>
      <c r="V21" s="5">
        <v>0.32</v>
      </c>
      <c r="W21" s="5">
        <v>1.29</v>
      </c>
      <c r="X21" s="4">
        <f t="shared" si="20"/>
        <v>2.1366180000000004</v>
      </c>
      <c r="Y21" s="4">
        <f t="shared" si="3"/>
        <v>24.911312022970403</v>
      </c>
      <c r="Z21" s="3">
        <f t="shared" si="4"/>
        <v>7.6433855296472153</v>
      </c>
      <c r="AA21" s="3">
        <f t="shared" si="21"/>
        <v>34.691315552617624</v>
      </c>
      <c r="AB21" s="3">
        <f t="shared" si="5"/>
        <v>0.2064</v>
      </c>
      <c r="AC21" s="3">
        <f t="shared" si="6"/>
        <v>27.047930022970409</v>
      </c>
      <c r="AD21" s="2">
        <f t="shared" si="31"/>
        <v>211.11</v>
      </c>
      <c r="AE21" s="2">
        <f t="shared" si="7"/>
        <v>6.0853846744382292</v>
      </c>
      <c r="AF21" s="2">
        <f t="shared" si="22"/>
        <v>225.35339710725819</v>
      </c>
      <c r="AG21" s="2">
        <f t="shared" si="23"/>
        <v>797.46637033460172</v>
      </c>
      <c r="AH21" s="2">
        <f t="shared" si="24"/>
        <v>-1022.8197674418606</v>
      </c>
      <c r="AI21" s="2">
        <f t="shared" si="8"/>
        <v>13.612613617945286</v>
      </c>
      <c r="AJ21">
        <f t="shared" si="9"/>
        <v>5.0257370937153317E-4</v>
      </c>
      <c r="AK21">
        <f t="shared" si="25"/>
        <v>131.0461725919109</v>
      </c>
      <c r="AL21">
        <f t="shared" si="26"/>
        <v>-1022.8197674418606</v>
      </c>
      <c r="AM21">
        <f t="shared" si="27"/>
        <v>1098.6839004320716</v>
      </c>
      <c r="AN21">
        <f t="shared" si="28"/>
        <v>-75.864132990210976</v>
      </c>
      <c r="AO21">
        <f t="shared" si="29"/>
        <v>6.0853846744382292</v>
      </c>
      <c r="AP21">
        <f t="shared" si="30"/>
        <v>344890.77070403786</v>
      </c>
    </row>
    <row r="22" spans="1:42" x14ac:dyDescent="0.3">
      <c r="A22">
        <v>21</v>
      </c>
      <c r="B22" t="s">
        <v>62</v>
      </c>
      <c r="C22" t="s">
        <v>60</v>
      </c>
      <c r="D22" t="s">
        <v>61</v>
      </c>
      <c r="E22" t="str">
        <f t="shared" si="0"/>
        <v>173.8</v>
      </c>
      <c r="F22" t="str">
        <f t="shared" si="1"/>
        <v>34.57703</v>
      </c>
      <c r="G22" t="str">
        <f t="shared" si="2"/>
        <v>-86.55559</v>
      </c>
      <c r="H22">
        <f t="shared" si="10"/>
        <v>0.60348162279745321</v>
      </c>
      <c r="I22">
        <f t="shared" si="11"/>
        <v>0.60348301906085489</v>
      </c>
      <c r="J22">
        <f t="shared" si="12"/>
        <v>-1.5106823004343062</v>
      </c>
      <c r="K22">
        <f t="shared" si="13"/>
        <v>-1.5106800315062787</v>
      </c>
      <c r="L22">
        <f t="shared" si="14"/>
        <v>1.8681544467728177E-6</v>
      </c>
      <c r="M22">
        <f t="shared" si="15"/>
        <v>1.396263401676201E-6</v>
      </c>
      <c r="N22">
        <f t="shared" si="16"/>
        <v>48.752962569925472</v>
      </c>
      <c r="O22">
        <f t="shared" si="17"/>
        <v>0.22440000000003976</v>
      </c>
      <c r="P22" s="1">
        <f t="shared" si="18"/>
        <v>4.6027972080299115E-3</v>
      </c>
      <c r="Q22" s="3">
        <v>9.81</v>
      </c>
      <c r="R22" s="3">
        <v>20</v>
      </c>
      <c r="S22" s="3">
        <v>68</v>
      </c>
      <c r="T22" s="3">
        <f t="shared" si="19"/>
        <v>88</v>
      </c>
      <c r="U22" s="5">
        <v>2.4750000000000002E-3</v>
      </c>
      <c r="V22" s="5">
        <v>0.32</v>
      </c>
      <c r="W22" s="5">
        <v>1.29</v>
      </c>
      <c r="X22" s="4">
        <f t="shared" si="20"/>
        <v>2.1366180000000004</v>
      </c>
      <c r="Y22" s="4">
        <f t="shared" si="3"/>
        <v>3.9734606836142685</v>
      </c>
      <c r="Z22" s="3">
        <f t="shared" si="4"/>
        <v>17.090100652212122</v>
      </c>
      <c r="AA22" s="3">
        <f t="shared" si="21"/>
        <v>23.200179335826391</v>
      </c>
      <c r="AB22" s="3">
        <f t="shared" si="5"/>
        <v>0.2064</v>
      </c>
      <c r="AC22" s="3">
        <f t="shared" si="6"/>
        <v>6.1100786836142689</v>
      </c>
      <c r="AD22" s="2">
        <f t="shared" si="31"/>
        <v>211.11</v>
      </c>
      <c r="AE22" s="2">
        <f t="shared" si="7"/>
        <v>9.0994986264610045</v>
      </c>
      <c r="AF22" s="2">
        <f t="shared" si="22"/>
        <v>753.44645063413043</v>
      </c>
      <c r="AG22" s="2">
        <f t="shared" si="23"/>
        <v>269.37331680773593</v>
      </c>
      <c r="AH22" s="2">
        <f t="shared" si="24"/>
        <v>-1022.8197674418606</v>
      </c>
      <c r="AI22" s="2">
        <f t="shared" si="8"/>
        <v>20.354992419681725</v>
      </c>
      <c r="AJ22">
        <f t="shared" si="9"/>
        <v>4.5362412561329946E-4</v>
      </c>
      <c r="AK22">
        <f t="shared" si="25"/>
        <v>29.603094397355953</v>
      </c>
      <c r="AL22">
        <f t="shared" si="26"/>
        <v>-1022.8197674418606</v>
      </c>
      <c r="AM22">
        <f t="shared" si="27"/>
        <v>1023.7583016992942</v>
      </c>
      <c r="AN22">
        <f t="shared" si="28"/>
        <v>-0.93853425743367325</v>
      </c>
      <c r="AO22">
        <f t="shared" si="29"/>
        <v>9.0994986264610045</v>
      </c>
      <c r="AP22">
        <f t="shared" si="30"/>
        <v>262500.90140493237</v>
      </c>
    </row>
    <row r="23" spans="1:42" x14ac:dyDescent="0.3">
      <c r="A23">
        <v>22</v>
      </c>
      <c r="B23" t="s">
        <v>62</v>
      </c>
      <c r="C23" t="s">
        <v>63</v>
      </c>
      <c r="D23" t="s">
        <v>64</v>
      </c>
      <c r="E23" t="str">
        <f t="shared" si="0"/>
        <v>173.8</v>
      </c>
      <c r="F23" t="str">
        <f t="shared" si="1"/>
        <v>34.57712</v>
      </c>
      <c r="G23" t="str">
        <f t="shared" si="2"/>
        <v>-86.55551</v>
      </c>
      <c r="H23">
        <f t="shared" si="10"/>
        <v>0.60348301906085489</v>
      </c>
      <c r="I23">
        <f t="shared" si="11"/>
        <v>0.60348458985718179</v>
      </c>
      <c r="J23">
        <f t="shared" si="12"/>
        <v>-1.5106800315062787</v>
      </c>
      <c r="K23">
        <f t="shared" si="13"/>
        <v>-1.5106786352428769</v>
      </c>
      <c r="L23">
        <f t="shared" si="14"/>
        <v>1.1496323303842825E-6</v>
      </c>
      <c r="M23">
        <f t="shared" si="15"/>
        <v>1.5707963268996039E-6</v>
      </c>
      <c r="N23">
        <f t="shared" si="16"/>
        <v>40.689739839115958</v>
      </c>
      <c r="O23">
        <f t="shared" si="17"/>
        <v>0</v>
      </c>
      <c r="P23" s="1">
        <f t="shared" si="18"/>
        <v>0</v>
      </c>
      <c r="Q23" s="3">
        <v>9.81</v>
      </c>
      <c r="R23" s="3">
        <v>20</v>
      </c>
      <c r="S23" s="3">
        <v>68</v>
      </c>
      <c r="T23" s="3">
        <f t="shared" si="19"/>
        <v>88</v>
      </c>
      <c r="U23" s="5">
        <v>2.4750000000000002E-3</v>
      </c>
      <c r="V23" s="5">
        <v>0.32</v>
      </c>
      <c r="W23" s="5">
        <v>1.29</v>
      </c>
      <c r="X23" s="4">
        <f t="shared" si="20"/>
        <v>2.1366180000000004</v>
      </c>
      <c r="Y23" s="4">
        <f t="shared" si="3"/>
        <v>0</v>
      </c>
      <c r="Z23" s="3">
        <f t="shared" si="4"/>
        <v>19.553162193274581</v>
      </c>
      <c r="AA23" s="3">
        <f t="shared" si="21"/>
        <v>21.689780193274579</v>
      </c>
      <c r="AB23" s="3">
        <f t="shared" si="5"/>
        <v>0.2064</v>
      </c>
      <c r="AC23" s="3">
        <f t="shared" si="6"/>
        <v>2.1366180000000004</v>
      </c>
      <c r="AD23" s="2">
        <f t="shared" si="31"/>
        <v>211.11</v>
      </c>
      <c r="AE23" s="2">
        <f t="shared" si="7"/>
        <v>9.7331553440758221</v>
      </c>
      <c r="AF23" s="2">
        <f t="shared" si="22"/>
        <v>922.06378437525109</v>
      </c>
      <c r="AG23" s="2">
        <f t="shared" si="23"/>
        <v>100.75598306661142</v>
      </c>
      <c r="AH23" s="2">
        <f t="shared" si="24"/>
        <v>-1022.8197674418606</v>
      </c>
      <c r="AI23" s="2">
        <f t="shared" si="8"/>
        <v>21.772441689493455</v>
      </c>
      <c r="AJ23">
        <f t="shared" si="9"/>
        <v>3.5395157929225265E-4</v>
      </c>
      <c r="AK23">
        <f t="shared" si="25"/>
        <v>10.351831395348839</v>
      </c>
      <c r="AL23">
        <f t="shared" si="26"/>
        <v>-1022.8197674418606</v>
      </c>
      <c r="AM23">
        <f t="shared" si="27"/>
        <v>1022.8599346491669</v>
      </c>
      <c r="AN23">
        <f t="shared" si="28"/>
        <v>-4.0167207306410546E-2</v>
      </c>
      <c r="AO23">
        <f t="shared" si="29"/>
        <v>9.7331553440758221</v>
      </c>
      <c r="AP23">
        <f t="shared" si="30"/>
        <v>261581.15459449589</v>
      </c>
    </row>
    <row r="24" spans="1:42" x14ac:dyDescent="0.3">
      <c r="A24">
        <v>23</v>
      </c>
      <c r="B24" t="s">
        <v>67</v>
      </c>
      <c r="C24" t="s">
        <v>65</v>
      </c>
      <c r="D24" t="s">
        <v>66</v>
      </c>
      <c r="E24" t="str">
        <f t="shared" si="0"/>
        <v>173.789</v>
      </c>
      <c r="F24" t="str">
        <f t="shared" si="1"/>
        <v>34.57776</v>
      </c>
      <c r="G24" t="str">
        <f t="shared" si="2"/>
        <v>-86.55521</v>
      </c>
      <c r="H24">
        <f t="shared" si="10"/>
        <v>0.60348458985718179</v>
      </c>
      <c r="I24">
        <f t="shared" si="11"/>
        <v>0.60349575996439442</v>
      </c>
      <c r="J24">
        <f t="shared" si="12"/>
        <v>-1.5106786352428769</v>
      </c>
      <c r="K24">
        <f t="shared" si="13"/>
        <v>-1.5106733992551211</v>
      </c>
      <c r="L24">
        <f t="shared" si="14"/>
        <v>4.3111023083364309E-6</v>
      </c>
      <c r="M24">
        <f t="shared" si="15"/>
        <v>1.1170107212632452E-5</v>
      </c>
      <c r="N24">
        <f t="shared" si="16"/>
        <v>250.28148445988438</v>
      </c>
      <c r="O24">
        <f t="shared" si="17"/>
        <v>-3.6300000000079533E-2</v>
      </c>
      <c r="P24" s="1">
        <f t="shared" si="18"/>
        <v>-1.4503669769426261E-4</v>
      </c>
      <c r="Q24" s="3">
        <v>9.81</v>
      </c>
      <c r="R24" s="3">
        <v>20</v>
      </c>
      <c r="S24" s="3">
        <v>68</v>
      </c>
      <c r="T24" s="3">
        <f t="shared" si="19"/>
        <v>88</v>
      </c>
      <c r="U24" s="5">
        <v>2.4750000000000002E-3</v>
      </c>
      <c r="V24" s="5">
        <v>0.32</v>
      </c>
      <c r="W24" s="5">
        <v>1.29</v>
      </c>
      <c r="X24" s="4">
        <f t="shared" si="20"/>
        <v>2.1366180000000004</v>
      </c>
      <c r="Y24" s="4">
        <f t="shared" si="3"/>
        <v>-0.12520727906859519</v>
      </c>
      <c r="Z24" s="3">
        <f t="shared" si="4"/>
        <v>19.633788842564702</v>
      </c>
      <c r="AA24" s="3">
        <f t="shared" si="21"/>
        <v>21.645199563496107</v>
      </c>
      <c r="AB24" s="3">
        <f t="shared" si="5"/>
        <v>0.2064</v>
      </c>
      <c r="AC24" s="3">
        <f t="shared" si="6"/>
        <v>2.0114107209314049</v>
      </c>
      <c r="AD24" s="2">
        <f t="shared" si="31"/>
        <v>211.11</v>
      </c>
      <c r="AE24" s="2">
        <f t="shared" si="7"/>
        <v>9.7532018303046737</v>
      </c>
      <c r="AF24" s="2">
        <f t="shared" si="22"/>
        <v>927.7727968755695</v>
      </c>
      <c r="AG24" s="2">
        <f t="shared" si="23"/>
        <v>95.046970566291776</v>
      </c>
      <c r="AH24" s="2">
        <f t="shared" si="24"/>
        <v>-1022.8197674418606</v>
      </c>
      <c r="AI24" s="2">
        <f t="shared" si="8"/>
        <v>21.817284388193684</v>
      </c>
      <c r="AJ24">
        <f t="shared" si="9"/>
        <v>2.1726716971646469E-3</v>
      </c>
      <c r="AK24">
        <f t="shared" si="25"/>
        <v>9.745206981256807</v>
      </c>
      <c r="AL24">
        <f t="shared" si="26"/>
        <v>-1022.8197674418606</v>
      </c>
      <c r="AM24">
        <f t="shared" si="27"/>
        <v>1022.853279113889</v>
      </c>
      <c r="AN24">
        <f t="shared" si="28"/>
        <v>-3.3511672028453177E-2</v>
      </c>
      <c r="AO24">
        <f t="shared" si="29"/>
        <v>9.7532018303046737</v>
      </c>
      <c r="AP24">
        <f t="shared" si="30"/>
        <v>261574.34669107833</v>
      </c>
    </row>
    <row r="25" spans="1:42" x14ac:dyDescent="0.3">
      <c r="A25">
        <v>24</v>
      </c>
      <c r="B25" t="s">
        <v>70</v>
      </c>
      <c r="C25" t="s">
        <v>68</v>
      </c>
      <c r="D25" t="s">
        <v>69</v>
      </c>
      <c r="E25" t="str">
        <f t="shared" si="0"/>
        <v>173.226</v>
      </c>
      <c r="F25" t="str">
        <f t="shared" si="1"/>
        <v>34.57842</v>
      </c>
      <c r="G25" t="str">
        <f t="shared" si="2"/>
        <v>-86.5549</v>
      </c>
      <c r="H25">
        <f t="shared" si="10"/>
        <v>0.60349575996439442</v>
      </c>
      <c r="I25">
        <f t="shared" si="11"/>
        <v>0.60350727913745772</v>
      </c>
      <c r="J25">
        <f t="shared" si="12"/>
        <v>-1.5106733992551211</v>
      </c>
      <c r="K25">
        <f t="shared" si="13"/>
        <v>-1.5106679887344399</v>
      </c>
      <c r="L25">
        <f t="shared" si="14"/>
        <v>4.4547708839494211E-6</v>
      </c>
      <c r="M25">
        <f t="shared" si="15"/>
        <v>1.1519173063301302E-5</v>
      </c>
      <c r="N25">
        <f t="shared" si="16"/>
        <v>258.17017744412499</v>
      </c>
      <c r="O25">
        <f t="shared" si="17"/>
        <v>-1.8578999999999608</v>
      </c>
      <c r="P25" s="1">
        <f t="shared" si="18"/>
        <v>-7.1964160167262564E-3</v>
      </c>
      <c r="Q25" s="3">
        <v>9.81</v>
      </c>
      <c r="R25" s="3">
        <v>20</v>
      </c>
      <c r="S25" s="3">
        <v>68</v>
      </c>
      <c r="T25" s="3">
        <f t="shared" si="19"/>
        <v>88</v>
      </c>
      <c r="U25" s="5">
        <v>2.4750000000000002E-3</v>
      </c>
      <c r="V25" s="5">
        <v>0.32</v>
      </c>
      <c r="W25" s="5">
        <v>1.29</v>
      </c>
      <c r="X25" s="4">
        <f t="shared" si="20"/>
        <v>2.1366180000000004</v>
      </c>
      <c r="Y25" s="4">
        <f t="shared" si="3"/>
        <v>-6.2123611568690178</v>
      </c>
      <c r="Z25" s="3">
        <f t="shared" si="4"/>
        <v>23.754277190804199</v>
      </c>
      <c r="AA25" s="3">
        <f t="shared" si="21"/>
        <v>19.678534033935183</v>
      </c>
      <c r="AB25" s="3">
        <f t="shared" si="5"/>
        <v>0.2064</v>
      </c>
      <c r="AC25" s="3">
        <f t="shared" si="6"/>
        <v>-4.0757431568690183</v>
      </c>
      <c r="AD25" s="2">
        <f t="shared" si="31"/>
        <v>211.11</v>
      </c>
      <c r="AE25" s="2">
        <f t="shared" si="7"/>
        <v>10.727933271652471</v>
      </c>
      <c r="AF25" s="2">
        <f t="shared" si="22"/>
        <v>1234.6623092019563</v>
      </c>
      <c r="AG25" s="2">
        <f t="shared" si="23"/>
        <v>-211.84254176010185</v>
      </c>
      <c r="AH25" s="2">
        <f t="shared" si="24"/>
        <v>-1022.8197674418606</v>
      </c>
      <c r="AI25" s="2">
        <f t="shared" si="8"/>
        <v>23.997695849783884</v>
      </c>
      <c r="AJ25">
        <f t="shared" si="9"/>
        <v>2.0375234041736354E-3</v>
      </c>
      <c r="AK25">
        <f t="shared" si="25"/>
        <v>-19.746817620489431</v>
      </c>
      <c r="AL25">
        <f t="shared" si="26"/>
        <v>-1022.8197674418606</v>
      </c>
      <c r="AM25">
        <f t="shared" si="27"/>
        <v>1022.5408684744218</v>
      </c>
      <c r="AN25">
        <f t="shared" si="28"/>
        <v>0.27889896743880627</v>
      </c>
      <c r="AO25">
        <f t="shared" si="29"/>
        <v>10.727933271652471</v>
      </c>
      <c r="AP25">
        <f t="shared" si="30"/>
        <v>261254.88357507391</v>
      </c>
    </row>
    <row r="26" spans="1:42" x14ac:dyDescent="0.3">
      <c r="A26">
        <v>25</v>
      </c>
      <c r="B26" t="s">
        <v>73</v>
      </c>
      <c r="C26" t="s">
        <v>71</v>
      </c>
      <c r="D26" t="s">
        <v>72</v>
      </c>
      <c r="E26" t="str">
        <f t="shared" si="0"/>
        <v>173.086</v>
      </c>
      <c r="F26" t="str">
        <f t="shared" si="1"/>
        <v>34.57848</v>
      </c>
      <c r="G26" t="str">
        <f t="shared" si="2"/>
        <v>-86.55487</v>
      </c>
      <c r="H26">
        <f t="shared" si="10"/>
        <v>0.60350727913745772</v>
      </c>
      <c r="I26">
        <f t="shared" si="11"/>
        <v>0.60350832633500873</v>
      </c>
      <c r="J26">
        <f t="shared" si="12"/>
        <v>-1.5106679887344399</v>
      </c>
      <c r="K26">
        <f t="shared" si="13"/>
        <v>-1.5106674651356644</v>
      </c>
      <c r="L26">
        <f t="shared" si="14"/>
        <v>4.3110499250342979E-7</v>
      </c>
      <c r="M26">
        <f t="shared" si="15"/>
        <v>1.0471975510073506E-6</v>
      </c>
      <c r="N26">
        <f t="shared" si="16"/>
        <v>23.672479388812164</v>
      </c>
      <c r="O26">
        <f t="shared" si="17"/>
        <v>-0.46199999999995495</v>
      </c>
      <c r="P26" s="1">
        <f t="shared" si="18"/>
        <v>-1.951633339337917E-2</v>
      </c>
      <c r="Q26" s="3">
        <v>9.81</v>
      </c>
      <c r="R26" s="3">
        <v>20</v>
      </c>
      <c r="S26" s="3">
        <v>68</v>
      </c>
      <c r="T26" s="3">
        <f t="shared" si="19"/>
        <v>88</v>
      </c>
      <c r="U26" s="5">
        <v>2.4750000000000002E-3</v>
      </c>
      <c r="V26" s="5">
        <v>0.32</v>
      </c>
      <c r="W26" s="5">
        <v>1.29</v>
      </c>
      <c r="X26" s="4">
        <f t="shared" si="20"/>
        <v>2.1366180000000004</v>
      </c>
      <c r="Y26" s="4">
        <f t="shared" si="3"/>
        <v>-16.844852602296097</v>
      </c>
      <c r="Z26" s="3">
        <f t="shared" si="4"/>
        <v>31.733833039777707</v>
      </c>
      <c r="AA26" s="3">
        <f t="shared" si="21"/>
        <v>17.025598437481612</v>
      </c>
      <c r="AB26" s="3">
        <f t="shared" si="5"/>
        <v>0.2064</v>
      </c>
      <c r="AC26" s="3">
        <f t="shared" si="6"/>
        <v>-14.708234602296097</v>
      </c>
      <c r="AD26" s="2">
        <f t="shared" si="31"/>
        <v>211.11</v>
      </c>
      <c r="AE26" s="2">
        <f t="shared" si="7"/>
        <v>12.399564148960813</v>
      </c>
      <c r="AF26" s="2">
        <f t="shared" si="22"/>
        <v>1906.4229576993012</v>
      </c>
      <c r="AG26" s="2">
        <f t="shared" si="23"/>
        <v>-883.60319025743979</v>
      </c>
      <c r="AH26" s="2">
        <f t="shared" si="24"/>
        <v>-1022.8197674418606</v>
      </c>
      <c r="AI26" s="2">
        <f t="shared" si="8"/>
        <v>27.737026469294147</v>
      </c>
      <c r="AJ26">
        <f t="shared" si="9"/>
        <v>1.6164040264490055E-4</v>
      </c>
      <c r="AK26">
        <f t="shared" si="25"/>
        <v>-71.26082656151209</v>
      </c>
      <c r="AL26">
        <f t="shared" si="26"/>
        <v>-1022.8197674418606</v>
      </c>
      <c r="AM26">
        <f t="shared" si="27"/>
        <v>1009.5438787534997</v>
      </c>
      <c r="AN26">
        <f t="shared" si="28"/>
        <v>13.275888688360851</v>
      </c>
      <c r="AO26">
        <f t="shared" si="29"/>
        <v>12.399564148960813</v>
      </c>
      <c r="AP26">
        <f t="shared" si="30"/>
        <v>248137.4770071079</v>
      </c>
    </row>
    <row r="27" spans="1:42" x14ac:dyDescent="0.3">
      <c r="A27">
        <v>26</v>
      </c>
      <c r="B27" t="s">
        <v>76</v>
      </c>
      <c r="C27" t="s">
        <v>74</v>
      </c>
      <c r="D27" t="s">
        <v>75</v>
      </c>
      <c r="E27" t="str">
        <f t="shared" si="0"/>
        <v>173.142</v>
      </c>
      <c r="F27" t="str">
        <f t="shared" si="1"/>
        <v>34.57847</v>
      </c>
      <c r="G27" t="str">
        <f t="shared" si="2"/>
        <v>-86.55481</v>
      </c>
      <c r="H27">
        <f t="shared" si="10"/>
        <v>0.60350832633500873</v>
      </c>
      <c r="I27">
        <f t="shared" si="11"/>
        <v>0.60350815180208373</v>
      </c>
      <c r="J27">
        <f t="shared" si="12"/>
        <v>-1.5106674651356644</v>
      </c>
      <c r="K27">
        <f t="shared" si="13"/>
        <v>-1.5106664179381133</v>
      </c>
      <c r="L27">
        <f t="shared" si="14"/>
        <v>8.622097258684345E-7</v>
      </c>
      <c r="M27">
        <f t="shared" si="15"/>
        <v>-1.7453292500135831E-7</v>
      </c>
      <c r="N27">
        <f t="shared" si="16"/>
        <v>18.388770266843459</v>
      </c>
      <c r="O27">
        <f t="shared" si="17"/>
        <v>0.18479999999994445</v>
      </c>
      <c r="P27" s="1">
        <f t="shared" si="18"/>
        <v>1.0049611655280441E-2</v>
      </c>
      <c r="Q27" s="3">
        <v>9.81</v>
      </c>
      <c r="R27" s="3">
        <v>20</v>
      </c>
      <c r="S27" s="3">
        <v>68</v>
      </c>
      <c r="T27" s="3">
        <f t="shared" si="19"/>
        <v>88</v>
      </c>
      <c r="U27" s="5">
        <v>2.4750000000000002E-3</v>
      </c>
      <c r="V27" s="5">
        <v>0.32</v>
      </c>
      <c r="W27" s="5">
        <v>1.29</v>
      </c>
      <c r="X27" s="4">
        <f t="shared" si="20"/>
        <v>2.1366180000000004</v>
      </c>
      <c r="Y27" s="4">
        <f t="shared" si="3"/>
        <v>8.6751906867145046</v>
      </c>
      <c r="Z27" s="3">
        <f t="shared" si="4"/>
        <v>14.433411266721285</v>
      </c>
      <c r="AA27" s="3">
        <f t="shared" si="21"/>
        <v>25.24521995343579</v>
      </c>
      <c r="AB27" s="3">
        <f t="shared" si="5"/>
        <v>0.2064</v>
      </c>
      <c r="AC27" s="3">
        <f t="shared" si="6"/>
        <v>10.811808686714503</v>
      </c>
      <c r="AD27" s="2">
        <f t="shared" si="31"/>
        <v>211.11</v>
      </c>
      <c r="AE27" s="2">
        <f t="shared" si="7"/>
        <v>8.3623751502022081</v>
      </c>
      <c r="AF27" s="2">
        <f t="shared" si="22"/>
        <v>584.77519239088497</v>
      </c>
      <c r="AG27" s="2">
        <f t="shared" si="23"/>
        <v>438.04457505097741</v>
      </c>
      <c r="AH27" s="2">
        <f t="shared" si="24"/>
        <v>-1022.8197674418606</v>
      </c>
      <c r="AI27" s="2">
        <f t="shared" si="8"/>
        <v>18.706094674042667</v>
      </c>
      <c r="AJ27">
        <f t="shared" si="9"/>
        <v>1.8618111915580059E-4</v>
      </c>
      <c r="AK27">
        <f t="shared" si="25"/>
        <v>52.382794024779571</v>
      </c>
      <c r="AL27">
        <f t="shared" si="26"/>
        <v>-1022.8197674418606</v>
      </c>
      <c r="AM27">
        <f t="shared" si="27"/>
        <v>1027.9983368553524</v>
      </c>
      <c r="AN27">
        <f t="shared" si="28"/>
        <v>-5.1785694134917435</v>
      </c>
      <c r="AO27">
        <f t="shared" si="29"/>
        <v>8.3623751502022081</v>
      </c>
      <c r="AP27">
        <f t="shared" si="30"/>
        <v>266863.62991181499</v>
      </c>
    </row>
    <row r="28" spans="1:42" x14ac:dyDescent="0.3">
      <c r="A28">
        <v>27</v>
      </c>
      <c r="B28" t="s">
        <v>79</v>
      </c>
      <c r="C28" t="s">
        <v>77</v>
      </c>
      <c r="D28" t="s">
        <v>78</v>
      </c>
      <c r="E28" t="str">
        <f t="shared" si="0"/>
        <v>172.956</v>
      </c>
      <c r="F28" t="str">
        <f t="shared" si="1"/>
        <v>34.57884</v>
      </c>
      <c r="G28" t="str">
        <f t="shared" si="2"/>
        <v>-86.55459</v>
      </c>
      <c r="H28">
        <f t="shared" si="10"/>
        <v>0.60350815180208373</v>
      </c>
      <c r="I28">
        <f t="shared" si="11"/>
        <v>0.60351460952031599</v>
      </c>
      <c r="J28">
        <f t="shared" si="12"/>
        <v>-1.5106664179381133</v>
      </c>
      <c r="K28">
        <f t="shared" si="13"/>
        <v>-1.5106625782137588</v>
      </c>
      <c r="L28">
        <f t="shared" si="14"/>
        <v>3.1614288157236431E-6</v>
      </c>
      <c r="M28">
        <f t="shared" si="15"/>
        <v>6.457718232266707E-6</v>
      </c>
      <c r="N28">
        <f t="shared" si="16"/>
        <v>150.29726373639193</v>
      </c>
      <c r="O28">
        <f t="shared" si="17"/>
        <v>-0.61380000000002322</v>
      </c>
      <c r="P28" s="1">
        <f t="shared" si="18"/>
        <v>-4.0839066842665479E-3</v>
      </c>
      <c r="Q28" s="3">
        <v>9.81</v>
      </c>
      <c r="R28" s="3">
        <v>20</v>
      </c>
      <c r="S28" s="3">
        <v>68</v>
      </c>
      <c r="T28" s="3">
        <f t="shared" si="19"/>
        <v>88</v>
      </c>
      <c r="U28" s="5">
        <v>2.4750000000000002E-3</v>
      </c>
      <c r="V28" s="5">
        <v>0.32</v>
      </c>
      <c r="W28" s="5">
        <v>1.29</v>
      </c>
      <c r="X28" s="4">
        <f t="shared" si="20"/>
        <v>2.1366180000000004</v>
      </c>
      <c r="Y28" s="4">
        <f t="shared" si="3"/>
        <v>-3.5255255626406328</v>
      </c>
      <c r="Z28" s="3">
        <f t="shared" si="4"/>
        <v>21.888835149773175</v>
      </c>
      <c r="AA28" s="3">
        <f t="shared" si="21"/>
        <v>20.499927587132543</v>
      </c>
      <c r="AB28" s="3">
        <f t="shared" si="5"/>
        <v>0.2064</v>
      </c>
      <c r="AC28" s="3">
        <f t="shared" si="6"/>
        <v>-1.3889075626406324</v>
      </c>
      <c r="AD28" s="2">
        <f t="shared" si="31"/>
        <v>211.11</v>
      </c>
      <c r="AE28" s="2">
        <f t="shared" si="7"/>
        <v>10.298085156774917</v>
      </c>
      <c r="AF28" s="2">
        <f t="shared" si="22"/>
        <v>1092.1176761384313</v>
      </c>
      <c r="AG28" s="2">
        <f t="shared" si="23"/>
        <v>-69.297908696520963</v>
      </c>
      <c r="AH28" s="2">
        <f t="shared" si="24"/>
        <v>-1022.8197674418606</v>
      </c>
      <c r="AI28" s="2">
        <f t="shared" si="8"/>
        <v>23.036153299021397</v>
      </c>
      <c r="AJ28">
        <f t="shared" si="9"/>
        <v>1.2356833404288199E-3</v>
      </c>
      <c r="AK28">
        <f t="shared" si="25"/>
        <v>-6.7292033073674054</v>
      </c>
      <c r="AL28">
        <f t="shared" si="26"/>
        <v>-1022.8197674418606</v>
      </c>
      <c r="AM28">
        <f t="shared" si="27"/>
        <v>1022.8087334475093</v>
      </c>
      <c r="AN28">
        <f t="shared" si="28"/>
        <v>1.1033994351237197E-2</v>
      </c>
      <c r="AO28">
        <f t="shared" si="29"/>
        <v>10.298085156774917</v>
      </c>
      <c r="AP28">
        <f t="shared" si="30"/>
        <v>261528.78350166819</v>
      </c>
    </row>
    <row r="29" spans="1:42" x14ac:dyDescent="0.3">
      <c r="A29">
        <v>28</v>
      </c>
      <c r="B29" t="s">
        <v>82</v>
      </c>
      <c r="C29" t="s">
        <v>80</v>
      </c>
      <c r="D29" t="s">
        <v>81</v>
      </c>
      <c r="E29" t="str">
        <f t="shared" si="0"/>
        <v>173.107</v>
      </c>
      <c r="F29" t="str">
        <f t="shared" si="1"/>
        <v>34.57898</v>
      </c>
      <c r="G29" t="str">
        <f t="shared" si="2"/>
        <v>-86.55447</v>
      </c>
      <c r="H29">
        <f t="shared" si="10"/>
        <v>0.60351460952031599</v>
      </c>
      <c r="I29">
        <f t="shared" si="11"/>
        <v>0.60351705298126879</v>
      </c>
      <c r="J29">
        <f t="shared" si="12"/>
        <v>-1.5106625782137588</v>
      </c>
      <c r="K29">
        <f t="shared" si="13"/>
        <v>-1.5106604838186564</v>
      </c>
      <c r="L29">
        <f t="shared" si="14"/>
        <v>1.7244104274877885E-6</v>
      </c>
      <c r="M29">
        <f t="shared" si="15"/>
        <v>2.4434609527945739E-6</v>
      </c>
      <c r="N29">
        <f t="shared" si="16"/>
        <v>62.515480187654546</v>
      </c>
      <c r="O29">
        <f t="shared" si="17"/>
        <v>0.49830000000003449</v>
      </c>
      <c r="P29" s="1">
        <f t="shared" si="18"/>
        <v>7.9708257619436462E-3</v>
      </c>
      <c r="Q29" s="3">
        <v>9.81</v>
      </c>
      <c r="R29" s="3">
        <v>20</v>
      </c>
      <c r="S29" s="3">
        <v>68</v>
      </c>
      <c r="T29" s="3">
        <f t="shared" si="19"/>
        <v>88</v>
      </c>
      <c r="U29" s="5">
        <v>2.4750000000000002E-3</v>
      </c>
      <c r="V29" s="5">
        <v>0.32</v>
      </c>
      <c r="W29" s="5">
        <v>1.29</v>
      </c>
      <c r="X29" s="4">
        <f t="shared" si="20"/>
        <v>2.1366180000000004</v>
      </c>
      <c r="Y29" s="4">
        <f t="shared" si="3"/>
        <v>6.8808358835110965</v>
      </c>
      <c r="Z29" s="3">
        <f t="shared" si="4"/>
        <v>15.412639969258306</v>
      </c>
      <c r="AA29" s="3">
        <f t="shared" si="21"/>
        <v>24.430093852769403</v>
      </c>
      <c r="AB29" s="3">
        <f t="shared" si="5"/>
        <v>0.2064</v>
      </c>
      <c r="AC29" s="3">
        <f t="shared" si="6"/>
        <v>9.0174538835110969</v>
      </c>
      <c r="AD29" s="2">
        <f t="shared" si="31"/>
        <v>211.11</v>
      </c>
      <c r="AE29" s="2">
        <f t="shared" si="7"/>
        <v>8.6413912804542292</v>
      </c>
      <c r="AF29" s="2">
        <f t="shared" si="22"/>
        <v>645.28416976322205</v>
      </c>
      <c r="AG29" s="2">
        <f t="shared" si="23"/>
        <v>377.53559767863817</v>
      </c>
      <c r="AH29" s="2">
        <f t="shared" si="24"/>
        <v>-1022.8197674418606</v>
      </c>
      <c r="AI29" s="2">
        <f t="shared" si="8"/>
        <v>19.330235788777649</v>
      </c>
      <c r="AJ29">
        <f t="shared" si="9"/>
        <v>6.1251467365532693E-4</v>
      </c>
      <c r="AK29">
        <f t="shared" si="25"/>
        <v>43.68921455189485</v>
      </c>
      <c r="AL29">
        <f t="shared" si="26"/>
        <v>-1022.8197674418606</v>
      </c>
      <c r="AM29">
        <f t="shared" si="27"/>
        <v>1025.8305771437354</v>
      </c>
      <c r="AN29">
        <f t="shared" si="28"/>
        <v>-3.0108097018748481</v>
      </c>
      <c r="AO29">
        <f t="shared" si="29"/>
        <v>8.6413912804542292</v>
      </c>
      <c r="AP29">
        <f t="shared" si="30"/>
        <v>264628.64982159965</v>
      </c>
    </row>
    <row r="30" spans="1:42" x14ac:dyDescent="0.3">
      <c r="A30">
        <v>29</v>
      </c>
      <c r="B30" t="s">
        <v>85</v>
      </c>
      <c r="C30" t="s">
        <v>83</v>
      </c>
      <c r="D30" t="s">
        <v>84</v>
      </c>
      <c r="E30" t="str">
        <f t="shared" si="0"/>
        <v>173.373</v>
      </c>
      <c r="F30" t="str">
        <f t="shared" si="1"/>
        <v>34.57908</v>
      </c>
      <c r="G30" t="str">
        <f t="shared" si="2"/>
        <v>-86.55433</v>
      </c>
      <c r="H30">
        <f t="shared" si="10"/>
        <v>0.60351705298126879</v>
      </c>
      <c r="I30">
        <f t="shared" si="11"/>
        <v>0.6035187983105208</v>
      </c>
      <c r="J30">
        <f t="shared" si="12"/>
        <v>-1.5106604838186564</v>
      </c>
      <c r="K30">
        <f t="shared" si="13"/>
        <v>-1.5106580403577032</v>
      </c>
      <c r="L30">
        <f t="shared" si="14"/>
        <v>2.0118092611804371E-6</v>
      </c>
      <c r="M30">
        <f t="shared" si="15"/>
        <v>1.7453292520119845E-6</v>
      </c>
      <c r="N30">
        <f t="shared" si="16"/>
        <v>55.6738510110699</v>
      </c>
      <c r="O30">
        <f t="shared" si="17"/>
        <v>0.87779999999997071</v>
      </c>
      <c r="P30" s="1">
        <f t="shared" si="18"/>
        <v>1.5766827407456212E-2</v>
      </c>
      <c r="Q30" s="3">
        <v>9.81</v>
      </c>
      <c r="R30" s="3">
        <v>20</v>
      </c>
      <c r="S30" s="3">
        <v>68</v>
      </c>
      <c r="T30" s="3">
        <f t="shared" si="19"/>
        <v>88</v>
      </c>
      <c r="U30" s="5">
        <v>2.4750000000000002E-3</v>
      </c>
      <c r="V30" s="5">
        <v>0.32</v>
      </c>
      <c r="W30" s="5">
        <v>1.29</v>
      </c>
      <c r="X30" s="4">
        <f t="shared" si="20"/>
        <v>2.1366180000000004</v>
      </c>
      <c r="Y30" s="4">
        <f t="shared" si="3"/>
        <v>13.609495257843607</v>
      </c>
      <c r="Z30" s="3">
        <f t="shared" si="4"/>
        <v>11.972492022594555</v>
      </c>
      <c r="AA30" s="3">
        <f t="shared" si="21"/>
        <v>27.718605280438162</v>
      </c>
      <c r="AB30" s="3">
        <f t="shared" si="5"/>
        <v>0.2064</v>
      </c>
      <c r="AC30" s="3">
        <f t="shared" si="6"/>
        <v>15.746113257843609</v>
      </c>
      <c r="AD30" s="2">
        <f t="shared" si="31"/>
        <v>211.11</v>
      </c>
      <c r="AE30" s="2">
        <f t="shared" si="7"/>
        <v>7.6161840707399016</v>
      </c>
      <c r="AF30" s="2">
        <f t="shared" si="22"/>
        <v>441.78635188733131</v>
      </c>
      <c r="AG30" s="2">
        <f t="shared" si="23"/>
        <v>581.03341555452948</v>
      </c>
      <c r="AH30" s="2">
        <f t="shared" si="24"/>
        <v>-1022.8197674418606</v>
      </c>
      <c r="AI30" s="2">
        <f t="shared" si="8"/>
        <v>17.036913283991005</v>
      </c>
      <c r="AJ30">
        <f t="shared" si="9"/>
        <v>6.1890847176676578E-4</v>
      </c>
      <c r="AK30">
        <f t="shared" si="25"/>
        <v>76.28930841978493</v>
      </c>
      <c r="AL30">
        <f t="shared" si="26"/>
        <v>-1022.8197674418606</v>
      </c>
      <c r="AM30">
        <f t="shared" si="27"/>
        <v>1038.652540326053</v>
      </c>
      <c r="AN30">
        <f t="shared" si="28"/>
        <v>-15.83277288419248</v>
      </c>
      <c r="AO30">
        <f t="shared" si="29"/>
        <v>7.6161840707399016</v>
      </c>
      <c r="AP30">
        <f t="shared" si="30"/>
        <v>277984.81894402741</v>
      </c>
    </row>
    <row r="31" spans="1:42" x14ac:dyDescent="0.3">
      <c r="A31">
        <v>30</v>
      </c>
      <c r="B31" t="s">
        <v>88</v>
      </c>
      <c r="C31" t="s">
        <v>86</v>
      </c>
      <c r="D31" t="s">
        <v>87</v>
      </c>
      <c r="E31" t="str">
        <f t="shared" si="0"/>
        <v>174.445</v>
      </c>
      <c r="F31" t="str">
        <f t="shared" si="1"/>
        <v>34.57932</v>
      </c>
      <c r="G31" t="str">
        <f t="shared" si="2"/>
        <v>-86.55384</v>
      </c>
      <c r="H31">
        <f t="shared" si="10"/>
        <v>0.6035187983105208</v>
      </c>
      <c r="I31">
        <f t="shared" si="11"/>
        <v>0.60352298710072561</v>
      </c>
      <c r="J31">
        <f t="shared" si="12"/>
        <v>-1.5106580403577032</v>
      </c>
      <c r="K31">
        <f t="shared" si="13"/>
        <v>-1.5106494882443686</v>
      </c>
      <c r="L31">
        <f t="shared" si="14"/>
        <v>7.0413180118235202E-6</v>
      </c>
      <c r="M31">
        <f t="shared" si="15"/>
        <v>4.1887902048065584E-6</v>
      </c>
      <c r="N31">
        <f t="shared" si="16"/>
        <v>171.26365396011664</v>
      </c>
      <c r="O31">
        <f t="shared" si="17"/>
        <v>3.5376000000000087</v>
      </c>
      <c r="P31" s="1">
        <f t="shared" si="18"/>
        <v>2.0655871331717788E-2</v>
      </c>
      <c r="Q31" s="3">
        <v>9.81</v>
      </c>
      <c r="R31" s="3">
        <v>20</v>
      </c>
      <c r="S31" s="3">
        <v>68</v>
      </c>
      <c r="T31" s="3">
        <f t="shared" si="19"/>
        <v>88</v>
      </c>
      <c r="U31" s="5">
        <v>2.4750000000000002E-3</v>
      </c>
      <c r="V31" s="5">
        <v>0.32</v>
      </c>
      <c r="W31" s="5">
        <v>1.29</v>
      </c>
      <c r="X31" s="4">
        <f t="shared" si="20"/>
        <v>2.1366180000000004</v>
      </c>
      <c r="Y31" s="4">
        <f t="shared" si="3"/>
        <v>17.827997717336149</v>
      </c>
      <c r="Z31" s="3">
        <f t="shared" si="4"/>
        <v>10.145904731839178</v>
      </c>
      <c r="AA31" s="3">
        <f t="shared" si="21"/>
        <v>30.110520449175329</v>
      </c>
      <c r="AB31" s="3">
        <f t="shared" si="5"/>
        <v>0.2064</v>
      </c>
      <c r="AC31" s="3">
        <f t="shared" si="6"/>
        <v>19.964615717336152</v>
      </c>
      <c r="AD31" s="2">
        <f t="shared" si="31"/>
        <v>211.11</v>
      </c>
      <c r="AE31" s="2">
        <f t="shared" si="7"/>
        <v>7.0111707420115952</v>
      </c>
      <c r="AF31" s="2">
        <f t="shared" si="22"/>
        <v>344.64472096466972</v>
      </c>
      <c r="AG31" s="2">
        <f t="shared" si="23"/>
        <v>678.17504647719022</v>
      </c>
      <c r="AH31" s="2">
        <f t="shared" si="24"/>
        <v>-1022.8197674418606</v>
      </c>
      <c r="AI31" s="2">
        <f t="shared" si="8"/>
        <v>15.683537430484154</v>
      </c>
      <c r="AJ31">
        <f t="shared" si="9"/>
        <v>2.0681748771460436E-3</v>
      </c>
      <c r="AK31">
        <f t="shared" si="25"/>
        <v>96.727789328179028</v>
      </c>
      <c r="AL31">
        <f t="shared" si="26"/>
        <v>-1022.8197674418606</v>
      </c>
      <c r="AM31">
        <f t="shared" si="27"/>
        <v>1054.6032099026072</v>
      </c>
      <c r="AN31">
        <f t="shared" si="28"/>
        <v>-31.783442460746699</v>
      </c>
      <c r="AO31">
        <f t="shared" si="29"/>
        <v>7.0111707420115952</v>
      </c>
      <c r="AP31">
        <f t="shared" si="30"/>
        <v>295058.98960831371</v>
      </c>
    </row>
    <row r="32" spans="1:42" x14ac:dyDescent="0.3">
      <c r="A32">
        <v>31</v>
      </c>
      <c r="B32" t="s">
        <v>90</v>
      </c>
      <c r="C32" t="s">
        <v>71</v>
      </c>
      <c r="D32" t="s">
        <v>89</v>
      </c>
      <c r="E32" t="str">
        <f t="shared" si="0"/>
        <v>174.642</v>
      </c>
      <c r="F32" t="str">
        <f t="shared" si="1"/>
        <v>34.57848</v>
      </c>
      <c r="G32" t="str">
        <f t="shared" si="2"/>
        <v>-86.55349</v>
      </c>
      <c r="H32">
        <f t="shared" si="10"/>
        <v>0.60352298710072561</v>
      </c>
      <c r="I32">
        <f t="shared" si="11"/>
        <v>0.60350832633500873</v>
      </c>
      <c r="J32">
        <f t="shared" si="12"/>
        <v>-1.5106494882443686</v>
      </c>
      <c r="K32">
        <f t="shared" si="13"/>
        <v>-1.5106433795919867</v>
      </c>
      <c r="L32">
        <f t="shared" si="14"/>
        <v>5.0295310183976815E-6</v>
      </c>
      <c r="M32">
        <f t="shared" si="15"/>
        <v>-1.4660765716878466E-5</v>
      </c>
      <c r="N32">
        <f t="shared" si="16"/>
        <v>323.99392847751614</v>
      </c>
      <c r="O32">
        <f t="shared" si="17"/>
        <v>0.650100000000009</v>
      </c>
      <c r="P32" s="1">
        <f t="shared" si="18"/>
        <v>2.0065190821781814E-3</v>
      </c>
      <c r="Q32" s="3">
        <v>9.81</v>
      </c>
      <c r="R32" s="3">
        <v>20</v>
      </c>
      <c r="S32" s="3">
        <v>68</v>
      </c>
      <c r="T32" s="3">
        <f t="shared" si="19"/>
        <v>88</v>
      </c>
      <c r="U32" s="5">
        <v>2.4750000000000002E-3</v>
      </c>
      <c r="V32" s="5">
        <v>0.32</v>
      </c>
      <c r="W32" s="5">
        <v>1.29</v>
      </c>
      <c r="X32" s="4">
        <f t="shared" si="20"/>
        <v>2.1366180000000004</v>
      </c>
      <c r="Y32" s="4">
        <f t="shared" si="3"/>
        <v>1.7321843062763669</v>
      </c>
      <c r="Z32" s="3">
        <f t="shared" si="4"/>
        <v>18.456231901332309</v>
      </c>
      <c r="AA32" s="3">
        <f t="shared" si="21"/>
        <v>22.325034207608677</v>
      </c>
      <c r="AB32" s="3">
        <f t="shared" si="5"/>
        <v>0.2064</v>
      </c>
      <c r="AC32" s="3">
        <f t="shared" si="6"/>
        <v>3.8688023062763675</v>
      </c>
      <c r="AD32" s="2">
        <f t="shared" si="31"/>
        <v>211.11</v>
      </c>
      <c r="AE32" s="2">
        <f t="shared" si="7"/>
        <v>9.4562005162818643</v>
      </c>
      <c r="AF32" s="2">
        <f t="shared" si="22"/>
        <v>845.57088000967235</v>
      </c>
      <c r="AG32" s="2">
        <f t="shared" si="23"/>
        <v>177.24888743218534</v>
      </c>
      <c r="AH32" s="2">
        <f t="shared" si="24"/>
        <v>-1022.8197674418606</v>
      </c>
      <c r="AI32" s="2">
        <f t="shared" si="8"/>
        <v>21.152911575609284</v>
      </c>
      <c r="AJ32">
        <f t="shared" si="9"/>
        <v>2.9009002488730707E-3</v>
      </c>
      <c r="AK32">
        <f t="shared" si="25"/>
        <v>18.744197220331237</v>
      </c>
      <c r="AL32">
        <f t="shared" si="26"/>
        <v>-1022.8197674418606</v>
      </c>
      <c r="AM32">
        <f t="shared" si="27"/>
        <v>1023.0581840127595</v>
      </c>
      <c r="AN32">
        <f t="shared" si="28"/>
        <v>-0.23841657089900536</v>
      </c>
      <c r="AO32">
        <f t="shared" si="29"/>
        <v>9.4562005162818643</v>
      </c>
      <c r="AP32">
        <f t="shared" si="30"/>
        <v>261783.98319151791</v>
      </c>
    </row>
    <row r="33" spans="1:42" x14ac:dyDescent="0.3">
      <c r="A33">
        <v>32</v>
      </c>
      <c r="B33" t="s">
        <v>93</v>
      </c>
      <c r="C33" t="s">
        <v>91</v>
      </c>
      <c r="D33" t="s">
        <v>92</v>
      </c>
      <c r="E33" t="str">
        <f t="shared" si="0"/>
        <v>173.802</v>
      </c>
      <c r="F33" t="str">
        <f t="shared" si="1"/>
        <v>34.57431</v>
      </c>
      <c r="G33" t="str">
        <f t="shared" si="2"/>
        <v>-86.55179</v>
      </c>
      <c r="H33">
        <f t="shared" si="10"/>
        <v>0.60350832633500873</v>
      </c>
      <c r="I33">
        <f t="shared" si="11"/>
        <v>0.60343554610520067</v>
      </c>
      <c r="J33">
        <f t="shared" si="12"/>
        <v>-1.5106433795919867</v>
      </c>
      <c r="K33">
        <f t="shared" si="13"/>
        <v>-1.5106137089947029</v>
      </c>
      <c r="L33">
        <f t="shared" si="14"/>
        <v>2.4429886858690546E-5</v>
      </c>
      <c r="M33">
        <f t="shared" si="15"/>
        <v>-7.2780229808055985E-5</v>
      </c>
      <c r="N33">
        <f t="shared" si="16"/>
        <v>1604.7834235091866</v>
      </c>
      <c r="O33">
        <f t="shared" si="17"/>
        <v>-2.7720000000000109</v>
      </c>
      <c r="P33" s="1">
        <f t="shared" si="18"/>
        <v>-1.7273358880654855E-3</v>
      </c>
      <c r="Q33" s="3">
        <v>9.81</v>
      </c>
      <c r="R33" s="3">
        <v>20</v>
      </c>
      <c r="S33" s="3">
        <v>68</v>
      </c>
      <c r="T33" s="3">
        <f t="shared" si="19"/>
        <v>88</v>
      </c>
      <c r="U33" s="5">
        <v>2.4750000000000002E-3</v>
      </c>
      <c r="V33" s="5">
        <v>0.32</v>
      </c>
      <c r="W33" s="5">
        <v>1.29</v>
      </c>
      <c r="X33" s="4">
        <f t="shared" si="20"/>
        <v>2.1366180000000004</v>
      </c>
      <c r="Y33" s="4">
        <f t="shared" si="3"/>
        <v>-1.4911723008534348</v>
      </c>
      <c r="Z33" s="3">
        <f t="shared" si="4"/>
        <v>20.524744904593518</v>
      </c>
      <c r="AA33" s="3">
        <f t="shared" si="21"/>
        <v>21.170190603740085</v>
      </c>
      <c r="AB33" s="3">
        <f t="shared" si="5"/>
        <v>0.2064</v>
      </c>
      <c r="AC33" s="3">
        <f t="shared" si="6"/>
        <v>0.64544569914656569</v>
      </c>
      <c r="AD33" s="2">
        <f t="shared" si="31"/>
        <v>211.11</v>
      </c>
      <c r="AE33" s="2">
        <f t="shared" si="7"/>
        <v>9.9720405900701863</v>
      </c>
      <c r="AF33" s="2">
        <f t="shared" si="22"/>
        <v>991.63560702249413</v>
      </c>
      <c r="AG33" s="2">
        <f t="shared" si="23"/>
        <v>31.184160419456312</v>
      </c>
      <c r="AH33" s="2">
        <f t="shared" si="24"/>
        <v>-1022.8197674418606</v>
      </c>
      <c r="AI33" s="2">
        <f t="shared" si="8"/>
        <v>22.306812600573007</v>
      </c>
      <c r="AJ33">
        <f t="shared" si="9"/>
        <v>1.3625265962232994E-2</v>
      </c>
      <c r="AK33">
        <f t="shared" si="25"/>
        <v>3.1271593950899499</v>
      </c>
      <c r="AL33">
        <f t="shared" si="26"/>
        <v>-1022.8197674418606</v>
      </c>
      <c r="AM33">
        <f t="shared" si="27"/>
        <v>1022.8208747964446</v>
      </c>
      <c r="AN33">
        <f t="shared" si="28"/>
        <v>-1.1073545840645238E-3</v>
      </c>
      <c r="AO33">
        <f t="shared" si="29"/>
        <v>9.9720405900701863</v>
      </c>
      <c r="AP33">
        <f t="shared" si="30"/>
        <v>261541.20179283983</v>
      </c>
    </row>
    <row r="34" spans="1:42" x14ac:dyDescent="0.3">
      <c r="A34">
        <v>33</v>
      </c>
      <c r="B34" t="s">
        <v>96</v>
      </c>
      <c r="C34" t="s">
        <v>94</v>
      </c>
      <c r="D34" t="s">
        <v>95</v>
      </c>
      <c r="E34" t="str">
        <f t="shared" si="0"/>
        <v>174.298</v>
      </c>
      <c r="F34" t="str">
        <f t="shared" si="1"/>
        <v>34.5728</v>
      </c>
      <c r="G34" t="str">
        <f t="shared" si="2"/>
        <v>-86.55118</v>
      </c>
      <c r="H34">
        <f t="shared" si="10"/>
        <v>0.60343554610520067</v>
      </c>
      <c r="I34">
        <f t="shared" si="11"/>
        <v>0.6034091916334956</v>
      </c>
      <c r="J34">
        <f t="shared" si="12"/>
        <v>-1.5106137089947029</v>
      </c>
      <c r="K34">
        <f t="shared" si="13"/>
        <v>-1.5106030624862659</v>
      </c>
      <c r="L34">
        <f t="shared" si="14"/>
        <v>8.7663176980348942E-6</v>
      </c>
      <c r="M34">
        <f t="shared" si="15"/>
        <v>-2.6354471705070104E-5</v>
      </c>
      <c r="N34">
        <f t="shared" si="16"/>
        <v>580.57866530130104</v>
      </c>
      <c r="O34">
        <f t="shared" si="17"/>
        <v>1.6368000000000307</v>
      </c>
      <c r="P34" s="1">
        <f t="shared" si="18"/>
        <v>2.8192561970057681E-3</v>
      </c>
      <c r="Q34" s="3">
        <v>9.81</v>
      </c>
      <c r="R34" s="3">
        <v>20</v>
      </c>
      <c r="S34" s="3">
        <v>68</v>
      </c>
      <c r="T34" s="3">
        <f t="shared" si="19"/>
        <v>88</v>
      </c>
      <c r="U34" s="5">
        <v>2.4750000000000002E-3</v>
      </c>
      <c r="V34" s="5">
        <v>0.32</v>
      </c>
      <c r="W34" s="5">
        <v>1.29</v>
      </c>
      <c r="X34" s="4">
        <f t="shared" si="20"/>
        <v>2.1366180000000004</v>
      </c>
      <c r="Y34" s="4">
        <f t="shared" si="3"/>
        <v>2.4337978176077533</v>
      </c>
      <c r="Z34" s="3">
        <f t="shared" si="4"/>
        <v>18.021983590197344</v>
      </c>
      <c r="AA34" s="3">
        <f t="shared" si="21"/>
        <v>22.592399407805097</v>
      </c>
      <c r="AB34" s="3">
        <f t="shared" si="5"/>
        <v>0.2064</v>
      </c>
      <c r="AC34" s="3">
        <f t="shared" si="6"/>
        <v>4.5704158176077536</v>
      </c>
      <c r="AD34" s="2">
        <f t="shared" si="31"/>
        <v>211.11</v>
      </c>
      <c r="AE34" s="2">
        <f t="shared" si="7"/>
        <v>9.3442930159541966</v>
      </c>
      <c r="AF34" s="2">
        <f t="shared" si="22"/>
        <v>815.90453195504926</v>
      </c>
      <c r="AG34" s="2">
        <f t="shared" si="23"/>
        <v>206.9152354868155</v>
      </c>
      <c r="AH34" s="2">
        <f t="shared" si="24"/>
        <v>-1022.8197674418606</v>
      </c>
      <c r="AI34" s="2">
        <f t="shared" si="8"/>
        <v>20.902581704219312</v>
      </c>
      <c r="AJ34">
        <f t="shared" si="9"/>
        <v>5.2605023678626807E-3</v>
      </c>
      <c r="AK34">
        <f t="shared" si="25"/>
        <v>22.143487488409658</v>
      </c>
      <c r="AL34">
        <f t="shared" si="26"/>
        <v>-1022.8197674418606</v>
      </c>
      <c r="AM34">
        <f t="shared" si="27"/>
        <v>1023.2127817327926</v>
      </c>
      <c r="AN34">
        <f t="shared" si="28"/>
        <v>-0.39301429093194429</v>
      </c>
      <c r="AO34">
        <f t="shared" si="29"/>
        <v>9.3442930159541966</v>
      </c>
      <c r="AP34">
        <f t="shared" si="30"/>
        <v>261942.20641334067</v>
      </c>
    </row>
    <row r="35" spans="1:42" x14ac:dyDescent="0.3">
      <c r="A35">
        <v>34</v>
      </c>
      <c r="B35" t="s">
        <v>99</v>
      </c>
      <c r="C35" t="s">
        <v>97</v>
      </c>
      <c r="D35" t="s">
        <v>98</v>
      </c>
      <c r="E35" t="str">
        <f t="shared" si="0"/>
        <v>173.775</v>
      </c>
      <c r="F35" t="str">
        <f t="shared" si="1"/>
        <v>34.57089</v>
      </c>
      <c r="G35" t="str">
        <f t="shared" si="2"/>
        <v>-86.5504</v>
      </c>
      <c r="H35">
        <f t="shared" si="10"/>
        <v>0.6034091916334956</v>
      </c>
      <c r="I35">
        <f t="shared" si="11"/>
        <v>0.60337585584478248</v>
      </c>
      <c r="J35">
        <f t="shared" si="12"/>
        <v>-1.5106030624862659</v>
      </c>
      <c r="K35">
        <f t="shared" si="13"/>
        <v>-1.5105894489181</v>
      </c>
      <c r="L35">
        <f t="shared" si="14"/>
        <v>1.1209620398551119E-5</v>
      </c>
      <c r="M35">
        <f t="shared" si="15"/>
        <v>-3.3335788713118042E-5</v>
      </c>
      <c r="N35">
        <f t="shared" si="16"/>
        <v>735.17724375279465</v>
      </c>
      <c r="O35">
        <f t="shared" si="17"/>
        <v>-1.7258999999999871</v>
      </c>
      <c r="P35" s="1">
        <f t="shared" si="18"/>
        <v>-2.3475971470361856E-3</v>
      </c>
      <c r="Q35" s="3">
        <v>9.81</v>
      </c>
      <c r="R35" s="3">
        <v>20</v>
      </c>
      <c r="S35" s="3">
        <v>68</v>
      </c>
      <c r="T35" s="3">
        <f t="shared" si="19"/>
        <v>88</v>
      </c>
      <c r="U35" s="5">
        <v>2.4750000000000002E-3</v>
      </c>
      <c r="V35" s="5">
        <v>0.32</v>
      </c>
      <c r="W35" s="5">
        <v>1.29</v>
      </c>
      <c r="X35" s="4">
        <f t="shared" si="20"/>
        <v>2.1366180000000004</v>
      </c>
      <c r="Y35" s="4">
        <f t="shared" si="3"/>
        <v>-2.0266280805122245</v>
      </c>
      <c r="Z35" s="3">
        <f t="shared" si="4"/>
        <v>20.879555334165431</v>
      </c>
      <c r="AA35" s="3">
        <f t="shared" si="21"/>
        <v>20.989545253653208</v>
      </c>
      <c r="AB35" s="3">
        <f t="shared" si="5"/>
        <v>0.2064</v>
      </c>
      <c r="AC35" s="3">
        <f t="shared" si="6"/>
        <v>0.10998991948777541</v>
      </c>
      <c r="AD35" s="2">
        <f t="shared" si="31"/>
        <v>211.11</v>
      </c>
      <c r="AE35" s="2">
        <f t="shared" si="7"/>
        <v>10.057864401001886</v>
      </c>
      <c r="AF35" s="2">
        <f t="shared" si="22"/>
        <v>1017.4599627143969</v>
      </c>
      <c r="AG35" s="2">
        <f t="shared" si="23"/>
        <v>5.3598047271567824</v>
      </c>
      <c r="AH35" s="2">
        <f t="shared" si="24"/>
        <v>-1022.8197674418606</v>
      </c>
      <c r="AI35" s="2">
        <f t="shared" si="8"/>
        <v>22.498794938573798</v>
      </c>
      <c r="AJ35">
        <f t="shared" si="9"/>
        <v>6.1886920933884697E-3</v>
      </c>
      <c r="AK35">
        <f t="shared" si="25"/>
        <v>0.53289689674309793</v>
      </c>
      <c r="AL35">
        <f t="shared" si="26"/>
        <v>-1022.8197674418606</v>
      </c>
      <c r="AM35">
        <f t="shared" si="27"/>
        <v>1022.8197729216856</v>
      </c>
      <c r="AN35">
        <f t="shared" si="28"/>
        <v>-5.4798250630483381E-6</v>
      </c>
      <c r="AO35">
        <f t="shared" si="29"/>
        <v>10.057864401001886</v>
      </c>
      <c r="AP35">
        <f t="shared" si="30"/>
        <v>261540.07477232884</v>
      </c>
    </row>
    <row r="36" spans="1:42" x14ac:dyDescent="0.3">
      <c r="A36">
        <v>35</v>
      </c>
      <c r="B36" t="s">
        <v>102</v>
      </c>
      <c r="C36" t="s">
        <v>100</v>
      </c>
      <c r="D36" t="s">
        <v>101</v>
      </c>
      <c r="E36" t="str">
        <f t="shared" si="0"/>
        <v>173.816</v>
      </c>
      <c r="F36" t="str">
        <f t="shared" si="1"/>
        <v>34.56815</v>
      </c>
      <c r="G36" t="str">
        <f t="shared" si="2"/>
        <v>-86.54927</v>
      </c>
      <c r="H36">
        <f t="shared" si="10"/>
        <v>0.60337585584478248</v>
      </c>
      <c r="I36">
        <f t="shared" si="11"/>
        <v>0.60332803382327793</v>
      </c>
      <c r="J36">
        <f t="shared" si="12"/>
        <v>-1.5105894489181</v>
      </c>
      <c r="K36">
        <f t="shared" si="13"/>
        <v>-1.5105697266975526</v>
      </c>
      <c r="L36">
        <f t="shared" si="14"/>
        <v>1.6240032380856382E-5</v>
      </c>
      <c r="M36">
        <f t="shared" si="15"/>
        <v>-4.782202150455106E-5</v>
      </c>
      <c r="N36">
        <f t="shared" si="16"/>
        <v>1055.7176604549074</v>
      </c>
      <c r="O36">
        <f t="shared" si="17"/>
        <v>0.13529999999998948</v>
      </c>
      <c r="P36" s="1">
        <f t="shared" si="18"/>
        <v>1.2815926555750606E-4</v>
      </c>
      <c r="Q36" s="3">
        <v>9.81</v>
      </c>
      <c r="R36" s="3">
        <v>20</v>
      </c>
      <c r="S36" s="3">
        <v>68</v>
      </c>
      <c r="T36" s="3">
        <f t="shared" si="19"/>
        <v>88</v>
      </c>
      <c r="U36" s="5">
        <v>2.4750000000000002E-3</v>
      </c>
      <c r="V36" s="5">
        <v>0.32</v>
      </c>
      <c r="W36" s="5">
        <v>1.29</v>
      </c>
      <c r="X36" s="4">
        <f t="shared" si="20"/>
        <v>2.1366180000000004</v>
      </c>
      <c r="Y36" s="4">
        <f t="shared" si="3"/>
        <v>0.11063732986188599</v>
      </c>
      <c r="Z36" s="3">
        <f t="shared" si="4"/>
        <v>19.482065512865812</v>
      </c>
      <c r="AA36" s="3">
        <f t="shared" si="21"/>
        <v>21.729320842727699</v>
      </c>
      <c r="AB36" s="3">
        <f t="shared" si="5"/>
        <v>0.2064</v>
      </c>
      <c r="AC36" s="3">
        <f t="shared" si="6"/>
        <v>2.2472553298618867</v>
      </c>
      <c r="AD36" s="2">
        <f t="shared" si="31"/>
        <v>211.11</v>
      </c>
      <c r="AE36" s="2">
        <f t="shared" si="7"/>
        <v>9.7154440089486656</v>
      </c>
      <c r="AF36" s="2">
        <f t="shared" si="22"/>
        <v>917.03932494630601</v>
      </c>
      <c r="AG36" s="2">
        <f t="shared" si="23"/>
        <v>105.78044249556504</v>
      </c>
      <c r="AH36" s="2">
        <f t="shared" si="24"/>
        <v>-1022.8197674418606</v>
      </c>
      <c r="AI36" s="2">
        <f t="shared" si="8"/>
        <v>21.732822573423991</v>
      </c>
      <c r="AJ36">
        <f t="shared" si="9"/>
        <v>9.2002097714547707E-3</v>
      </c>
      <c r="AK36">
        <f t="shared" si="25"/>
        <v>10.887864970261079</v>
      </c>
      <c r="AL36">
        <f t="shared" si="26"/>
        <v>-1022.8197674418606</v>
      </c>
      <c r="AM36">
        <f t="shared" si="27"/>
        <v>1022.8665027873935</v>
      </c>
      <c r="AN36">
        <f t="shared" si="28"/>
        <v>-4.6735345532965766E-2</v>
      </c>
      <c r="AO36">
        <f t="shared" si="29"/>
        <v>9.7154440089486656</v>
      </c>
      <c r="AP36">
        <f t="shared" si="30"/>
        <v>261587.87318689731</v>
      </c>
    </row>
    <row r="37" spans="1:42" x14ac:dyDescent="0.3">
      <c r="A37">
        <v>36</v>
      </c>
      <c r="B37" t="s">
        <v>105</v>
      </c>
      <c r="C37" t="s">
        <v>103</v>
      </c>
      <c r="D37" t="s">
        <v>104</v>
      </c>
      <c r="E37" t="str">
        <f t="shared" si="0"/>
        <v>173.954</v>
      </c>
      <c r="F37" t="str">
        <f t="shared" si="1"/>
        <v>34.56751</v>
      </c>
      <c r="G37" t="str">
        <f t="shared" si="2"/>
        <v>-86.54894</v>
      </c>
      <c r="H37">
        <f t="shared" si="10"/>
        <v>0.60332803382327793</v>
      </c>
      <c r="I37">
        <f t="shared" si="11"/>
        <v>0.60331686371606508</v>
      </c>
      <c r="J37">
        <f t="shared" si="12"/>
        <v>-1.5105697266975526</v>
      </c>
      <c r="K37">
        <f t="shared" si="13"/>
        <v>-1.5105639671110209</v>
      </c>
      <c r="L37">
        <f t="shared" si="14"/>
        <v>4.7427607155022402E-6</v>
      </c>
      <c r="M37">
        <f t="shared" si="15"/>
        <v>-1.1170107212854496E-5</v>
      </c>
      <c r="N37">
        <f t="shared" si="16"/>
        <v>253.67011441237972</v>
      </c>
      <c r="O37">
        <f t="shared" si="17"/>
        <v>0.45540000000001724</v>
      </c>
      <c r="P37" s="1">
        <f t="shared" si="18"/>
        <v>1.795244982070275E-3</v>
      </c>
      <c r="Q37" s="3">
        <v>9.81</v>
      </c>
      <c r="R37" s="3">
        <v>20</v>
      </c>
      <c r="S37" s="3">
        <v>68</v>
      </c>
      <c r="T37" s="3">
        <f t="shared" si="19"/>
        <v>88</v>
      </c>
      <c r="U37" s="5">
        <v>2.4750000000000002E-3</v>
      </c>
      <c r="V37" s="5">
        <v>0.32</v>
      </c>
      <c r="W37" s="5">
        <v>1.29</v>
      </c>
      <c r="X37" s="4">
        <f t="shared" si="20"/>
        <v>2.1366180000000004</v>
      </c>
      <c r="Y37" s="4">
        <f t="shared" si="3"/>
        <v>1.5497965907004008</v>
      </c>
      <c r="Z37" s="3">
        <f t="shared" si="4"/>
        <v>18.570080035246466</v>
      </c>
      <c r="AA37" s="3">
        <f t="shared" si="21"/>
        <v>22.256494625946868</v>
      </c>
      <c r="AB37" s="3">
        <f t="shared" si="5"/>
        <v>0.2064</v>
      </c>
      <c r="AC37" s="3">
        <f t="shared" si="6"/>
        <v>3.6864145907004011</v>
      </c>
      <c r="AD37" s="2">
        <f t="shared" si="31"/>
        <v>211.11</v>
      </c>
      <c r="AE37" s="2">
        <f t="shared" si="7"/>
        <v>9.4853211859285569</v>
      </c>
      <c r="AF37" s="2">
        <f t="shared" si="22"/>
        <v>853.40684875345073</v>
      </c>
      <c r="AG37" s="2">
        <f t="shared" si="23"/>
        <v>169.4129186884044</v>
      </c>
      <c r="AH37" s="2">
        <f t="shared" si="24"/>
        <v>-1022.8197674418606</v>
      </c>
      <c r="AI37" s="2">
        <f t="shared" si="8"/>
        <v>21.218052638237811</v>
      </c>
      <c r="AJ37">
        <f t="shared" si="9"/>
        <v>2.2642785883418377E-3</v>
      </c>
      <c r="AK37">
        <f t="shared" si="25"/>
        <v>17.860535807656984</v>
      </c>
      <c r="AL37">
        <f t="shared" si="26"/>
        <v>-1022.8197674418606</v>
      </c>
      <c r="AM37">
        <f t="shared" si="27"/>
        <v>1023.0260359841145</v>
      </c>
      <c r="AN37">
        <f t="shared" si="28"/>
        <v>-0.20626854225400848</v>
      </c>
      <c r="AO37">
        <f t="shared" si="29"/>
        <v>9.4853211859285569</v>
      </c>
      <c r="AP37">
        <f t="shared" si="30"/>
        <v>261751.08725658574</v>
      </c>
    </row>
    <row r="38" spans="1:42" x14ac:dyDescent="0.3">
      <c r="A38">
        <v>37</v>
      </c>
      <c r="B38" t="s">
        <v>108</v>
      </c>
      <c r="C38" t="s">
        <v>106</v>
      </c>
      <c r="D38" t="s">
        <v>107</v>
      </c>
      <c r="E38" t="str">
        <f t="shared" si="0"/>
        <v>173.838</v>
      </c>
      <c r="F38" t="str">
        <f t="shared" si="1"/>
        <v>34.56702</v>
      </c>
      <c r="G38" t="str">
        <f t="shared" si="2"/>
        <v>-86.54864</v>
      </c>
      <c r="H38">
        <f t="shared" si="10"/>
        <v>0.60331686371606508</v>
      </c>
      <c r="I38">
        <f t="shared" si="11"/>
        <v>0.60330831160273024</v>
      </c>
      <c r="J38">
        <f t="shared" si="12"/>
        <v>-1.5105639671110209</v>
      </c>
      <c r="K38">
        <f t="shared" si="13"/>
        <v>-1.5105587311232651</v>
      </c>
      <c r="L38">
        <f t="shared" si="14"/>
        <v>4.3116299454254884E-6</v>
      </c>
      <c r="M38">
        <f t="shared" si="15"/>
        <v>-8.5521133348365197E-6</v>
      </c>
      <c r="N38">
        <f t="shared" si="16"/>
        <v>200.20377821120067</v>
      </c>
      <c r="O38">
        <f t="shared" si="17"/>
        <v>-0.38280000000004577</v>
      </c>
      <c r="P38" s="1">
        <f t="shared" si="18"/>
        <v>-1.9120518274945797E-3</v>
      </c>
      <c r="Q38" s="3">
        <v>9.81</v>
      </c>
      <c r="R38" s="3">
        <v>20</v>
      </c>
      <c r="S38" s="3">
        <v>68</v>
      </c>
      <c r="T38" s="3">
        <f t="shared" si="19"/>
        <v>88</v>
      </c>
      <c r="U38" s="5">
        <v>2.4750000000000002E-3</v>
      </c>
      <c r="V38" s="5">
        <v>0.32</v>
      </c>
      <c r="W38" s="5">
        <v>1.29</v>
      </c>
      <c r="X38" s="4">
        <f t="shared" si="20"/>
        <v>2.1366180000000004</v>
      </c>
      <c r="Y38" s="4">
        <f t="shared" si="3"/>
        <v>-1.6506330843327111</v>
      </c>
      <c r="Z38" s="3">
        <f t="shared" si="4"/>
        <v>20.630086680746267</v>
      </c>
      <c r="AA38" s="3">
        <f t="shared" si="21"/>
        <v>21.116071596413555</v>
      </c>
      <c r="AB38" s="3">
        <f t="shared" si="5"/>
        <v>0.2064</v>
      </c>
      <c r="AC38" s="3">
        <f t="shared" si="6"/>
        <v>0.48598491566728919</v>
      </c>
      <c r="AD38" s="2">
        <f t="shared" si="31"/>
        <v>211.11</v>
      </c>
      <c r="AE38" s="2">
        <f t="shared" si="7"/>
        <v>9.997598229197493</v>
      </c>
      <c r="AF38" s="2">
        <f t="shared" si="22"/>
        <v>999.27964180048286</v>
      </c>
      <c r="AG38" s="2">
        <f t="shared" si="23"/>
        <v>23.54012564094953</v>
      </c>
      <c r="AH38" s="2">
        <f t="shared" si="24"/>
        <v>-1022.8197674418606</v>
      </c>
      <c r="AI38" s="2">
        <f t="shared" si="8"/>
        <v>22.363983393388832</v>
      </c>
      <c r="AJ38">
        <f t="shared" si="9"/>
        <v>1.6954663920998457E-3</v>
      </c>
      <c r="AK38">
        <f t="shared" si="25"/>
        <v>2.3545780797833777</v>
      </c>
      <c r="AL38">
        <f t="shared" si="26"/>
        <v>-1022.8197674418606</v>
      </c>
      <c r="AM38">
        <f t="shared" si="27"/>
        <v>1022.82024013164</v>
      </c>
      <c r="AN38">
        <f t="shared" si="28"/>
        <v>-4.7268977954217917E-4</v>
      </c>
      <c r="AO38">
        <f t="shared" si="29"/>
        <v>9.997598229197493</v>
      </c>
      <c r="AP38">
        <f t="shared" si="30"/>
        <v>261540.55264412923</v>
      </c>
    </row>
    <row r="39" spans="1:42" x14ac:dyDescent="0.3">
      <c r="A39">
        <v>38</v>
      </c>
      <c r="B39" t="s">
        <v>111</v>
      </c>
      <c r="C39" t="s">
        <v>109</v>
      </c>
      <c r="D39" t="s">
        <v>110</v>
      </c>
      <c r="E39" t="str">
        <f t="shared" si="0"/>
        <v>173.657</v>
      </c>
      <c r="F39" t="str">
        <f t="shared" si="1"/>
        <v>34.56656</v>
      </c>
      <c r="G39" t="str">
        <f t="shared" si="2"/>
        <v>-86.54829</v>
      </c>
      <c r="H39">
        <f t="shared" si="10"/>
        <v>0.60330831160273024</v>
      </c>
      <c r="I39">
        <f t="shared" si="11"/>
        <v>0.60330028308817119</v>
      </c>
      <c r="J39">
        <f t="shared" si="12"/>
        <v>-1.5105587311232651</v>
      </c>
      <c r="K39">
        <f t="shared" si="13"/>
        <v>-1.5105526224708832</v>
      </c>
      <c r="L39">
        <f t="shared" si="14"/>
        <v>5.0302636695673666E-6</v>
      </c>
      <c r="M39">
        <f t="shared" si="15"/>
        <v>-8.0285145590552887E-6</v>
      </c>
      <c r="N39">
        <f t="shared" si="16"/>
        <v>198.04427587432568</v>
      </c>
      <c r="O39">
        <f t="shared" si="17"/>
        <v>-0.59729999999994443</v>
      </c>
      <c r="P39" s="1">
        <f t="shared" si="18"/>
        <v>-3.0159922439716319E-3</v>
      </c>
      <c r="Q39" s="3">
        <v>9.81</v>
      </c>
      <c r="R39" s="3">
        <v>20</v>
      </c>
      <c r="S39" s="3">
        <v>68</v>
      </c>
      <c r="T39" s="3">
        <f t="shared" si="19"/>
        <v>88</v>
      </c>
      <c r="U39" s="5">
        <v>2.4750000000000002E-3</v>
      </c>
      <c r="V39" s="5">
        <v>0.32</v>
      </c>
      <c r="W39" s="5">
        <v>1.29</v>
      </c>
      <c r="X39" s="4">
        <f t="shared" si="20"/>
        <v>2.1366180000000004</v>
      </c>
      <c r="Y39" s="4">
        <f t="shared" si="3"/>
        <v>-2.603633942803226</v>
      </c>
      <c r="Z39" s="3">
        <f t="shared" si="4"/>
        <v>21.265312539691983</v>
      </c>
      <c r="AA39" s="3">
        <f t="shared" si="21"/>
        <v>20.798296596888758</v>
      </c>
      <c r="AB39" s="3">
        <f t="shared" si="5"/>
        <v>0.2064</v>
      </c>
      <c r="AC39" s="3">
        <f t="shared" si="6"/>
        <v>-0.46701594280322611</v>
      </c>
      <c r="AD39" s="2">
        <f t="shared" si="31"/>
        <v>211.11</v>
      </c>
      <c r="AE39" s="2">
        <f t="shared" si="7"/>
        <v>10.150350487440692</v>
      </c>
      <c r="AF39" s="2">
        <f t="shared" si="22"/>
        <v>1045.7867030176412</v>
      </c>
      <c r="AG39" s="2">
        <f t="shared" si="23"/>
        <v>-22.966935574977231</v>
      </c>
      <c r="AH39" s="2">
        <f t="shared" si="24"/>
        <v>-1022.8197674418606</v>
      </c>
      <c r="AI39" s="2">
        <f t="shared" si="8"/>
        <v>22.705680357833437</v>
      </c>
      <c r="AJ39">
        <f t="shared" si="9"/>
        <v>1.6519384132578213E-3</v>
      </c>
      <c r="AK39">
        <f t="shared" si="25"/>
        <v>-2.2626741414884988</v>
      </c>
      <c r="AL39">
        <f t="shared" si="26"/>
        <v>-1022.8197674418606</v>
      </c>
      <c r="AM39">
        <f t="shared" si="27"/>
        <v>1022.8193479695076</v>
      </c>
      <c r="AN39">
        <f t="shared" si="28"/>
        <v>4.1947235291672769E-4</v>
      </c>
      <c r="AO39">
        <f t="shared" si="29"/>
        <v>10.150350487440692</v>
      </c>
      <c r="AP39">
        <f t="shared" si="30"/>
        <v>261539.64012301696</v>
      </c>
    </row>
    <row r="40" spans="1:42" x14ac:dyDescent="0.3">
      <c r="A40">
        <v>39</v>
      </c>
      <c r="B40" t="s">
        <v>114</v>
      </c>
      <c r="C40" t="s">
        <v>112</v>
      </c>
      <c r="D40" t="s">
        <v>113</v>
      </c>
      <c r="E40" t="str">
        <f t="shared" si="0"/>
        <v>173.61</v>
      </c>
      <c r="F40" t="str">
        <f t="shared" si="1"/>
        <v>34.56591</v>
      </c>
      <c r="G40" t="str">
        <f t="shared" si="2"/>
        <v>-86.54771</v>
      </c>
      <c r="H40">
        <f t="shared" si="10"/>
        <v>0.60330028308817119</v>
      </c>
      <c r="I40">
        <f t="shared" si="11"/>
        <v>0.60328893844803311</v>
      </c>
      <c r="J40">
        <f t="shared" si="12"/>
        <v>-1.5105526224708832</v>
      </c>
      <c r="K40">
        <f t="shared" si="13"/>
        <v>-1.5105424995612216</v>
      </c>
      <c r="L40">
        <f t="shared" si="14"/>
        <v>8.3359211431832219E-6</v>
      </c>
      <c r="M40">
        <f t="shared" si="15"/>
        <v>-1.1344640138077899E-5</v>
      </c>
      <c r="N40">
        <f t="shared" si="16"/>
        <v>294.27853488938916</v>
      </c>
      <c r="O40">
        <f t="shared" si="17"/>
        <v>-0.15509999999999025</v>
      </c>
      <c r="P40" s="1">
        <f t="shared" si="18"/>
        <v>-5.2705169290817588E-4</v>
      </c>
      <c r="Q40" s="3">
        <v>9.81</v>
      </c>
      <c r="R40" s="3">
        <v>20</v>
      </c>
      <c r="S40" s="3">
        <v>68</v>
      </c>
      <c r="T40" s="3">
        <f t="shared" si="19"/>
        <v>88</v>
      </c>
      <c r="U40" s="5">
        <v>2.4750000000000002E-3</v>
      </c>
      <c r="V40" s="5">
        <v>0.32</v>
      </c>
      <c r="W40" s="5">
        <v>1.29</v>
      </c>
      <c r="X40" s="4">
        <f t="shared" si="20"/>
        <v>2.1366180000000004</v>
      </c>
      <c r="Y40" s="4">
        <f t="shared" si="3"/>
        <v>-0.45499312225898636</v>
      </c>
      <c r="Z40" s="3">
        <f t="shared" si="4"/>
        <v>19.846997649042635</v>
      </c>
      <c r="AA40" s="3">
        <f t="shared" si="21"/>
        <v>21.52862252678365</v>
      </c>
      <c r="AB40" s="3">
        <f t="shared" si="5"/>
        <v>0.2064</v>
      </c>
      <c r="AC40" s="3">
        <f t="shared" si="6"/>
        <v>1.6816248777410139</v>
      </c>
      <c r="AD40" s="2">
        <f t="shared" si="31"/>
        <v>211.11</v>
      </c>
      <c r="AE40" s="2">
        <f t="shared" si="7"/>
        <v>9.8060152124161419</v>
      </c>
      <c r="AF40" s="2">
        <f t="shared" si="22"/>
        <v>942.92616699273003</v>
      </c>
      <c r="AG40" s="2">
        <f t="shared" si="23"/>
        <v>79.893600449156096</v>
      </c>
      <c r="AH40" s="2">
        <f t="shared" si="24"/>
        <v>-1022.8197674418606</v>
      </c>
      <c r="AI40" s="2">
        <f t="shared" si="8"/>
        <v>21.93542452279523</v>
      </c>
      <c r="AJ40">
        <f t="shared" si="9"/>
        <v>2.5408476113083218E-3</v>
      </c>
      <c r="AK40">
        <f t="shared" si="25"/>
        <v>8.1474073533963853</v>
      </c>
      <c r="AL40">
        <f t="shared" si="26"/>
        <v>-1022.8197674418606</v>
      </c>
      <c r="AM40">
        <f t="shared" si="27"/>
        <v>1022.8393507970064</v>
      </c>
      <c r="AN40">
        <f t="shared" si="28"/>
        <v>-1.9583355145869064E-2</v>
      </c>
      <c r="AO40">
        <f t="shared" si="29"/>
        <v>9.8060152124161419</v>
      </c>
      <c r="AP40">
        <f t="shared" si="30"/>
        <v>261560.09979371927</v>
      </c>
    </row>
    <row r="41" spans="1:42" x14ac:dyDescent="0.3">
      <c r="A41">
        <v>40</v>
      </c>
      <c r="B41" t="s">
        <v>117</v>
      </c>
      <c r="C41" t="s">
        <v>115</v>
      </c>
      <c r="D41" t="s">
        <v>116</v>
      </c>
      <c r="E41" t="str">
        <f t="shared" si="0"/>
        <v>171.837</v>
      </c>
      <c r="F41" t="str">
        <f t="shared" si="1"/>
        <v>34.56516</v>
      </c>
      <c r="G41" t="str">
        <f t="shared" si="2"/>
        <v>-86.54695</v>
      </c>
      <c r="H41">
        <f t="shared" si="10"/>
        <v>0.60328893844803311</v>
      </c>
      <c r="I41">
        <f t="shared" si="11"/>
        <v>0.60327584847864324</v>
      </c>
      <c r="J41">
        <f t="shared" si="12"/>
        <v>-1.5105424995612216</v>
      </c>
      <c r="K41">
        <f t="shared" si="13"/>
        <v>-1.5105292350589063</v>
      </c>
      <c r="L41">
        <f t="shared" si="14"/>
        <v>1.0923023096420752E-5</v>
      </c>
      <c r="M41">
        <f t="shared" si="15"/>
        <v>-1.3089969389867839E-5</v>
      </c>
      <c r="N41">
        <f t="shared" si="16"/>
        <v>356.37879809383134</v>
      </c>
      <c r="O41">
        <f t="shared" si="17"/>
        <v>-5.850900000000081</v>
      </c>
      <c r="P41" s="1">
        <f t="shared" si="18"/>
        <v>-1.6417643337075266E-2</v>
      </c>
      <c r="Q41" s="3">
        <v>9.81</v>
      </c>
      <c r="R41" s="3">
        <v>20</v>
      </c>
      <c r="S41" s="3">
        <v>68</v>
      </c>
      <c r="T41" s="3">
        <f t="shared" si="19"/>
        <v>88</v>
      </c>
      <c r="U41" s="5">
        <v>2.4750000000000002E-3</v>
      </c>
      <c r="V41" s="5">
        <v>0.32</v>
      </c>
      <c r="W41" s="5">
        <v>1.29</v>
      </c>
      <c r="X41" s="4">
        <f t="shared" si="20"/>
        <v>2.1366180000000004</v>
      </c>
      <c r="Y41" s="4">
        <f t="shared" si="3"/>
        <v>-14.171113434744345</v>
      </c>
      <c r="Z41" s="3">
        <f t="shared" si="4"/>
        <v>29.648630850222514</v>
      </c>
      <c r="AA41" s="3">
        <f t="shared" si="21"/>
        <v>17.614135415478167</v>
      </c>
      <c r="AB41" s="3">
        <f t="shared" si="5"/>
        <v>0.2064</v>
      </c>
      <c r="AC41" s="3">
        <f t="shared" si="6"/>
        <v>-12.034495434744347</v>
      </c>
      <c r="AD41" s="2">
        <f t="shared" si="31"/>
        <v>211.11</v>
      </c>
      <c r="AE41" s="2">
        <f t="shared" si="7"/>
        <v>11.985260418430201</v>
      </c>
      <c r="AF41" s="2">
        <f t="shared" si="22"/>
        <v>1721.6403187491298</v>
      </c>
      <c r="AG41" s="2">
        <f t="shared" si="23"/>
        <v>-698.82055130726928</v>
      </c>
      <c r="AH41" s="2">
        <f t="shared" si="24"/>
        <v>-1022.8197674418606</v>
      </c>
      <c r="AI41" s="2">
        <f t="shared" si="8"/>
        <v>26.810255705257415</v>
      </c>
      <c r="AJ41">
        <f t="shared" si="9"/>
        <v>2.517543481475721E-3</v>
      </c>
      <c r="AK41">
        <f t="shared" si="25"/>
        <v>-58.306663928024939</v>
      </c>
      <c r="AL41">
        <f t="shared" si="26"/>
        <v>-1022.8197674418606</v>
      </c>
      <c r="AM41">
        <f t="shared" si="27"/>
        <v>1015.5908705838226</v>
      </c>
      <c r="AN41">
        <f t="shared" si="28"/>
        <v>7.2288968580380129</v>
      </c>
      <c r="AO41">
        <f t="shared" si="29"/>
        <v>11.985260418430201</v>
      </c>
      <c r="AP41">
        <f t="shared" si="30"/>
        <v>254198.46751403995</v>
      </c>
    </row>
    <row r="42" spans="1:42" x14ac:dyDescent="0.3">
      <c r="A42">
        <v>41</v>
      </c>
      <c r="B42" t="s">
        <v>120</v>
      </c>
      <c r="C42" t="s">
        <v>118</v>
      </c>
      <c r="D42" t="s">
        <v>119</v>
      </c>
      <c r="E42" t="str">
        <f t="shared" si="0"/>
        <v>170.532</v>
      </c>
      <c r="F42" t="str">
        <f t="shared" si="1"/>
        <v>34.56416</v>
      </c>
      <c r="G42" t="str">
        <f t="shared" si="2"/>
        <v>-86.54592</v>
      </c>
      <c r="H42">
        <f t="shared" si="10"/>
        <v>0.60327584847864324</v>
      </c>
      <c r="I42">
        <f t="shared" si="11"/>
        <v>0.60325839518612323</v>
      </c>
      <c r="J42">
        <f t="shared" si="12"/>
        <v>-1.5105292350589063</v>
      </c>
      <c r="K42">
        <f t="shared" si="13"/>
        <v>-1.5105112581676108</v>
      </c>
      <c r="L42">
        <f t="shared" si="14"/>
        <v>1.4803726531500884E-5</v>
      </c>
      <c r="M42">
        <f t="shared" si="15"/>
        <v>-1.7453292520008823E-5</v>
      </c>
      <c r="N42">
        <f t="shared" si="16"/>
        <v>478.39738466678887</v>
      </c>
      <c r="O42">
        <f t="shared" si="17"/>
        <v>-4.3064999999999287</v>
      </c>
      <c r="P42" s="1">
        <f t="shared" si="18"/>
        <v>-9.0019304829592073E-3</v>
      </c>
      <c r="Q42" s="3">
        <v>9.81</v>
      </c>
      <c r="R42" s="3">
        <v>20</v>
      </c>
      <c r="S42" s="3">
        <v>68</v>
      </c>
      <c r="T42" s="3">
        <f t="shared" si="19"/>
        <v>88</v>
      </c>
      <c r="U42" s="5">
        <v>2.4750000000000002E-3</v>
      </c>
      <c r="V42" s="5">
        <v>0.32</v>
      </c>
      <c r="W42" s="5">
        <v>1.29</v>
      </c>
      <c r="X42" s="4">
        <f t="shared" si="20"/>
        <v>2.1366180000000004</v>
      </c>
      <c r="Y42" s="4">
        <f t="shared" si="3"/>
        <v>-7.7708716983752391</v>
      </c>
      <c r="Z42" s="3">
        <f t="shared" si="4"/>
        <v>24.867340182669693</v>
      </c>
      <c r="AA42" s="3">
        <f t="shared" si="21"/>
        <v>19.233086484294454</v>
      </c>
      <c r="AB42" s="3">
        <f t="shared" si="5"/>
        <v>0.2064</v>
      </c>
      <c r="AC42" s="3">
        <f t="shared" si="6"/>
        <v>-5.6342536983752396</v>
      </c>
      <c r="AD42" s="2">
        <f t="shared" si="31"/>
        <v>211.11</v>
      </c>
      <c r="AE42" s="2">
        <f t="shared" si="7"/>
        <v>10.976397375033393</v>
      </c>
      <c r="AF42" s="2">
        <f t="shared" si="22"/>
        <v>1322.4506177573546</v>
      </c>
      <c r="AG42" s="2">
        <f t="shared" si="23"/>
        <v>-299.63085031549497</v>
      </c>
      <c r="AH42" s="2">
        <f t="shared" si="24"/>
        <v>-1022.8197674418606</v>
      </c>
      <c r="AI42" s="2">
        <f t="shared" si="8"/>
        <v>24.553494047958747</v>
      </c>
      <c r="AJ42">
        <f t="shared" si="9"/>
        <v>3.6901291971247331E-3</v>
      </c>
      <c r="AK42">
        <f t="shared" si="25"/>
        <v>-27.297740786701741</v>
      </c>
      <c r="AL42">
        <f t="shared" si="26"/>
        <v>-1022.8197674418606</v>
      </c>
      <c r="AM42">
        <f t="shared" si="27"/>
        <v>1022.0826607880331</v>
      </c>
      <c r="AN42">
        <f t="shared" si="28"/>
        <v>0.73710665382753859</v>
      </c>
      <c r="AO42">
        <f t="shared" si="29"/>
        <v>10.976397375033393</v>
      </c>
      <c r="AP42">
        <f t="shared" si="30"/>
        <v>260786.68523742681</v>
      </c>
    </row>
    <row r="43" spans="1:42" x14ac:dyDescent="0.3">
      <c r="A43">
        <v>42</v>
      </c>
      <c r="B43" t="s">
        <v>123</v>
      </c>
      <c r="C43" t="s">
        <v>121</v>
      </c>
      <c r="D43" t="s">
        <v>122</v>
      </c>
      <c r="E43" t="str">
        <f t="shared" si="0"/>
        <v>171.454</v>
      </c>
      <c r="F43" t="str">
        <f t="shared" si="1"/>
        <v>34.56365</v>
      </c>
      <c r="G43" t="str">
        <f t="shared" si="2"/>
        <v>-86.54549</v>
      </c>
      <c r="H43">
        <f t="shared" si="10"/>
        <v>0.60325839518612323</v>
      </c>
      <c r="I43">
        <f t="shared" si="11"/>
        <v>0.60324949400693817</v>
      </c>
      <c r="J43">
        <f t="shared" si="12"/>
        <v>-1.5105112581676108</v>
      </c>
      <c r="K43">
        <f t="shared" si="13"/>
        <v>-1.5105037532518273</v>
      </c>
      <c r="L43">
        <f t="shared" si="14"/>
        <v>6.1802526186846218E-6</v>
      </c>
      <c r="M43">
        <f t="shared" si="15"/>
        <v>-8.9011791850612809E-6</v>
      </c>
      <c r="N43">
        <f t="shared" si="16"/>
        <v>226.51788980937539</v>
      </c>
      <c r="O43">
        <f t="shared" si="17"/>
        <v>3.04259999999999</v>
      </c>
      <c r="P43" s="1">
        <f t="shared" si="18"/>
        <v>1.343205166956336E-2</v>
      </c>
      <c r="Q43" s="3">
        <v>9.81</v>
      </c>
      <c r="R43" s="3">
        <v>20</v>
      </c>
      <c r="S43" s="3">
        <v>68</v>
      </c>
      <c r="T43" s="3">
        <f t="shared" si="19"/>
        <v>88</v>
      </c>
      <c r="U43" s="5">
        <v>2.4750000000000002E-3</v>
      </c>
      <c r="V43" s="5">
        <v>0.32</v>
      </c>
      <c r="W43" s="5">
        <v>1.29</v>
      </c>
      <c r="X43" s="4">
        <f t="shared" si="20"/>
        <v>2.1366180000000004</v>
      </c>
      <c r="Y43" s="4">
        <f t="shared" si="3"/>
        <v>11.594575665733148</v>
      </c>
      <c r="Z43" s="3">
        <f t="shared" si="4"/>
        <v>12.935586780946819</v>
      </c>
      <c r="AA43" s="3">
        <f t="shared" si="21"/>
        <v>26.666780446679965</v>
      </c>
      <c r="AB43" s="3">
        <f t="shared" si="5"/>
        <v>0.2064</v>
      </c>
      <c r="AC43" s="3">
        <f t="shared" si="6"/>
        <v>13.73119366573315</v>
      </c>
      <c r="AD43" s="2">
        <f t="shared" si="31"/>
        <v>211.11</v>
      </c>
      <c r="AE43" s="2">
        <f t="shared" si="7"/>
        <v>7.9165912218804593</v>
      </c>
      <c r="AF43" s="2">
        <f t="shared" si="22"/>
        <v>496.15190290657216</v>
      </c>
      <c r="AG43" s="2">
        <f t="shared" si="23"/>
        <v>526.66786453528891</v>
      </c>
      <c r="AH43" s="2">
        <f t="shared" si="24"/>
        <v>-1022.8197674418606</v>
      </c>
      <c r="AI43" s="2">
        <f t="shared" si="8"/>
        <v>17.708904734871901</v>
      </c>
      <c r="AJ43">
        <f t="shared" si="9"/>
        <v>2.4225730578198977E-3</v>
      </c>
      <c r="AK43">
        <f t="shared" si="25"/>
        <v>66.527101093668364</v>
      </c>
      <c r="AL43">
        <f t="shared" si="26"/>
        <v>-1022.8197674418606</v>
      </c>
      <c r="AM43">
        <f t="shared" si="27"/>
        <v>1033.3727454089671</v>
      </c>
      <c r="AN43">
        <f t="shared" si="28"/>
        <v>-10.552977967106528</v>
      </c>
      <c r="AO43">
        <f t="shared" si="29"/>
        <v>7.9165912218804593</v>
      </c>
      <c r="AP43">
        <f t="shared" si="30"/>
        <v>272445.22898156469</v>
      </c>
    </row>
    <row r="44" spans="1:42" x14ac:dyDescent="0.3">
      <c r="A44">
        <v>43</v>
      </c>
      <c r="B44" t="s">
        <v>126</v>
      </c>
      <c r="C44" t="s">
        <v>124</v>
      </c>
      <c r="D44" t="s">
        <v>125</v>
      </c>
      <c r="E44" t="str">
        <f t="shared" si="0"/>
        <v>173.944</v>
      </c>
      <c r="F44" t="str">
        <f t="shared" si="1"/>
        <v>34.56315</v>
      </c>
      <c r="G44" t="str">
        <f t="shared" si="2"/>
        <v>-86.54517</v>
      </c>
      <c r="H44">
        <f t="shared" si="10"/>
        <v>0.60324949400693817</v>
      </c>
      <c r="I44">
        <f t="shared" si="11"/>
        <v>0.60324076736067811</v>
      </c>
      <c r="J44">
        <f t="shared" si="12"/>
        <v>-1.5105037532518273</v>
      </c>
      <c r="K44">
        <f t="shared" si="13"/>
        <v>-1.5104981681982208</v>
      </c>
      <c r="L44">
        <f t="shared" si="14"/>
        <v>4.5992856899387042E-6</v>
      </c>
      <c r="M44">
        <f t="shared" si="15"/>
        <v>-8.7266462600599226E-6</v>
      </c>
      <c r="N44">
        <f t="shared" si="16"/>
        <v>206.20216227773281</v>
      </c>
      <c r="O44">
        <f t="shared" si="17"/>
        <v>8.2169999999999366</v>
      </c>
      <c r="P44" s="1">
        <f t="shared" si="18"/>
        <v>3.9849242652133271E-2</v>
      </c>
      <c r="Q44" s="3">
        <v>9.81</v>
      </c>
      <c r="R44" s="3">
        <v>20</v>
      </c>
      <c r="S44" s="3">
        <v>68</v>
      </c>
      <c r="T44" s="3">
        <f t="shared" si="19"/>
        <v>88</v>
      </c>
      <c r="U44" s="5">
        <v>2.4750000000000002E-3</v>
      </c>
      <c r="V44" s="5">
        <v>0.32</v>
      </c>
      <c r="W44" s="5">
        <v>1.29</v>
      </c>
      <c r="X44" s="4">
        <f t="shared" si="20"/>
        <v>2.1366180000000004</v>
      </c>
      <c r="Y44" s="4">
        <f t="shared" si="3"/>
        <v>34.373772897870374</v>
      </c>
      <c r="Z44" s="3">
        <f t="shared" si="4"/>
        <v>5.269725692806146</v>
      </c>
      <c r="AA44" s="3">
        <f t="shared" si="21"/>
        <v>41.780116590676521</v>
      </c>
      <c r="AB44" s="3">
        <f t="shared" si="5"/>
        <v>0.2064</v>
      </c>
      <c r="AC44" s="3">
        <f t="shared" si="6"/>
        <v>36.510390897870373</v>
      </c>
      <c r="AD44" s="2">
        <f t="shared" si="31"/>
        <v>211.11</v>
      </c>
      <c r="AE44" s="2">
        <f t="shared" si="7"/>
        <v>5.0528820220456314</v>
      </c>
      <c r="AF44" s="2">
        <f t="shared" si="22"/>
        <v>129.00824716226811</v>
      </c>
      <c r="AG44" s="2">
        <f t="shared" si="23"/>
        <v>893.81152027959138</v>
      </c>
      <c r="AH44" s="2">
        <f t="shared" si="24"/>
        <v>-1022.8197674418606</v>
      </c>
      <c r="AI44" s="2">
        <f t="shared" si="8"/>
        <v>11.30297167771386</v>
      </c>
      <c r="AJ44">
        <f t="shared" si="9"/>
        <v>3.4551479857575949E-3</v>
      </c>
      <c r="AK44">
        <f t="shared" si="25"/>
        <v>176.89142876875181</v>
      </c>
      <c r="AL44">
        <f t="shared" si="26"/>
        <v>-1022.8197674418606</v>
      </c>
      <c r="AM44">
        <f t="shared" si="27"/>
        <v>1194.4482168246354</v>
      </c>
      <c r="AN44">
        <f t="shared" si="28"/>
        <v>-171.62844938277482</v>
      </c>
      <c r="AO44">
        <f t="shared" si="29"/>
        <v>5.0528820220456314</v>
      </c>
      <c r="AP44">
        <f t="shared" si="30"/>
        <v>466541.36448908795</v>
      </c>
    </row>
    <row r="45" spans="1:42" x14ac:dyDescent="0.3">
      <c r="A45">
        <v>44</v>
      </c>
      <c r="B45" t="s">
        <v>129</v>
      </c>
      <c r="C45" t="s">
        <v>127</v>
      </c>
      <c r="D45" t="s">
        <v>128</v>
      </c>
      <c r="E45" t="str">
        <f t="shared" si="0"/>
        <v>175.248</v>
      </c>
      <c r="F45" t="str">
        <f t="shared" si="1"/>
        <v>34.56269</v>
      </c>
      <c r="G45" t="str">
        <f t="shared" si="2"/>
        <v>-86.54492</v>
      </c>
      <c r="H45">
        <f t="shared" si="10"/>
        <v>0.60324076736067811</v>
      </c>
      <c r="I45">
        <f t="shared" si="11"/>
        <v>0.60323273884611894</v>
      </c>
      <c r="J45">
        <f t="shared" si="12"/>
        <v>-1.5104981681982208</v>
      </c>
      <c r="K45">
        <f t="shared" si="13"/>
        <v>-1.5104938048750909</v>
      </c>
      <c r="L45">
        <f t="shared" si="14"/>
        <v>3.5932126828052952E-6</v>
      </c>
      <c r="M45">
        <f t="shared" si="15"/>
        <v>-8.028514559166311E-6</v>
      </c>
      <c r="N45">
        <f t="shared" si="16"/>
        <v>183.86570718199505</v>
      </c>
      <c r="O45">
        <f t="shared" si="17"/>
        <v>4.3032000000000066</v>
      </c>
      <c r="P45" s="1">
        <f t="shared" si="18"/>
        <v>2.3404038012050762E-2</v>
      </c>
      <c r="Q45" s="3">
        <v>9.81</v>
      </c>
      <c r="R45" s="3">
        <v>20</v>
      </c>
      <c r="S45" s="3">
        <v>68</v>
      </c>
      <c r="T45" s="3">
        <f t="shared" si="19"/>
        <v>88</v>
      </c>
      <c r="U45" s="5">
        <v>2.4750000000000002E-3</v>
      </c>
      <c r="V45" s="5">
        <v>0.32</v>
      </c>
      <c r="W45" s="5">
        <v>1.29</v>
      </c>
      <c r="X45" s="4">
        <f t="shared" si="20"/>
        <v>2.1366180000000004</v>
      </c>
      <c r="Y45" s="4">
        <f t="shared" si="3"/>
        <v>20.198706781687711</v>
      </c>
      <c r="Z45" s="3">
        <f t="shared" si="4"/>
        <v>9.2314092175587845</v>
      </c>
      <c r="AA45" s="3">
        <f t="shared" si="21"/>
        <v>31.566733999246495</v>
      </c>
      <c r="AB45" s="3">
        <f t="shared" si="5"/>
        <v>0.2064</v>
      </c>
      <c r="AC45" s="3">
        <f t="shared" si="6"/>
        <v>22.335324781687714</v>
      </c>
      <c r="AD45" s="2">
        <f t="shared" si="31"/>
        <v>211.11</v>
      </c>
      <c r="AE45" s="2">
        <f t="shared" si="7"/>
        <v>6.6877365268462459</v>
      </c>
      <c r="AF45" s="2">
        <f t="shared" si="22"/>
        <v>299.11449912079945</v>
      </c>
      <c r="AG45" s="2">
        <f t="shared" si="23"/>
        <v>723.70526832106134</v>
      </c>
      <c r="AH45" s="2">
        <f t="shared" si="24"/>
        <v>-1022.8197674418606</v>
      </c>
      <c r="AI45" s="2">
        <f t="shared" si="8"/>
        <v>14.960035920322724</v>
      </c>
      <c r="AJ45">
        <f t="shared" si="9"/>
        <v>2.3277384351293295E-3</v>
      </c>
      <c r="AK45">
        <f t="shared" si="25"/>
        <v>108.21378285701411</v>
      </c>
      <c r="AL45">
        <f t="shared" si="26"/>
        <v>-1022.8197674418606</v>
      </c>
      <c r="AM45">
        <f t="shared" si="27"/>
        <v>1066.8139533399212</v>
      </c>
      <c r="AN45">
        <f t="shared" si="28"/>
        <v>-43.994185898060721</v>
      </c>
      <c r="AO45">
        <f t="shared" si="29"/>
        <v>6.6877365268462459</v>
      </c>
      <c r="AP45">
        <f t="shared" si="30"/>
        <v>308473.68054933706</v>
      </c>
    </row>
    <row r="46" spans="1:42" x14ac:dyDescent="0.3">
      <c r="A46">
        <v>45</v>
      </c>
      <c r="B46" t="s">
        <v>132</v>
      </c>
      <c r="C46" t="s">
        <v>130</v>
      </c>
      <c r="D46" t="s">
        <v>131</v>
      </c>
      <c r="E46" t="str">
        <f t="shared" si="0"/>
        <v>174.986</v>
      </c>
      <c r="F46" t="str">
        <f t="shared" si="1"/>
        <v>34.5625</v>
      </c>
      <c r="G46" t="str">
        <f t="shared" si="2"/>
        <v>-86.54485</v>
      </c>
      <c r="H46">
        <f t="shared" si="10"/>
        <v>0.60323273884611894</v>
      </c>
      <c r="I46">
        <f t="shared" si="11"/>
        <v>0.60322942272054014</v>
      </c>
      <c r="J46">
        <f t="shared" si="12"/>
        <v>-1.5104938048750909</v>
      </c>
      <c r="K46">
        <f t="shared" si="13"/>
        <v>-1.5104925831446145</v>
      </c>
      <c r="L46">
        <f t="shared" si="14"/>
        <v>1.0061034826309725E-6</v>
      </c>
      <c r="M46">
        <f t="shared" si="15"/>
        <v>-3.3161255788005661E-6</v>
      </c>
      <c r="N46">
        <f t="shared" si="16"/>
        <v>72.438864916648129</v>
      </c>
      <c r="O46">
        <f t="shared" si="17"/>
        <v>-0.86460000000000148</v>
      </c>
      <c r="P46" s="1">
        <f t="shared" si="18"/>
        <v>-1.1935581831587981E-2</v>
      </c>
      <c r="Q46" s="3">
        <v>9.81</v>
      </c>
      <c r="R46" s="3">
        <v>20</v>
      </c>
      <c r="S46" s="3">
        <v>68</v>
      </c>
      <c r="T46" s="3">
        <f t="shared" si="19"/>
        <v>88</v>
      </c>
      <c r="U46" s="5">
        <v>2.4750000000000002E-3</v>
      </c>
      <c r="V46" s="5">
        <v>0.32</v>
      </c>
      <c r="W46" s="5">
        <v>1.29</v>
      </c>
      <c r="X46" s="4">
        <f t="shared" si="20"/>
        <v>2.1366180000000004</v>
      </c>
      <c r="Y46" s="4">
        <f t="shared" si="3"/>
        <v>-10.303015235650259</v>
      </c>
      <c r="Z46" s="3">
        <f t="shared" si="4"/>
        <v>26.720544533945681</v>
      </c>
      <c r="AA46" s="3">
        <f t="shared" si="21"/>
        <v>18.554147298295423</v>
      </c>
      <c r="AB46" s="3">
        <f t="shared" si="5"/>
        <v>0.2064</v>
      </c>
      <c r="AC46" s="3">
        <f t="shared" si="6"/>
        <v>-8.1663972356502583</v>
      </c>
      <c r="AD46" s="2">
        <f t="shared" si="31"/>
        <v>211.11</v>
      </c>
      <c r="AE46" s="2">
        <f t="shared" si="7"/>
        <v>11.378049155586652</v>
      </c>
      <c r="AF46" s="2">
        <f t="shared" si="22"/>
        <v>1473.0022731166482</v>
      </c>
      <c r="AG46" s="2">
        <f t="shared" si="23"/>
        <v>-450.18250567478486</v>
      </c>
      <c r="AH46" s="2">
        <f t="shared" si="24"/>
        <v>-1022.8197674418606</v>
      </c>
      <c r="AI46" s="2">
        <f t="shared" si="8"/>
        <v>25.451963214681722</v>
      </c>
      <c r="AJ46">
        <f t="shared" si="9"/>
        <v>5.3903433208937952E-4</v>
      </c>
      <c r="AK46">
        <f t="shared" si="25"/>
        <v>-39.565878079700866</v>
      </c>
      <c r="AL46">
        <f t="shared" si="26"/>
        <v>-1022.8197674418606</v>
      </c>
      <c r="AM46">
        <f t="shared" si="27"/>
        <v>1020.5719811411682</v>
      </c>
      <c r="AN46">
        <f t="shared" si="28"/>
        <v>2.2477863006924395</v>
      </c>
      <c r="AO46">
        <f t="shared" si="29"/>
        <v>11.378049155586652</v>
      </c>
      <c r="AP46">
        <f t="shared" si="30"/>
        <v>259246.0414493758</v>
      </c>
    </row>
    <row r="47" spans="1:42" x14ac:dyDescent="0.3">
      <c r="A47">
        <v>46</v>
      </c>
      <c r="B47" t="s">
        <v>135</v>
      </c>
      <c r="C47" t="s">
        <v>133</v>
      </c>
      <c r="D47" t="s">
        <v>134</v>
      </c>
      <c r="E47" t="str">
        <f t="shared" si="0"/>
        <v>172.072</v>
      </c>
      <c r="F47" t="str">
        <f t="shared" si="1"/>
        <v>34.56129</v>
      </c>
      <c r="G47" t="str">
        <f t="shared" si="2"/>
        <v>-86.54451</v>
      </c>
      <c r="H47">
        <f t="shared" si="10"/>
        <v>0.60322942272054014</v>
      </c>
      <c r="I47">
        <f t="shared" si="11"/>
        <v>0.603208304236591</v>
      </c>
      <c r="J47">
        <f t="shared" si="12"/>
        <v>-1.5104925831446145</v>
      </c>
      <c r="K47">
        <f t="shared" si="13"/>
        <v>-1.5104866490251576</v>
      </c>
      <c r="L47">
        <f t="shared" si="14"/>
        <v>4.8868294732874059E-6</v>
      </c>
      <c r="M47">
        <f t="shared" si="15"/>
        <v>-2.1118483949145173E-5</v>
      </c>
      <c r="N47">
        <f t="shared" si="16"/>
        <v>453.11554394048937</v>
      </c>
      <c r="O47">
        <f t="shared" si="17"/>
        <v>-9.6161999999999583</v>
      </c>
      <c r="P47" s="1">
        <f t="shared" si="18"/>
        <v>-2.1222401501332994E-2</v>
      </c>
      <c r="Q47" s="3">
        <v>9.81</v>
      </c>
      <c r="R47" s="3">
        <v>20</v>
      </c>
      <c r="S47" s="3">
        <v>68</v>
      </c>
      <c r="T47" s="3">
        <f t="shared" si="19"/>
        <v>88</v>
      </c>
      <c r="U47" s="5">
        <v>2.4750000000000002E-3</v>
      </c>
      <c r="V47" s="5">
        <v>0.32</v>
      </c>
      <c r="W47" s="5">
        <v>1.29</v>
      </c>
      <c r="X47" s="4">
        <f t="shared" si="20"/>
        <v>2.1366180000000004</v>
      </c>
      <c r="Y47" s="4">
        <f t="shared" si="3"/>
        <v>-18.316750388828886</v>
      </c>
      <c r="Z47" s="3">
        <f t="shared" si="4"/>
        <v>32.901009050427177</v>
      </c>
      <c r="AA47" s="3">
        <f t="shared" si="21"/>
        <v>16.72087666159829</v>
      </c>
      <c r="AB47" s="3">
        <f t="shared" si="5"/>
        <v>0.2064</v>
      </c>
      <c r="AC47" s="3">
        <f t="shared" si="6"/>
        <v>-16.180132388828884</v>
      </c>
      <c r="AD47" s="2">
        <f t="shared" si="31"/>
        <v>211.11</v>
      </c>
      <c r="AE47" s="2">
        <f t="shared" si="7"/>
        <v>12.625534191328727</v>
      </c>
      <c r="AF47" s="2">
        <f t="shared" si="22"/>
        <v>2012.5620867024429</v>
      </c>
      <c r="AG47" s="2">
        <f t="shared" si="23"/>
        <v>-989.74231926058337</v>
      </c>
      <c r="AH47" s="2">
        <f t="shared" si="24"/>
        <v>-1022.8197674418606</v>
      </c>
      <c r="AI47" s="2">
        <f t="shared" si="8"/>
        <v>28.242506901600439</v>
      </c>
      <c r="AJ47">
        <f t="shared" si="9"/>
        <v>3.0385878338106682E-3</v>
      </c>
      <c r="AK47">
        <f t="shared" si="25"/>
        <v>-78.392114286961643</v>
      </c>
      <c r="AL47">
        <f t="shared" si="26"/>
        <v>-1022.8197674418606</v>
      </c>
      <c r="AM47">
        <f t="shared" si="27"/>
        <v>1005.067320761255</v>
      </c>
      <c r="AN47">
        <f t="shared" si="28"/>
        <v>17.752446680605544</v>
      </c>
      <c r="AO47">
        <f t="shared" si="29"/>
        <v>12.625534191328727</v>
      </c>
      <c r="AP47">
        <f t="shared" si="30"/>
        <v>243697.66514522216</v>
      </c>
    </row>
    <row r="48" spans="1:42" x14ac:dyDescent="0.3">
      <c r="A48">
        <v>47</v>
      </c>
      <c r="B48" t="s">
        <v>138</v>
      </c>
      <c r="C48" t="s">
        <v>136</v>
      </c>
      <c r="D48" t="s">
        <v>137</v>
      </c>
      <c r="E48" t="str">
        <f t="shared" si="0"/>
        <v>172.061</v>
      </c>
      <c r="F48" t="str">
        <f t="shared" si="1"/>
        <v>34.56124</v>
      </c>
      <c r="G48" t="str">
        <f t="shared" si="2"/>
        <v>-86.54449</v>
      </c>
      <c r="H48">
        <f t="shared" si="10"/>
        <v>0.603208304236591</v>
      </c>
      <c r="I48">
        <f t="shared" si="11"/>
        <v>0.60320743157196499</v>
      </c>
      <c r="J48">
        <f t="shared" si="12"/>
        <v>-1.5104866490251576</v>
      </c>
      <c r="K48">
        <f t="shared" si="13"/>
        <v>-1.5104862999593072</v>
      </c>
      <c r="L48">
        <f t="shared" si="14"/>
        <v>2.874627346516788E-7</v>
      </c>
      <c r="M48">
        <f t="shared" si="15"/>
        <v>-8.7266462600599226E-7</v>
      </c>
      <c r="N48">
        <f t="shared" si="16"/>
        <v>19.205982784749441</v>
      </c>
      <c r="O48">
        <f t="shared" si="17"/>
        <v>-3.629999999998574E-2</v>
      </c>
      <c r="P48" s="1">
        <f t="shared" si="18"/>
        <v>-1.8900360583895685E-3</v>
      </c>
      <c r="Q48" s="3">
        <v>9.81</v>
      </c>
      <c r="R48" s="3">
        <v>20</v>
      </c>
      <c r="S48" s="3">
        <v>68</v>
      </c>
      <c r="T48" s="3">
        <f t="shared" si="19"/>
        <v>88</v>
      </c>
      <c r="U48" s="5">
        <v>2.4750000000000002E-3</v>
      </c>
      <c r="V48" s="5">
        <v>0.32</v>
      </c>
      <c r="W48" s="5">
        <v>1.29</v>
      </c>
      <c r="X48" s="4">
        <f t="shared" si="20"/>
        <v>2.1366180000000004</v>
      </c>
      <c r="Y48" s="4">
        <f t="shared" si="3"/>
        <v>-1.6316274142098091</v>
      </c>
      <c r="Z48" s="3">
        <f t="shared" si="4"/>
        <v>20.617516897304718</v>
      </c>
      <c r="AA48" s="3">
        <f t="shared" si="21"/>
        <v>21.12250748309491</v>
      </c>
      <c r="AB48" s="3">
        <f t="shared" si="5"/>
        <v>0.2064</v>
      </c>
      <c r="AC48" s="3">
        <f t="shared" si="6"/>
        <v>0.50499058579019118</v>
      </c>
      <c r="AD48" s="2">
        <f t="shared" si="31"/>
        <v>211.11</v>
      </c>
      <c r="AE48" s="2">
        <f t="shared" si="7"/>
        <v>9.9945520279239854</v>
      </c>
      <c r="AF48" s="2">
        <f t="shared" si="22"/>
        <v>998.36649862748993</v>
      </c>
      <c r="AG48" s="2">
        <f t="shared" si="23"/>
        <v>24.453268814398626</v>
      </c>
      <c r="AH48" s="2">
        <f t="shared" si="24"/>
        <v>-1022.8197674418606</v>
      </c>
      <c r="AI48" s="2">
        <f t="shared" si="8"/>
        <v>22.357169237315357</v>
      </c>
      <c r="AJ48">
        <f t="shared" si="9"/>
        <v>1.6269934269964263E-4</v>
      </c>
      <c r="AK48">
        <f t="shared" si="25"/>
        <v>2.4466598148749572</v>
      </c>
      <c r="AL48">
        <f t="shared" si="26"/>
        <v>-1022.8197674418606</v>
      </c>
      <c r="AM48">
        <f t="shared" si="27"/>
        <v>1022.8202977858666</v>
      </c>
      <c r="AN48">
        <f t="shared" si="28"/>
        <v>-5.3034400599472065E-4</v>
      </c>
      <c r="AO48">
        <f t="shared" si="29"/>
        <v>9.9945520279239854</v>
      </c>
      <c r="AP48">
        <f t="shared" si="30"/>
        <v>261540.61161406958</v>
      </c>
    </row>
    <row r="49" spans="1:42" x14ac:dyDescent="0.3">
      <c r="A49">
        <v>48</v>
      </c>
      <c r="B49" t="s">
        <v>141</v>
      </c>
      <c r="C49" t="s">
        <v>139</v>
      </c>
      <c r="D49" t="s">
        <v>140</v>
      </c>
      <c r="E49" t="str">
        <f t="shared" si="0"/>
        <v>172.415</v>
      </c>
      <c r="F49" t="str">
        <f t="shared" si="1"/>
        <v>34.56076</v>
      </c>
      <c r="G49" t="str">
        <f t="shared" si="2"/>
        <v>-86.54432</v>
      </c>
      <c r="H49">
        <f t="shared" si="10"/>
        <v>0.60320743157196499</v>
      </c>
      <c r="I49">
        <f t="shared" si="11"/>
        <v>0.60319905399155549</v>
      </c>
      <c r="J49">
        <f t="shared" si="12"/>
        <v>-1.5104862999593072</v>
      </c>
      <c r="K49">
        <f t="shared" si="13"/>
        <v>-1.5104833328995788</v>
      </c>
      <c r="L49">
        <f t="shared" si="14"/>
        <v>2.4434410290370952E-6</v>
      </c>
      <c r="M49">
        <f t="shared" si="15"/>
        <v>-8.3775804095020945E-6</v>
      </c>
      <c r="N49">
        <f t="shared" si="16"/>
        <v>182.41750801381127</v>
      </c>
      <c r="O49">
        <f t="shared" si="17"/>
        <v>1.1681999999999504</v>
      </c>
      <c r="P49" s="1">
        <f t="shared" si="18"/>
        <v>6.4039905638416193E-3</v>
      </c>
      <c r="Q49" s="3">
        <v>9.81</v>
      </c>
      <c r="R49" s="3">
        <v>20</v>
      </c>
      <c r="S49" s="3">
        <v>68</v>
      </c>
      <c r="T49" s="3">
        <f t="shared" si="19"/>
        <v>88</v>
      </c>
      <c r="U49" s="5">
        <v>2.4750000000000002E-3</v>
      </c>
      <c r="V49" s="5">
        <v>0.32</v>
      </c>
      <c r="W49" s="5">
        <v>1.29</v>
      </c>
      <c r="X49" s="4">
        <f t="shared" si="20"/>
        <v>2.1366180000000004</v>
      </c>
      <c r="Y49" s="4">
        <f t="shared" si="3"/>
        <v>5.5283236138125869</v>
      </c>
      <c r="Z49" s="3">
        <f t="shared" si="4"/>
        <v>16.179308674085899</v>
      </c>
      <c r="AA49" s="3">
        <f t="shared" si="21"/>
        <v>23.844250287898486</v>
      </c>
      <c r="AB49" s="3">
        <f t="shared" si="5"/>
        <v>0.2064</v>
      </c>
      <c r="AC49" s="3">
        <f t="shared" si="6"/>
        <v>7.6649416138125872</v>
      </c>
      <c r="AD49" s="2">
        <f t="shared" si="31"/>
        <v>211.11</v>
      </c>
      <c r="AE49" s="2">
        <f t="shared" si="7"/>
        <v>8.8537067616314697</v>
      </c>
      <c r="AF49" s="2">
        <f t="shared" si="22"/>
        <v>694.0254583637452</v>
      </c>
      <c r="AG49" s="2">
        <f t="shared" si="23"/>
        <v>328.79430907811502</v>
      </c>
      <c r="AH49" s="2">
        <f t="shared" si="24"/>
        <v>-1022.8197674418606</v>
      </c>
      <c r="AI49" s="2">
        <f t="shared" si="8"/>
        <v>19.805171847054151</v>
      </c>
      <c r="AJ49">
        <f t="shared" si="9"/>
        <v>1.7444317435852019E-3</v>
      </c>
      <c r="AK49">
        <f t="shared" si="25"/>
        <v>37.136345028161763</v>
      </c>
      <c r="AL49">
        <f t="shared" si="26"/>
        <v>-1022.8197674418606</v>
      </c>
      <c r="AM49">
        <f t="shared" si="27"/>
        <v>1024.6709501554644</v>
      </c>
      <c r="AN49">
        <f t="shared" si="28"/>
        <v>-1.851182713603805</v>
      </c>
      <c r="AO49">
        <f t="shared" si="29"/>
        <v>8.8537067616314697</v>
      </c>
      <c r="AP49">
        <f t="shared" si="30"/>
        <v>263436.92231751519</v>
      </c>
    </row>
    <row r="50" spans="1:42" x14ac:dyDescent="0.3">
      <c r="A50">
        <v>49</v>
      </c>
      <c r="B50" t="s">
        <v>144</v>
      </c>
      <c r="C50" t="s">
        <v>142</v>
      </c>
      <c r="D50" t="s">
        <v>143</v>
      </c>
      <c r="E50" t="str">
        <f t="shared" si="0"/>
        <v>173.179</v>
      </c>
      <c r="F50" t="str">
        <f t="shared" si="1"/>
        <v>34.55957</v>
      </c>
      <c r="G50" t="str">
        <f t="shared" si="2"/>
        <v>-86.54377</v>
      </c>
      <c r="H50">
        <f t="shared" si="10"/>
        <v>0.60319905399155549</v>
      </c>
      <c r="I50">
        <f t="shared" si="11"/>
        <v>0.60317828457345668</v>
      </c>
      <c r="J50">
        <f t="shared" si="12"/>
        <v>-1.5104833328995788</v>
      </c>
      <c r="K50">
        <f t="shared" si="13"/>
        <v>-1.5104737335886929</v>
      </c>
      <c r="L50">
        <f t="shared" si="14"/>
        <v>7.9053297477201652E-6</v>
      </c>
      <c r="M50">
        <f t="shared" si="15"/>
        <v>-2.0769418098809389E-5</v>
      </c>
      <c r="N50">
        <f t="shared" si="16"/>
        <v>464.53950701084597</v>
      </c>
      <c r="O50">
        <f t="shared" si="17"/>
        <v>2.5212000000000327</v>
      </c>
      <c r="P50" s="1">
        <f t="shared" si="18"/>
        <v>5.4273101898762045E-3</v>
      </c>
      <c r="Q50" s="3">
        <v>9.81</v>
      </c>
      <c r="R50" s="3">
        <v>20</v>
      </c>
      <c r="S50" s="3">
        <v>68</v>
      </c>
      <c r="T50" s="3">
        <f t="shared" si="19"/>
        <v>88</v>
      </c>
      <c r="U50" s="5">
        <v>2.4750000000000002E-3</v>
      </c>
      <c r="V50" s="5">
        <v>0.32</v>
      </c>
      <c r="W50" s="5">
        <v>1.29</v>
      </c>
      <c r="X50" s="4">
        <f t="shared" si="20"/>
        <v>2.1366180000000004</v>
      </c>
      <c r="Y50" s="4">
        <f t="shared" si="3"/>
        <v>4.6852193380264406</v>
      </c>
      <c r="Z50" s="3">
        <f t="shared" si="4"/>
        <v>16.669329413225036</v>
      </c>
      <c r="AA50" s="3">
        <f t="shared" si="21"/>
        <v>23.491166751251477</v>
      </c>
      <c r="AB50" s="3">
        <f t="shared" si="5"/>
        <v>0.2064</v>
      </c>
      <c r="AC50" s="3">
        <f t="shared" si="6"/>
        <v>6.821837338026441</v>
      </c>
      <c r="AD50" s="2">
        <f t="shared" si="31"/>
        <v>211.11</v>
      </c>
      <c r="AE50" s="2">
        <f t="shared" si="7"/>
        <v>8.9867822333155498</v>
      </c>
      <c r="AF50" s="2">
        <f t="shared" si="22"/>
        <v>725.79279753902642</v>
      </c>
      <c r="AG50" s="2">
        <f t="shared" si="23"/>
        <v>297.02696990283272</v>
      </c>
      <c r="AH50" s="2">
        <f t="shared" si="24"/>
        <v>-1022.8197674418606</v>
      </c>
      <c r="AI50" s="2">
        <f t="shared" si="8"/>
        <v>20.102853107151059</v>
      </c>
      <c r="AJ50">
        <f t="shared" si="9"/>
        <v>4.3765413181876024E-3</v>
      </c>
      <c r="AK50">
        <f t="shared" si="25"/>
        <v>33.051537490438186</v>
      </c>
      <c r="AL50">
        <f t="shared" si="26"/>
        <v>-1022.8197674418606</v>
      </c>
      <c r="AM50">
        <f t="shared" si="27"/>
        <v>1024.1255114795829</v>
      </c>
      <c r="AN50">
        <f t="shared" si="28"/>
        <v>-1.3057440377222633</v>
      </c>
      <c r="AO50">
        <f t="shared" si="29"/>
        <v>8.9867822333155498</v>
      </c>
      <c r="AP50">
        <f t="shared" si="30"/>
        <v>262877.31494794914</v>
      </c>
    </row>
    <row r="51" spans="1:42" x14ac:dyDescent="0.3">
      <c r="A51">
        <v>50</v>
      </c>
      <c r="B51" t="s">
        <v>147</v>
      </c>
      <c r="C51" t="s">
        <v>145</v>
      </c>
      <c r="D51" t="s">
        <v>146</v>
      </c>
      <c r="E51" t="str">
        <f t="shared" si="0"/>
        <v>170.876</v>
      </c>
      <c r="F51" t="str">
        <f t="shared" si="1"/>
        <v>34.55823</v>
      </c>
      <c r="G51" t="str">
        <f t="shared" si="2"/>
        <v>-86.5431</v>
      </c>
      <c r="H51">
        <f t="shared" si="10"/>
        <v>0.60317828457345668</v>
      </c>
      <c r="I51">
        <f t="shared" si="11"/>
        <v>0.60315489716148007</v>
      </c>
      <c r="J51">
        <f t="shared" si="12"/>
        <v>-1.5104737335886929</v>
      </c>
      <c r="K51">
        <f t="shared" si="13"/>
        <v>-1.5104620398827047</v>
      </c>
      <c r="L51">
        <f t="shared" si="14"/>
        <v>9.6302754201864329E-6</v>
      </c>
      <c r="M51">
        <f t="shared" si="15"/>
        <v>-2.3387411976605321E-5</v>
      </c>
      <c r="N51">
        <f t="shared" si="16"/>
        <v>528.70339012064187</v>
      </c>
      <c r="O51">
        <f t="shared" si="17"/>
        <v>-7.599899999999991</v>
      </c>
      <c r="P51" s="1">
        <f t="shared" si="18"/>
        <v>-1.4374600469775334E-2</v>
      </c>
      <c r="Q51" s="3">
        <v>9.81</v>
      </c>
      <c r="R51" s="3">
        <v>20</v>
      </c>
      <c r="S51" s="3">
        <v>68</v>
      </c>
      <c r="T51" s="3">
        <f t="shared" si="19"/>
        <v>88</v>
      </c>
      <c r="U51" s="5">
        <v>2.4750000000000002E-3</v>
      </c>
      <c r="V51" s="5">
        <v>0.32</v>
      </c>
      <c r="W51" s="5">
        <v>1.29</v>
      </c>
      <c r="X51" s="4">
        <f t="shared" si="20"/>
        <v>2.1366180000000004</v>
      </c>
      <c r="Y51" s="4">
        <f t="shared" si="3"/>
        <v>-12.408023230185513</v>
      </c>
      <c r="Z51" s="3">
        <f t="shared" si="4"/>
        <v>28.300269419027941</v>
      </c>
      <c r="AA51" s="3">
        <f t="shared" si="21"/>
        <v>18.028864188842427</v>
      </c>
      <c r="AB51" s="3">
        <f t="shared" si="5"/>
        <v>0.2064</v>
      </c>
      <c r="AC51" s="3">
        <f t="shared" si="6"/>
        <v>-10.271405230185515</v>
      </c>
      <c r="AD51" s="2">
        <f t="shared" si="31"/>
        <v>211.11</v>
      </c>
      <c r="AE51" s="2">
        <f t="shared" si="7"/>
        <v>11.709556286449242</v>
      </c>
      <c r="AF51" s="2">
        <f t="shared" si="22"/>
        <v>1605.5406864524507</v>
      </c>
      <c r="AG51" s="2">
        <f t="shared" si="23"/>
        <v>-582.72091901059309</v>
      </c>
      <c r="AH51" s="2">
        <f t="shared" si="24"/>
        <v>-1022.8197674418606</v>
      </c>
      <c r="AI51" s="2">
        <f t="shared" si="8"/>
        <v>26.193523317362107</v>
      </c>
      <c r="AJ51">
        <f t="shared" si="9"/>
        <v>3.8228235511756016E-3</v>
      </c>
      <c r="AK51">
        <f t="shared" si="25"/>
        <v>-49.764560223767027</v>
      </c>
      <c r="AL51">
        <f t="shared" si="26"/>
        <v>-1022.8197674418606</v>
      </c>
      <c r="AM51">
        <f t="shared" si="27"/>
        <v>1018.3374248982659</v>
      </c>
      <c r="AN51">
        <f t="shared" si="28"/>
        <v>4.4823425435946547</v>
      </c>
      <c r="AO51">
        <f t="shared" si="29"/>
        <v>11.709556286449242</v>
      </c>
      <c r="AP51">
        <f t="shared" si="30"/>
        <v>256975.53200409928</v>
      </c>
    </row>
    <row r="52" spans="1:42" x14ac:dyDescent="0.3">
      <c r="A52">
        <v>51</v>
      </c>
      <c r="B52" t="s">
        <v>150</v>
      </c>
      <c r="C52" t="s">
        <v>148</v>
      </c>
      <c r="D52" t="s">
        <v>149</v>
      </c>
      <c r="E52" t="str">
        <f t="shared" si="0"/>
        <v>171.636</v>
      </c>
      <c r="F52" t="str">
        <f t="shared" si="1"/>
        <v>34.55784</v>
      </c>
      <c r="G52" t="str">
        <f t="shared" si="2"/>
        <v>-86.5429</v>
      </c>
      <c r="H52">
        <f t="shared" si="10"/>
        <v>0.60315489716148007</v>
      </c>
      <c r="I52">
        <f t="shared" si="11"/>
        <v>0.60314809037739714</v>
      </c>
      <c r="J52">
        <f t="shared" si="12"/>
        <v>-1.5104620398827047</v>
      </c>
      <c r="K52">
        <f t="shared" si="13"/>
        <v>-1.5104585492242006</v>
      </c>
      <c r="L52">
        <f t="shared" si="14"/>
        <v>2.874738973963436E-6</v>
      </c>
      <c r="M52">
        <f t="shared" si="15"/>
        <v>-6.8067840829355575E-6</v>
      </c>
      <c r="N52">
        <f t="shared" si="16"/>
        <v>154.45485421518205</v>
      </c>
      <c r="O52">
        <f t="shared" si="17"/>
        <v>2.5079999999999698</v>
      </c>
      <c r="P52" s="1">
        <f t="shared" si="18"/>
        <v>1.6237754473588096E-2</v>
      </c>
      <c r="Q52" s="3">
        <v>9.81</v>
      </c>
      <c r="R52" s="3">
        <v>20</v>
      </c>
      <c r="S52" s="3">
        <v>68</v>
      </c>
      <c r="T52" s="3">
        <f t="shared" si="19"/>
        <v>88</v>
      </c>
      <c r="U52" s="5">
        <v>2.4750000000000002E-3</v>
      </c>
      <c r="V52" s="5">
        <v>0.32</v>
      </c>
      <c r="W52" s="5">
        <v>1.29</v>
      </c>
      <c r="X52" s="4">
        <f t="shared" si="20"/>
        <v>2.1366180000000004</v>
      </c>
      <c r="Y52" s="4">
        <f t="shared" si="3"/>
        <v>14.015881057410139</v>
      </c>
      <c r="Z52" s="3">
        <f t="shared" si="4"/>
        <v>11.785333611213966</v>
      </c>
      <c r="AA52" s="3">
        <f t="shared" si="21"/>
        <v>27.937832668624104</v>
      </c>
      <c r="AB52" s="3">
        <f t="shared" si="5"/>
        <v>0.2064</v>
      </c>
      <c r="AC52" s="3">
        <f t="shared" si="6"/>
        <v>16.152499057410139</v>
      </c>
      <c r="AD52" s="2">
        <f t="shared" si="31"/>
        <v>211.11</v>
      </c>
      <c r="AE52" s="2">
        <f t="shared" si="7"/>
        <v>7.5564200882729686</v>
      </c>
      <c r="AF52" s="2">
        <f t="shared" si="22"/>
        <v>431.46769208709213</v>
      </c>
      <c r="AG52" s="2">
        <f t="shared" si="23"/>
        <v>591.3520753547682</v>
      </c>
      <c r="AH52" s="2">
        <f t="shared" si="24"/>
        <v>-1022.8197674418606</v>
      </c>
      <c r="AI52" s="2">
        <f t="shared" si="8"/>
        <v>16.903225104012947</v>
      </c>
      <c r="AJ52">
        <f t="shared" si="9"/>
        <v>1.7306054388038117E-3</v>
      </c>
      <c r="AK52">
        <f t="shared" si="25"/>
        <v>78.258231867297184</v>
      </c>
      <c r="AL52">
        <f t="shared" si="26"/>
        <v>-1022.8197674418606</v>
      </c>
      <c r="AM52">
        <f t="shared" si="27"/>
        <v>1039.8899802930691</v>
      </c>
      <c r="AN52">
        <f t="shared" si="28"/>
        <v>-17.070212851208623</v>
      </c>
      <c r="AO52">
        <f t="shared" si="29"/>
        <v>7.5564200882729686</v>
      </c>
      <c r="AP52">
        <f t="shared" si="30"/>
        <v>279291.21247289726</v>
      </c>
    </row>
    <row r="53" spans="1:42" x14ac:dyDescent="0.3">
      <c r="A53">
        <v>52</v>
      </c>
      <c r="B53" t="s">
        <v>153</v>
      </c>
      <c r="C53" t="s">
        <v>151</v>
      </c>
      <c r="D53" t="s">
        <v>152</v>
      </c>
      <c r="E53" t="str">
        <f t="shared" si="0"/>
        <v>173.115</v>
      </c>
      <c r="F53" t="str">
        <f t="shared" si="1"/>
        <v>34.5575</v>
      </c>
      <c r="G53" t="str">
        <f t="shared" si="2"/>
        <v>-86.54268</v>
      </c>
      <c r="H53">
        <f t="shared" si="10"/>
        <v>0.60314809037739714</v>
      </c>
      <c r="I53">
        <f t="shared" si="11"/>
        <v>0.60314215625794032</v>
      </c>
      <c r="J53">
        <f t="shared" si="12"/>
        <v>-1.5104585492242006</v>
      </c>
      <c r="K53">
        <f t="shared" si="13"/>
        <v>-1.5104547094998462</v>
      </c>
      <c r="L53">
        <f t="shared" si="14"/>
        <v>3.1622267464816075E-6</v>
      </c>
      <c r="M53">
        <f t="shared" si="15"/>
        <v>-5.9341194568185429E-6</v>
      </c>
      <c r="N53">
        <f t="shared" si="16"/>
        <v>140.55725144647232</v>
      </c>
      <c r="O53">
        <f t="shared" si="17"/>
        <v>4.8807000000000444</v>
      </c>
      <c r="P53" s="1">
        <f t="shared" si="18"/>
        <v>3.4723928860111039E-2</v>
      </c>
      <c r="Q53" s="3">
        <v>9.81</v>
      </c>
      <c r="R53" s="3">
        <v>20</v>
      </c>
      <c r="S53" s="3">
        <v>68</v>
      </c>
      <c r="T53" s="3">
        <f t="shared" si="19"/>
        <v>88</v>
      </c>
      <c r="U53" s="5">
        <v>2.4750000000000002E-3</v>
      </c>
      <c r="V53" s="5">
        <v>0.32</v>
      </c>
      <c r="W53" s="5">
        <v>1.29</v>
      </c>
      <c r="X53" s="4">
        <f t="shared" si="20"/>
        <v>2.1366180000000004</v>
      </c>
      <c r="Y53" s="4">
        <f t="shared" si="3"/>
        <v>29.958417547919531</v>
      </c>
      <c r="Z53" s="3">
        <f t="shared" si="4"/>
        <v>6.2546573588068837</v>
      </c>
      <c r="AA53" s="3">
        <f t="shared" si="21"/>
        <v>38.349692906726411</v>
      </c>
      <c r="AB53" s="3">
        <f t="shared" si="5"/>
        <v>0.2064</v>
      </c>
      <c r="AC53" s="3">
        <f t="shared" si="6"/>
        <v>32.09503554791953</v>
      </c>
      <c r="AD53" s="2">
        <f t="shared" si="31"/>
        <v>211.11</v>
      </c>
      <c r="AE53" s="2">
        <f t="shared" si="7"/>
        <v>5.5048680706116428</v>
      </c>
      <c r="AF53" s="2">
        <f t="shared" si="22"/>
        <v>166.81716854221008</v>
      </c>
      <c r="AG53" s="2">
        <f t="shared" si="23"/>
        <v>856.00259889965048</v>
      </c>
      <c r="AH53" s="2">
        <f t="shared" si="24"/>
        <v>-1022.8197674418606</v>
      </c>
      <c r="AI53" s="2">
        <f t="shared" si="8"/>
        <v>12.314035360454499</v>
      </c>
      <c r="AJ53">
        <f t="shared" si="9"/>
        <v>2.161817047181951E-3</v>
      </c>
      <c r="AK53">
        <f t="shared" si="25"/>
        <v>155.49920323604422</v>
      </c>
      <c r="AL53">
        <f t="shared" si="26"/>
        <v>-1022.8197674418606</v>
      </c>
      <c r="AM53">
        <f t="shared" si="27"/>
        <v>1144.4961789610295</v>
      </c>
      <c r="AN53">
        <f t="shared" si="28"/>
        <v>-121.67641151916899</v>
      </c>
      <c r="AO53">
        <f t="shared" si="29"/>
        <v>5.5048680706116428</v>
      </c>
      <c r="AP53">
        <f t="shared" si="30"/>
        <v>400798.25722083409</v>
      </c>
    </row>
    <row r="54" spans="1:42" x14ac:dyDescent="0.3">
      <c r="A54">
        <v>53</v>
      </c>
      <c r="B54" t="s">
        <v>156</v>
      </c>
      <c r="C54" t="s">
        <v>154</v>
      </c>
      <c r="D54" t="s">
        <v>155</v>
      </c>
      <c r="E54" t="str">
        <f t="shared" si="0"/>
        <v>173.178</v>
      </c>
      <c r="F54" t="str">
        <f t="shared" si="1"/>
        <v>34.55695</v>
      </c>
      <c r="G54" t="str">
        <f t="shared" si="2"/>
        <v>-86.54229</v>
      </c>
      <c r="H54">
        <f t="shared" si="10"/>
        <v>0.60314215625794032</v>
      </c>
      <c r="I54">
        <f t="shared" si="11"/>
        <v>0.60313255694705448</v>
      </c>
      <c r="J54">
        <f t="shared" si="12"/>
        <v>-1.5104547094998462</v>
      </c>
      <c r="K54">
        <f t="shared" si="13"/>
        <v>-1.5104479027157633</v>
      </c>
      <c r="L54">
        <f t="shared" si="14"/>
        <v>5.6057955834534925E-6</v>
      </c>
      <c r="M54">
        <f t="shared" si="15"/>
        <v>-9.5993108858438703E-6</v>
      </c>
      <c r="N54">
        <f t="shared" si="16"/>
        <v>232.3694119268543</v>
      </c>
      <c r="O54">
        <f t="shared" si="17"/>
        <v>0.20789999999996098</v>
      </c>
      <c r="P54" s="1">
        <f t="shared" si="18"/>
        <v>8.9469607155267129E-4</v>
      </c>
      <c r="Q54" s="3">
        <v>9.81</v>
      </c>
      <c r="R54" s="3">
        <v>20</v>
      </c>
      <c r="S54" s="3">
        <v>68</v>
      </c>
      <c r="T54" s="3">
        <f t="shared" si="19"/>
        <v>88</v>
      </c>
      <c r="U54" s="5">
        <v>2.4750000000000002E-3</v>
      </c>
      <c r="V54" s="5">
        <v>0.32</v>
      </c>
      <c r="W54" s="5">
        <v>1.29</v>
      </c>
      <c r="X54" s="4">
        <f t="shared" si="20"/>
        <v>2.1366180000000004</v>
      </c>
      <c r="Y54" s="4">
        <f t="shared" si="3"/>
        <v>0.77237291551510678</v>
      </c>
      <c r="Z54" s="3">
        <f t="shared" si="4"/>
        <v>19.059746315585752</v>
      </c>
      <c r="AA54" s="3">
        <f t="shared" si="21"/>
        <v>21.96873723110086</v>
      </c>
      <c r="AB54" s="3">
        <f t="shared" si="5"/>
        <v>0.2064</v>
      </c>
      <c r="AC54" s="3">
        <f t="shared" si="6"/>
        <v>2.908990915515107</v>
      </c>
      <c r="AD54" s="2">
        <f t="shared" si="31"/>
        <v>211.11</v>
      </c>
      <c r="AE54" s="2">
        <f t="shared" si="7"/>
        <v>9.6095646180852423</v>
      </c>
      <c r="AF54" s="2">
        <f t="shared" si="22"/>
        <v>887.38306116246792</v>
      </c>
      <c r="AG54" s="2">
        <f t="shared" si="23"/>
        <v>135.43670627938647</v>
      </c>
      <c r="AH54" s="2">
        <f t="shared" si="24"/>
        <v>-1022.8197674418606</v>
      </c>
      <c r="AI54" s="2">
        <f t="shared" si="8"/>
        <v>21.495977194695286</v>
      </c>
      <c r="AJ54">
        <f t="shared" si="9"/>
        <v>2.0473299688064648E-3</v>
      </c>
      <c r="AK54">
        <f t="shared" si="25"/>
        <v>14.09394823408482</v>
      </c>
      <c r="AL54">
        <f t="shared" si="26"/>
        <v>-1022.8197674418606</v>
      </c>
      <c r="AM54">
        <f t="shared" si="27"/>
        <v>1022.9211333932278</v>
      </c>
      <c r="AN54">
        <f t="shared" si="28"/>
        <v>-0.1013659513673133</v>
      </c>
      <c r="AO54">
        <f t="shared" si="29"/>
        <v>9.6095646180852423</v>
      </c>
      <c r="AP54">
        <f t="shared" si="30"/>
        <v>261643.75854131556</v>
      </c>
    </row>
    <row r="55" spans="1:42" x14ac:dyDescent="0.3">
      <c r="A55">
        <v>54</v>
      </c>
      <c r="B55" t="s">
        <v>159</v>
      </c>
      <c r="C55" t="s">
        <v>157</v>
      </c>
      <c r="D55" t="s">
        <v>158</v>
      </c>
      <c r="E55" t="str">
        <f t="shared" si="0"/>
        <v>172.944</v>
      </c>
      <c r="F55" t="str">
        <f t="shared" si="1"/>
        <v>34.55648</v>
      </c>
      <c r="G55" t="str">
        <f t="shared" si="2"/>
        <v>-86.5419</v>
      </c>
      <c r="H55">
        <f t="shared" si="10"/>
        <v>0.60313255694705448</v>
      </c>
      <c r="I55">
        <f t="shared" si="11"/>
        <v>0.60312435389957009</v>
      </c>
      <c r="J55">
        <f t="shared" si="12"/>
        <v>-1.5104479027157633</v>
      </c>
      <c r="K55">
        <f t="shared" si="13"/>
        <v>-1.5104410959316807</v>
      </c>
      <c r="L55">
        <f t="shared" si="14"/>
        <v>5.6058299505525926E-6</v>
      </c>
      <c r="M55">
        <f t="shared" si="15"/>
        <v>-8.2030474843897139E-6</v>
      </c>
      <c r="N55">
        <f t="shared" si="16"/>
        <v>207.68814030235328</v>
      </c>
      <c r="O55">
        <f t="shared" si="17"/>
        <v>-0.7722000000000292</v>
      </c>
      <c r="P55" s="1">
        <f t="shared" si="18"/>
        <v>-3.7180746039511799E-3</v>
      </c>
      <c r="Q55" s="3">
        <v>9.81</v>
      </c>
      <c r="R55" s="3">
        <v>20</v>
      </c>
      <c r="S55" s="3">
        <v>68</v>
      </c>
      <c r="T55" s="3">
        <f t="shared" si="19"/>
        <v>88</v>
      </c>
      <c r="U55" s="5">
        <v>2.4750000000000002E-3</v>
      </c>
      <c r="V55" s="5">
        <v>0.32</v>
      </c>
      <c r="W55" s="5">
        <v>1.29</v>
      </c>
      <c r="X55" s="4">
        <f t="shared" si="20"/>
        <v>2.1366180000000004</v>
      </c>
      <c r="Y55" s="4">
        <f t="shared" si="3"/>
        <v>-3.2097172584835585</v>
      </c>
      <c r="Z55" s="3">
        <f t="shared" si="4"/>
        <v>21.674254279989956</v>
      </c>
      <c r="AA55" s="3">
        <f t="shared" si="21"/>
        <v>20.601155021506397</v>
      </c>
      <c r="AB55" s="3">
        <f t="shared" si="5"/>
        <v>0.2064</v>
      </c>
      <c r="AC55" s="3">
        <f t="shared" si="6"/>
        <v>-1.0730992584835579</v>
      </c>
      <c r="AD55" s="2">
        <f t="shared" si="31"/>
        <v>211.11</v>
      </c>
      <c r="AE55" s="2">
        <f t="shared" si="7"/>
        <v>10.247483686211758</v>
      </c>
      <c r="AF55" s="2">
        <f t="shared" si="22"/>
        <v>1076.0977090358645</v>
      </c>
      <c r="AG55" s="2">
        <f t="shared" si="23"/>
        <v>-53.277941593973814</v>
      </c>
      <c r="AH55" s="2">
        <f t="shared" si="24"/>
        <v>-1022.8197674418606</v>
      </c>
      <c r="AI55" s="2">
        <f t="shared" si="8"/>
        <v>22.922961068106314</v>
      </c>
      <c r="AJ55">
        <f t="shared" si="9"/>
        <v>1.7159595979069282E-3</v>
      </c>
      <c r="AK55">
        <f t="shared" si="25"/>
        <v>-5.1991243143583237</v>
      </c>
      <c r="AL55">
        <f t="shared" si="26"/>
        <v>-1022.8197674418606</v>
      </c>
      <c r="AM55">
        <f t="shared" si="27"/>
        <v>1022.8146784718766</v>
      </c>
      <c r="AN55">
        <f t="shared" si="28"/>
        <v>5.0889699839444802E-3</v>
      </c>
      <c r="AO55">
        <f t="shared" si="29"/>
        <v>10.247483686211758</v>
      </c>
      <c r="AP55">
        <f t="shared" si="30"/>
        <v>261534.86409425756</v>
      </c>
    </row>
    <row r="56" spans="1:42" x14ac:dyDescent="0.3">
      <c r="A56">
        <v>55</v>
      </c>
      <c r="B56" t="s">
        <v>162</v>
      </c>
      <c r="C56" t="s">
        <v>160</v>
      </c>
      <c r="D56" t="s">
        <v>161</v>
      </c>
      <c r="E56" t="str">
        <f t="shared" si="0"/>
        <v>174.047</v>
      </c>
      <c r="F56" t="str">
        <f t="shared" si="1"/>
        <v>34.55565</v>
      </c>
      <c r="G56" t="str">
        <f t="shared" si="2"/>
        <v>-86.54109</v>
      </c>
      <c r="H56">
        <f t="shared" si="10"/>
        <v>0.60312435389957009</v>
      </c>
      <c r="I56">
        <f t="shared" si="11"/>
        <v>0.60310986766677854</v>
      </c>
      <c r="J56">
        <f t="shared" si="12"/>
        <v>-1.5104410959316807</v>
      </c>
      <c r="K56">
        <f t="shared" si="13"/>
        <v>-1.5104269587647394</v>
      </c>
      <c r="L56">
        <f t="shared" si="14"/>
        <v>1.1642968560925197E-5</v>
      </c>
      <c r="M56">
        <f t="shared" si="15"/>
        <v>-1.448623279154404E-5</v>
      </c>
      <c r="N56">
        <f t="shared" si="16"/>
        <v>388.49609898255574</v>
      </c>
      <c r="O56">
        <f t="shared" si="17"/>
        <v>3.6399000000000283</v>
      </c>
      <c r="P56" s="1">
        <f t="shared" si="18"/>
        <v>9.3692060474549772E-3</v>
      </c>
      <c r="Q56" s="3">
        <v>9.81</v>
      </c>
      <c r="R56" s="3">
        <v>20</v>
      </c>
      <c r="S56" s="3">
        <v>68</v>
      </c>
      <c r="T56" s="3">
        <f t="shared" si="19"/>
        <v>88</v>
      </c>
      <c r="U56" s="5">
        <v>2.4750000000000002E-3</v>
      </c>
      <c r="V56" s="5">
        <v>0.32</v>
      </c>
      <c r="W56" s="5">
        <v>1.29</v>
      </c>
      <c r="X56" s="4">
        <f t="shared" si="20"/>
        <v>2.1366180000000004</v>
      </c>
      <c r="Y56" s="4">
        <f t="shared" si="3"/>
        <v>8.0878932186268724</v>
      </c>
      <c r="Z56" s="3">
        <f t="shared" si="4"/>
        <v>14.749085851808271</v>
      </c>
      <c r="AA56" s="3">
        <f t="shared" si="21"/>
        <v>24.973597070435144</v>
      </c>
      <c r="AB56" s="3">
        <f t="shared" si="5"/>
        <v>0.2064</v>
      </c>
      <c r="AC56" s="3">
        <f t="shared" si="6"/>
        <v>10.224511218626871</v>
      </c>
      <c r="AD56" s="2">
        <f t="shared" si="31"/>
        <v>211.11</v>
      </c>
      <c r="AE56" s="2">
        <f t="shared" si="7"/>
        <v>8.4533277046389728</v>
      </c>
      <c r="AF56" s="2">
        <f t="shared" si="22"/>
        <v>604.06422504452303</v>
      </c>
      <c r="AG56" s="2">
        <f t="shared" si="23"/>
        <v>418.75554239733776</v>
      </c>
      <c r="AH56" s="2">
        <f t="shared" si="24"/>
        <v>-1022.8197674418606</v>
      </c>
      <c r="AI56" s="2">
        <f t="shared" si="8"/>
        <v>18.909549680973203</v>
      </c>
      <c r="AJ56">
        <f t="shared" si="9"/>
        <v>3.8910924832609348E-3</v>
      </c>
      <c r="AK56">
        <f t="shared" si="25"/>
        <v>49.537360555362746</v>
      </c>
      <c r="AL56">
        <f t="shared" si="26"/>
        <v>-1022.8197674418606</v>
      </c>
      <c r="AM56">
        <f t="shared" si="27"/>
        <v>1027.2028395254326</v>
      </c>
      <c r="AN56">
        <f t="shared" si="28"/>
        <v>-4.3830720835721309</v>
      </c>
      <c r="AO56">
        <f t="shared" si="29"/>
        <v>8.4533277046389728</v>
      </c>
      <c r="AP56">
        <f t="shared" si="30"/>
        <v>266042.37325754541</v>
      </c>
    </row>
    <row r="57" spans="1:42" x14ac:dyDescent="0.3">
      <c r="A57">
        <v>56</v>
      </c>
      <c r="B57" t="s">
        <v>165</v>
      </c>
      <c r="C57" t="s">
        <v>163</v>
      </c>
      <c r="D57" t="s">
        <v>164</v>
      </c>
      <c r="E57" t="str">
        <f t="shared" si="0"/>
        <v>175.662</v>
      </c>
      <c r="F57" t="str">
        <f t="shared" si="1"/>
        <v>34.55443</v>
      </c>
      <c r="G57" t="str">
        <f t="shared" si="2"/>
        <v>-86.5399</v>
      </c>
      <c r="H57">
        <f t="shared" si="10"/>
        <v>0.60310986766677854</v>
      </c>
      <c r="I57">
        <f t="shared" si="11"/>
        <v>0.60308857464990429</v>
      </c>
      <c r="J57">
        <f t="shared" si="12"/>
        <v>-1.5104269587647394</v>
      </c>
      <c r="K57">
        <f t="shared" si="13"/>
        <v>-1.5104061893466407</v>
      </c>
      <c r="L57">
        <f t="shared" si="14"/>
        <v>1.7105312708701523E-5</v>
      </c>
      <c r="M57">
        <f t="shared" si="15"/>
        <v>-2.1293016874257553E-5</v>
      </c>
      <c r="N57">
        <f t="shared" si="16"/>
        <v>570.93184208603725</v>
      </c>
      <c r="O57">
        <f t="shared" si="17"/>
        <v>5.3295000000000297</v>
      </c>
      <c r="P57" s="1">
        <f t="shared" si="18"/>
        <v>9.3347394682479351E-3</v>
      </c>
      <c r="Q57" s="3">
        <v>9.81</v>
      </c>
      <c r="R57" s="3">
        <v>20</v>
      </c>
      <c r="S57" s="3">
        <v>68</v>
      </c>
      <c r="T57" s="3">
        <f t="shared" si="19"/>
        <v>88</v>
      </c>
      <c r="U57" s="5">
        <v>2.4750000000000002E-3</v>
      </c>
      <c r="V57" s="5">
        <v>0.32</v>
      </c>
      <c r="W57" s="5">
        <v>1.29</v>
      </c>
      <c r="X57" s="4">
        <f t="shared" si="20"/>
        <v>2.1366180000000004</v>
      </c>
      <c r="Y57" s="4">
        <f t="shared" si="3"/>
        <v>8.0581428131474429</v>
      </c>
      <c r="Z57" s="3">
        <f t="shared" si="4"/>
        <v>14.765202679917227</v>
      </c>
      <c r="AA57" s="3">
        <f t="shared" si="21"/>
        <v>24.95996349306467</v>
      </c>
      <c r="AB57" s="3">
        <f t="shared" si="5"/>
        <v>0.2064</v>
      </c>
      <c r="AC57" s="3">
        <f t="shared" si="6"/>
        <v>10.194760813147441</v>
      </c>
      <c r="AD57" s="2">
        <f t="shared" si="31"/>
        <v>211.11</v>
      </c>
      <c r="AE57" s="2">
        <f t="shared" si="7"/>
        <v>8.4579450630470188</v>
      </c>
      <c r="AF57" s="2">
        <f t="shared" si="22"/>
        <v>605.05461778824861</v>
      </c>
      <c r="AG57" s="2">
        <f t="shared" si="23"/>
        <v>417.76514965361247</v>
      </c>
      <c r="AH57" s="2">
        <f t="shared" si="24"/>
        <v>-1022.8197674418606</v>
      </c>
      <c r="AI57" s="2">
        <f t="shared" si="8"/>
        <v>18.919878414374121</v>
      </c>
      <c r="AJ57">
        <f t="shared" si="9"/>
        <v>5.7152074833610993E-3</v>
      </c>
      <c r="AK57">
        <f t="shared" si="25"/>
        <v>49.393220993931401</v>
      </c>
      <c r="AL57">
        <f t="shared" si="26"/>
        <v>-1022.8197674418606</v>
      </c>
      <c r="AM57">
        <f t="shared" si="27"/>
        <v>1027.1648509753627</v>
      </c>
      <c r="AN57">
        <f t="shared" si="28"/>
        <v>-4.345083533502077</v>
      </c>
      <c r="AO57">
        <f t="shared" si="29"/>
        <v>8.4579450630470188</v>
      </c>
      <c r="AP57">
        <f t="shared" si="30"/>
        <v>266003.18624762062</v>
      </c>
    </row>
    <row r="58" spans="1:42" x14ac:dyDescent="0.3">
      <c r="A58">
        <v>57</v>
      </c>
      <c r="B58" t="s">
        <v>168</v>
      </c>
      <c r="C58" t="s">
        <v>166</v>
      </c>
      <c r="D58" t="s">
        <v>167</v>
      </c>
      <c r="E58" t="str">
        <f t="shared" si="0"/>
        <v>177.357</v>
      </c>
      <c r="F58" t="str">
        <f t="shared" si="1"/>
        <v>34.55376</v>
      </c>
      <c r="G58" t="str">
        <f t="shared" si="2"/>
        <v>-86.53926</v>
      </c>
      <c r="H58">
        <f t="shared" si="10"/>
        <v>0.60308857464990429</v>
      </c>
      <c r="I58">
        <f t="shared" si="11"/>
        <v>0.60307688094391576</v>
      </c>
      <c r="J58">
        <f t="shared" si="12"/>
        <v>-1.5104061893466407</v>
      </c>
      <c r="K58">
        <f t="shared" si="13"/>
        <v>-1.510395019239428</v>
      </c>
      <c r="L58">
        <f t="shared" si="14"/>
        <v>9.199600405616859E-6</v>
      </c>
      <c r="M58">
        <f t="shared" si="15"/>
        <v>-1.1693705988524705E-5</v>
      </c>
      <c r="N58">
        <f t="shared" si="16"/>
        <v>311.01698784432705</v>
      </c>
      <c r="O58">
        <f t="shared" si="17"/>
        <v>5.5934999999999775</v>
      </c>
      <c r="P58" s="1">
        <f t="shared" si="18"/>
        <v>1.7984548171367683E-2</v>
      </c>
      <c r="Q58" s="3">
        <v>9.81</v>
      </c>
      <c r="R58" s="3">
        <v>20</v>
      </c>
      <c r="S58" s="3">
        <v>68</v>
      </c>
      <c r="T58" s="3">
        <f t="shared" si="19"/>
        <v>88</v>
      </c>
      <c r="U58" s="5">
        <v>2.4750000000000002E-3</v>
      </c>
      <c r="V58" s="5">
        <v>0.32</v>
      </c>
      <c r="W58" s="5">
        <v>1.29</v>
      </c>
      <c r="X58" s="4">
        <f t="shared" si="20"/>
        <v>2.1366180000000004</v>
      </c>
      <c r="Y58" s="4">
        <f t="shared" si="3"/>
        <v>15.523190507137167</v>
      </c>
      <c r="Z58" s="3">
        <f t="shared" si="4"/>
        <v>11.112010818185695</v>
      </c>
      <c r="AA58" s="3">
        <f t="shared" si="21"/>
        <v>28.771819325322863</v>
      </c>
      <c r="AB58" s="3">
        <f t="shared" si="5"/>
        <v>0.2064</v>
      </c>
      <c r="AC58" s="3">
        <f t="shared" si="6"/>
        <v>17.659808507137168</v>
      </c>
      <c r="AD58" s="2">
        <f t="shared" si="31"/>
        <v>211.11</v>
      </c>
      <c r="AE58" s="2">
        <f t="shared" si="7"/>
        <v>7.3373879354996596</v>
      </c>
      <c r="AF58" s="2">
        <f t="shared" si="22"/>
        <v>395.02487459543318</v>
      </c>
      <c r="AG58" s="2">
        <f t="shared" si="23"/>
        <v>627.79489284642693</v>
      </c>
      <c r="AH58" s="2">
        <f t="shared" si="24"/>
        <v>-1022.8197674418606</v>
      </c>
      <c r="AI58" s="2">
        <f t="shared" si="8"/>
        <v>16.413264283929692</v>
      </c>
      <c r="AJ58">
        <f t="shared" si="9"/>
        <v>3.5888493310832735E-3</v>
      </c>
      <c r="AK58">
        <f t="shared" si="25"/>
        <v>85.561087728377757</v>
      </c>
      <c r="AL58">
        <f t="shared" si="26"/>
        <v>-1022.8197674418606</v>
      </c>
      <c r="AM58">
        <f t="shared" si="27"/>
        <v>1045.0191491338574</v>
      </c>
      <c r="AN58">
        <f t="shared" si="28"/>
        <v>-22.199381691996734</v>
      </c>
      <c r="AO58">
        <f t="shared" si="29"/>
        <v>7.3373879354996596</v>
      </c>
      <c r="AP58">
        <f t="shared" si="30"/>
        <v>284738.84813452361</v>
      </c>
    </row>
    <row r="59" spans="1:42" x14ac:dyDescent="0.3">
      <c r="A59">
        <v>58</v>
      </c>
      <c r="B59" t="s">
        <v>171</v>
      </c>
      <c r="C59" t="s">
        <v>169</v>
      </c>
      <c r="D59" t="s">
        <v>170</v>
      </c>
      <c r="E59" t="str">
        <f t="shared" si="0"/>
        <v>177.897</v>
      </c>
      <c r="F59" t="str">
        <f t="shared" si="1"/>
        <v>34.55355</v>
      </c>
      <c r="G59" t="str">
        <f t="shared" si="2"/>
        <v>-86.53909</v>
      </c>
      <c r="H59">
        <f t="shared" si="10"/>
        <v>0.60307688094391576</v>
      </c>
      <c r="I59">
        <f t="shared" si="11"/>
        <v>0.60307321575248662</v>
      </c>
      <c r="J59">
        <f t="shared" si="12"/>
        <v>-1.510395019239428</v>
      </c>
      <c r="K59">
        <f t="shared" si="13"/>
        <v>-1.5103920521796996</v>
      </c>
      <c r="L59">
        <f t="shared" si="14"/>
        <v>2.4436567811505049E-6</v>
      </c>
      <c r="M59">
        <f t="shared" si="15"/>
        <v>-3.6651914291363497E-6</v>
      </c>
      <c r="N59">
        <f t="shared" si="16"/>
        <v>92.082524608824244</v>
      </c>
      <c r="O59">
        <f t="shared" si="17"/>
        <v>1.7819999999999736</v>
      </c>
      <c r="P59" s="1">
        <f t="shared" si="18"/>
        <v>1.935220616039892E-2</v>
      </c>
      <c r="Q59" s="3">
        <v>9.81</v>
      </c>
      <c r="R59" s="3">
        <v>20</v>
      </c>
      <c r="S59" s="3">
        <v>68</v>
      </c>
      <c r="T59" s="3">
        <f t="shared" si="19"/>
        <v>88</v>
      </c>
      <c r="U59" s="5">
        <v>2.4750000000000002E-3</v>
      </c>
      <c r="V59" s="5">
        <v>0.32</v>
      </c>
      <c r="W59" s="5">
        <v>1.29</v>
      </c>
      <c r="X59" s="4">
        <f t="shared" si="20"/>
        <v>2.1366180000000004</v>
      </c>
      <c r="Y59" s="4">
        <f t="shared" si="3"/>
        <v>16.703245078456899</v>
      </c>
      <c r="Z59" s="3">
        <f t="shared" si="4"/>
        <v>10.607804407243941</v>
      </c>
      <c r="AA59" s="3">
        <f t="shared" si="21"/>
        <v>29.44766748570084</v>
      </c>
      <c r="AB59" s="3">
        <f t="shared" si="5"/>
        <v>0.2064</v>
      </c>
      <c r="AC59" s="3">
        <f t="shared" si="6"/>
        <v>18.839863078456901</v>
      </c>
      <c r="AD59" s="2">
        <f t="shared" si="31"/>
        <v>211.11</v>
      </c>
      <c r="AE59" s="2">
        <f t="shared" si="7"/>
        <v>7.1689888546354501</v>
      </c>
      <c r="AF59" s="2">
        <f t="shared" si="22"/>
        <v>368.44588937831691</v>
      </c>
      <c r="AG59" s="2">
        <f t="shared" si="23"/>
        <v>654.37387806354377</v>
      </c>
      <c r="AH59" s="2">
        <f t="shared" si="24"/>
        <v>-1022.8197674418606</v>
      </c>
      <c r="AI59" s="2">
        <f t="shared" si="8"/>
        <v>16.036566384937263</v>
      </c>
      <c r="AJ59">
        <f t="shared" si="9"/>
        <v>1.0875066187101884E-3</v>
      </c>
      <c r="AK59">
        <f t="shared" si="25"/>
        <v>91.278406387872579</v>
      </c>
      <c r="AL59">
        <f t="shared" si="26"/>
        <v>-1022.8197674418606</v>
      </c>
      <c r="AM59">
        <f t="shared" si="27"/>
        <v>1049.6543035972679</v>
      </c>
      <c r="AN59">
        <f t="shared" si="28"/>
        <v>-26.83453615540742</v>
      </c>
      <c r="AO59">
        <f t="shared" si="29"/>
        <v>7.1689888546354501</v>
      </c>
      <c r="AP59">
        <f t="shared" si="30"/>
        <v>289707.05552801536</v>
      </c>
    </row>
    <row r="60" spans="1:42" x14ac:dyDescent="0.3">
      <c r="A60">
        <v>59</v>
      </c>
      <c r="B60" t="s">
        <v>174</v>
      </c>
      <c r="C60" t="s">
        <v>172</v>
      </c>
      <c r="D60" t="s">
        <v>173</v>
      </c>
      <c r="E60" t="str">
        <f t="shared" si="0"/>
        <v>178.626</v>
      </c>
      <c r="F60" t="str">
        <f t="shared" si="1"/>
        <v>34.55337</v>
      </c>
      <c r="G60" t="str">
        <f t="shared" si="2"/>
        <v>-86.53899</v>
      </c>
      <c r="H60">
        <f t="shared" si="10"/>
        <v>0.60307321575248662</v>
      </c>
      <c r="I60">
        <f t="shared" si="11"/>
        <v>0.60307007415983305</v>
      </c>
      <c r="J60">
        <f t="shared" si="12"/>
        <v>-1.5103920521796996</v>
      </c>
      <c r="K60">
        <f t="shared" si="13"/>
        <v>-1.5103903068504476</v>
      </c>
      <c r="L60">
        <f t="shared" si="14"/>
        <v>1.4374485344649214E-6</v>
      </c>
      <c r="M60">
        <f t="shared" si="15"/>
        <v>-3.1415926535771632E-6</v>
      </c>
      <c r="N60">
        <f t="shared" si="16"/>
        <v>72.218145397877521</v>
      </c>
      <c r="O60">
        <f t="shared" si="17"/>
        <v>2.4057000000000444</v>
      </c>
      <c r="P60" s="1">
        <f t="shared" si="18"/>
        <v>3.3311572690576843E-2</v>
      </c>
      <c r="Q60" s="3">
        <v>9.81</v>
      </c>
      <c r="R60" s="3">
        <v>20</v>
      </c>
      <c r="S60" s="3">
        <v>68</v>
      </c>
      <c r="T60" s="3">
        <f t="shared" si="19"/>
        <v>88</v>
      </c>
      <c r="U60" s="5">
        <v>2.4750000000000002E-3</v>
      </c>
      <c r="V60" s="5">
        <v>0.32</v>
      </c>
      <c r="W60" s="5">
        <v>1.29</v>
      </c>
      <c r="X60" s="4">
        <f t="shared" si="20"/>
        <v>2.1366180000000004</v>
      </c>
      <c r="Y60" s="4">
        <f t="shared" si="3"/>
        <v>28.741272360959218</v>
      </c>
      <c r="Z60" s="3">
        <f t="shared" si="4"/>
        <v>6.562245485275203</v>
      </c>
      <c r="AA60" s="3">
        <f t="shared" si="21"/>
        <v>37.440135846234426</v>
      </c>
      <c r="AB60" s="3">
        <f t="shared" si="5"/>
        <v>0.2064</v>
      </c>
      <c r="AC60" s="3">
        <f t="shared" si="6"/>
        <v>30.877890360959221</v>
      </c>
      <c r="AD60" s="2">
        <f t="shared" si="31"/>
        <v>211.11</v>
      </c>
      <c r="AE60" s="2">
        <f t="shared" si="7"/>
        <v>5.6386013359305824</v>
      </c>
      <c r="AF60" s="2">
        <f t="shared" si="22"/>
        <v>179.27270426345535</v>
      </c>
      <c r="AG60" s="2">
        <f t="shared" si="23"/>
        <v>843.54706317840464</v>
      </c>
      <c r="AH60" s="2">
        <f t="shared" si="24"/>
        <v>-1022.8197674418606</v>
      </c>
      <c r="AI60" s="2">
        <f t="shared" si="8"/>
        <v>12.613188062550678</v>
      </c>
      <c r="AJ60">
        <f t="shared" si="9"/>
        <v>1.0843950779770087E-3</v>
      </c>
      <c r="AK60">
        <f t="shared" si="25"/>
        <v>149.60218198139157</v>
      </c>
      <c r="AL60">
        <f t="shared" si="26"/>
        <v>-1022.8197674418606</v>
      </c>
      <c r="AM60">
        <f t="shared" si="27"/>
        <v>1132.3351283696527</v>
      </c>
      <c r="AN60">
        <f t="shared" si="28"/>
        <v>-109.51536092779207</v>
      </c>
      <c r="AO60">
        <f t="shared" si="29"/>
        <v>5.6386013359305824</v>
      </c>
      <c r="AP60">
        <f t="shared" si="30"/>
        <v>385548.1594420757</v>
      </c>
    </row>
    <row r="61" spans="1:42" x14ac:dyDescent="0.3">
      <c r="A61">
        <v>60</v>
      </c>
      <c r="B61" t="s">
        <v>177</v>
      </c>
      <c r="C61" t="s">
        <v>175</v>
      </c>
      <c r="D61" t="s">
        <v>176</v>
      </c>
      <c r="E61" t="str">
        <f t="shared" si="0"/>
        <v>179.636</v>
      </c>
      <c r="F61" t="str">
        <f t="shared" si="1"/>
        <v>34.55316</v>
      </c>
      <c r="G61" t="str">
        <f t="shared" si="2"/>
        <v>-86.53891</v>
      </c>
      <c r="H61">
        <f t="shared" si="10"/>
        <v>0.60307007415983305</v>
      </c>
      <c r="I61">
        <f t="shared" si="11"/>
        <v>0.60306640896840391</v>
      </c>
      <c r="J61">
        <f t="shared" si="12"/>
        <v>-1.5103903068504476</v>
      </c>
      <c r="K61">
        <f t="shared" si="13"/>
        <v>-1.5103889105870461</v>
      </c>
      <c r="L61">
        <f t="shared" si="14"/>
        <v>1.1499615227620414E-6</v>
      </c>
      <c r="M61">
        <f t="shared" si="15"/>
        <v>-3.6651914291363497E-6</v>
      </c>
      <c r="N61">
        <f t="shared" si="16"/>
        <v>80.297926722050008</v>
      </c>
      <c r="O61">
        <f t="shared" si="17"/>
        <v>3.33299999999997</v>
      </c>
      <c r="P61" s="1">
        <f t="shared" si="18"/>
        <v>4.1507921014412939E-2</v>
      </c>
      <c r="Q61" s="3">
        <v>9.81</v>
      </c>
      <c r="R61" s="3">
        <v>20</v>
      </c>
      <c r="S61" s="3">
        <v>68</v>
      </c>
      <c r="T61" s="3">
        <f t="shared" si="19"/>
        <v>88</v>
      </c>
      <c r="U61" s="5">
        <v>2.4750000000000002E-3</v>
      </c>
      <c r="V61" s="5">
        <v>0.32</v>
      </c>
      <c r="W61" s="5">
        <v>1.29</v>
      </c>
      <c r="X61" s="4">
        <f t="shared" si="20"/>
        <v>2.1366180000000004</v>
      </c>
      <c r="Y61" s="4">
        <f t="shared" si="3"/>
        <v>35.802129447522155</v>
      </c>
      <c r="Z61" s="3">
        <f t="shared" si="4"/>
        <v>4.9912150883692439</v>
      </c>
      <c r="AA61" s="3">
        <f t="shared" si="21"/>
        <v>42.929962535891399</v>
      </c>
      <c r="AB61" s="3">
        <f t="shared" si="5"/>
        <v>0.2064</v>
      </c>
      <c r="AC61" s="3">
        <f t="shared" si="6"/>
        <v>37.938747447522154</v>
      </c>
      <c r="AD61" s="2">
        <f t="shared" si="31"/>
        <v>211.11</v>
      </c>
      <c r="AE61" s="2">
        <f t="shared" si="7"/>
        <v>4.9175444731288218</v>
      </c>
      <c r="AF61" s="2">
        <f t="shared" si="22"/>
        <v>118.91725858530695</v>
      </c>
      <c r="AG61" s="2">
        <f t="shared" si="23"/>
        <v>903.90250885655405</v>
      </c>
      <c r="AH61" s="2">
        <f t="shared" si="24"/>
        <v>-1022.8197674418606</v>
      </c>
      <c r="AI61" s="2">
        <f t="shared" si="8"/>
        <v>11.000230296525105</v>
      </c>
      <c r="AJ61">
        <f t="shared" si="9"/>
        <v>1.3825111163226287E-3</v>
      </c>
      <c r="AK61">
        <f t="shared" si="25"/>
        <v>183.81176088915771</v>
      </c>
      <c r="AL61">
        <f t="shared" si="26"/>
        <v>-1022.8197674418606</v>
      </c>
      <c r="AM61">
        <f t="shared" si="27"/>
        <v>1212.5197538656862</v>
      </c>
      <c r="AN61">
        <f t="shared" si="28"/>
        <v>-189.69998642382558</v>
      </c>
      <c r="AO61">
        <f t="shared" si="29"/>
        <v>4.9175444731288218</v>
      </c>
      <c r="AP61">
        <f t="shared" si="30"/>
        <v>491555.05001439637</v>
      </c>
    </row>
    <row r="62" spans="1:42" x14ac:dyDescent="0.3">
      <c r="A62">
        <v>61</v>
      </c>
      <c r="B62" t="s">
        <v>180</v>
      </c>
      <c r="C62" t="s">
        <v>178</v>
      </c>
      <c r="D62" t="s">
        <v>179</v>
      </c>
      <c r="E62" t="str">
        <f t="shared" si="0"/>
        <v>182.008</v>
      </c>
      <c r="F62" t="str">
        <f t="shared" si="1"/>
        <v>34.55261</v>
      </c>
      <c r="G62" t="str">
        <f t="shared" si="2"/>
        <v>-86.53878</v>
      </c>
      <c r="H62">
        <f t="shared" si="10"/>
        <v>0.60306640896840391</v>
      </c>
      <c r="I62">
        <f t="shared" si="11"/>
        <v>0.60305680965751784</v>
      </c>
      <c r="J62">
        <f t="shared" si="12"/>
        <v>-1.5103889105870461</v>
      </c>
      <c r="K62">
        <f t="shared" si="13"/>
        <v>-1.5103866416590184</v>
      </c>
      <c r="L62">
        <f t="shared" si="14"/>
        <v>1.8686960094249109E-6</v>
      </c>
      <c r="M62">
        <f t="shared" si="15"/>
        <v>-9.5993108860659149E-6</v>
      </c>
      <c r="N62">
        <f t="shared" si="16"/>
        <v>204.42615981485764</v>
      </c>
      <c r="O62">
        <f t="shared" si="17"/>
        <v>7.8276000000000465</v>
      </c>
      <c r="P62" s="1">
        <f t="shared" si="18"/>
        <v>3.8290598459068341E-2</v>
      </c>
      <c r="Q62" s="3">
        <v>9.81</v>
      </c>
      <c r="R62" s="3">
        <v>20</v>
      </c>
      <c r="S62" s="3">
        <v>68</v>
      </c>
      <c r="T62" s="3">
        <f t="shared" si="19"/>
        <v>88</v>
      </c>
      <c r="U62" s="5">
        <v>2.4750000000000002E-3</v>
      </c>
      <c r="V62" s="5">
        <v>0.32</v>
      </c>
      <c r="W62" s="5">
        <v>1.29</v>
      </c>
      <c r="X62" s="4">
        <f t="shared" si="20"/>
        <v>2.1366180000000004</v>
      </c>
      <c r="Y62" s="4">
        <f t="shared" si="3"/>
        <v>33.031301956134442</v>
      </c>
      <c r="Z62" s="3">
        <f t="shared" si="4"/>
        <v>5.5486259372494651</v>
      </c>
      <c r="AA62" s="3">
        <f t="shared" si="21"/>
        <v>40.716545893383909</v>
      </c>
      <c r="AB62" s="3">
        <f t="shared" si="5"/>
        <v>0.2064</v>
      </c>
      <c r="AC62" s="3">
        <f t="shared" si="6"/>
        <v>35.16791995613444</v>
      </c>
      <c r="AD62" s="2">
        <f t="shared" si="31"/>
        <v>211.11</v>
      </c>
      <c r="AE62" s="2">
        <f t="shared" si="7"/>
        <v>5.1848700661591156</v>
      </c>
      <c r="AF62" s="2">
        <f t="shared" si="22"/>
        <v>139.38422737576946</v>
      </c>
      <c r="AG62" s="2">
        <f t="shared" si="23"/>
        <v>883.43554006609145</v>
      </c>
      <c r="AH62" s="2">
        <f t="shared" si="24"/>
        <v>-1022.8197674418606</v>
      </c>
      <c r="AI62" s="2">
        <f t="shared" si="8"/>
        <v>11.598220432365681</v>
      </c>
      <c r="AJ62">
        <f t="shared" si="9"/>
        <v>3.3381910568338648E-3</v>
      </c>
      <c r="AK62">
        <f t="shared" si="25"/>
        <v>170.38720908979866</v>
      </c>
      <c r="AL62">
        <f t="shared" si="26"/>
        <v>-1022.8197674418606</v>
      </c>
      <c r="AM62">
        <f t="shared" si="27"/>
        <v>1178.3051061651183</v>
      </c>
      <c r="AN62">
        <f t="shared" si="28"/>
        <v>-155.48533872325783</v>
      </c>
      <c r="AO62">
        <f t="shared" si="29"/>
        <v>5.1848700661591156</v>
      </c>
      <c r="AP62">
        <f t="shared" si="30"/>
        <v>444749.23771888309</v>
      </c>
    </row>
    <row r="63" spans="1:42" x14ac:dyDescent="0.3">
      <c r="A63">
        <v>62</v>
      </c>
      <c r="B63" t="s">
        <v>183</v>
      </c>
      <c r="C63" t="s">
        <v>181</v>
      </c>
      <c r="D63" t="s">
        <v>182</v>
      </c>
      <c r="E63" t="str">
        <f t="shared" si="0"/>
        <v>184.104</v>
      </c>
      <c r="F63" t="str">
        <f t="shared" si="1"/>
        <v>34.5523</v>
      </c>
      <c r="G63" t="str">
        <f t="shared" si="2"/>
        <v>-86.53873</v>
      </c>
      <c r="H63">
        <f t="shared" si="10"/>
        <v>0.60305680965751784</v>
      </c>
      <c r="I63">
        <f t="shared" si="11"/>
        <v>0.60305139913683681</v>
      </c>
      <c r="J63">
        <f t="shared" si="12"/>
        <v>-1.5103866416590184</v>
      </c>
      <c r="K63">
        <f t="shared" si="13"/>
        <v>-1.5103857689943925</v>
      </c>
      <c r="L63">
        <f t="shared" si="14"/>
        <v>7.1873294879169383E-7</v>
      </c>
      <c r="M63">
        <f t="shared" si="15"/>
        <v>-5.4105206810373119E-6</v>
      </c>
      <c r="N63">
        <f t="shared" si="16"/>
        <v>114.09245980455219</v>
      </c>
      <c r="O63">
        <f t="shared" si="17"/>
        <v>6.9168000000000118</v>
      </c>
      <c r="P63" s="1">
        <f t="shared" si="18"/>
        <v>6.0624514642325537E-2</v>
      </c>
      <c r="Q63" s="3">
        <v>9.81</v>
      </c>
      <c r="R63" s="3">
        <v>20</v>
      </c>
      <c r="S63" s="3">
        <v>68</v>
      </c>
      <c r="T63" s="3">
        <f t="shared" si="19"/>
        <v>88</v>
      </c>
      <c r="U63" s="5">
        <v>2.4750000000000002E-3</v>
      </c>
      <c r="V63" s="5">
        <v>0.32</v>
      </c>
      <c r="W63" s="5">
        <v>1.29</v>
      </c>
      <c r="X63" s="4">
        <f t="shared" si="20"/>
        <v>2.1366180000000004</v>
      </c>
      <c r="Y63" s="4">
        <f t="shared" si="3"/>
        <v>52.240019344861778</v>
      </c>
      <c r="Z63" s="3">
        <f t="shared" si="4"/>
        <v>2.8125452950038228</v>
      </c>
      <c r="AA63" s="3">
        <f t="shared" si="21"/>
        <v>57.189182639865599</v>
      </c>
      <c r="AB63" s="3">
        <f t="shared" si="5"/>
        <v>0.2064</v>
      </c>
      <c r="AC63" s="3">
        <f t="shared" si="6"/>
        <v>54.376637344861784</v>
      </c>
      <c r="AD63" s="2">
        <f t="shared" si="31"/>
        <v>211.11</v>
      </c>
      <c r="AE63" s="2">
        <f t="shared" si="7"/>
        <v>3.6914323698139171</v>
      </c>
      <c r="AF63" s="2">
        <f t="shared" si="22"/>
        <v>50.301941586942554</v>
      </c>
      <c r="AG63" s="2">
        <f t="shared" si="23"/>
        <v>972.51782585491799</v>
      </c>
      <c r="AH63" s="2">
        <f t="shared" si="24"/>
        <v>-1022.8197674418606</v>
      </c>
      <c r="AI63" s="2">
        <f t="shared" si="8"/>
        <v>8.2574964830291169</v>
      </c>
      <c r="AJ63">
        <f t="shared" si="9"/>
        <v>2.6168246588949384E-3</v>
      </c>
      <c r="AK63">
        <f t="shared" si="25"/>
        <v>263.45270031425281</v>
      </c>
      <c r="AL63">
        <f t="shared" si="26"/>
        <v>-1022.8197674418606</v>
      </c>
      <c r="AM63">
        <f t="shared" si="27"/>
        <v>1480.3178054278337</v>
      </c>
      <c r="AN63">
        <f t="shared" si="28"/>
        <v>-457.49803798597321</v>
      </c>
      <c r="AO63">
        <f t="shared" si="29"/>
        <v>3.6914323698139171</v>
      </c>
      <c r="AP63">
        <f t="shared" si="30"/>
        <v>938782.56074639107</v>
      </c>
    </row>
    <row r="64" spans="1:42" x14ac:dyDescent="0.3">
      <c r="A64">
        <v>63</v>
      </c>
      <c r="B64" t="s">
        <v>186</v>
      </c>
      <c r="C64" t="s">
        <v>184</v>
      </c>
      <c r="D64" t="s">
        <v>185</v>
      </c>
      <c r="E64" t="str">
        <f t="shared" si="0"/>
        <v>184.604</v>
      </c>
      <c r="F64" t="str">
        <f t="shared" si="1"/>
        <v>34.55192</v>
      </c>
      <c r="G64" t="str">
        <f t="shared" si="2"/>
        <v>-86.5387</v>
      </c>
      <c r="H64">
        <f t="shared" si="10"/>
        <v>0.60305139913683681</v>
      </c>
      <c r="I64">
        <f t="shared" si="11"/>
        <v>0.60304476688567921</v>
      </c>
      <c r="J64">
        <f t="shared" si="12"/>
        <v>-1.5103857689943925</v>
      </c>
      <c r="K64">
        <f t="shared" si="13"/>
        <v>-1.5103852453956168</v>
      </c>
      <c r="L64">
        <f t="shared" si="14"/>
        <v>4.3124155751503661E-7</v>
      </c>
      <c r="M64">
        <f t="shared" si="15"/>
        <v>-6.6322511576011323E-6</v>
      </c>
      <c r="N64">
        <f t="shared" si="16"/>
        <v>138.93015446928709</v>
      </c>
      <c r="O64">
        <f t="shared" si="17"/>
        <v>1.65</v>
      </c>
      <c r="P64" s="1">
        <f t="shared" si="18"/>
        <v>1.187647135571825E-2</v>
      </c>
      <c r="Q64" s="3">
        <v>9.81</v>
      </c>
      <c r="R64" s="3">
        <v>20</v>
      </c>
      <c r="S64" s="3">
        <v>68</v>
      </c>
      <c r="T64" s="3">
        <f t="shared" si="19"/>
        <v>88</v>
      </c>
      <c r="U64" s="5">
        <v>2.4750000000000002E-3</v>
      </c>
      <c r="V64" s="5">
        <v>0.32</v>
      </c>
      <c r="W64" s="5">
        <v>1.29</v>
      </c>
      <c r="X64" s="4">
        <f t="shared" si="20"/>
        <v>2.1366180000000004</v>
      </c>
      <c r="Y64" s="4">
        <f t="shared" si="3"/>
        <v>10.25199719242506</v>
      </c>
      <c r="Z64" s="3">
        <f t="shared" si="4"/>
        <v>13.60952154182219</v>
      </c>
      <c r="AA64" s="3">
        <f t="shared" si="21"/>
        <v>25.99813673424725</v>
      </c>
      <c r="AB64" s="3">
        <f t="shared" si="5"/>
        <v>0.2064</v>
      </c>
      <c r="AC64" s="3">
        <f t="shared" si="6"/>
        <v>12.388615192425062</v>
      </c>
      <c r="AD64" s="2">
        <f t="shared" si="31"/>
        <v>211.11</v>
      </c>
      <c r="AE64" s="2">
        <f t="shared" si="7"/>
        <v>8.1201973109828778</v>
      </c>
      <c r="AF64" s="2">
        <f t="shared" si="22"/>
        <v>535.42635769219032</v>
      </c>
      <c r="AG64" s="2">
        <f t="shared" si="23"/>
        <v>487.39340974966871</v>
      </c>
      <c r="AH64" s="2">
        <f t="shared" si="24"/>
        <v>-1022.8197674418606</v>
      </c>
      <c r="AI64" s="2">
        <f t="shared" si="8"/>
        <v>18.16435844396187</v>
      </c>
      <c r="AJ64">
        <f t="shared" si="9"/>
        <v>1.4485801596969428E-3</v>
      </c>
      <c r="AK64">
        <f t="shared" si="25"/>
        <v>60.022360428416</v>
      </c>
      <c r="AL64">
        <f t="shared" si="26"/>
        <v>-1022.8197674418606</v>
      </c>
      <c r="AM64">
        <f t="shared" si="27"/>
        <v>1030.5909857195434</v>
      </c>
      <c r="AN64">
        <f t="shared" si="28"/>
        <v>-7.7712182776828627</v>
      </c>
      <c r="AO64">
        <f t="shared" si="29"/>
        <v>8.1201973109828778</v>
      </c>
      <c r="AP64">
        <f t="shared" si="30"/>
        <v>269549.0166724943</v>
      </c>
    </row>
    <row r="65" spans="1:42" x14ac:dyDescent="0.3">
      <c r="A65">
        <v>64</v>
      </c>
      <c r="B65" t="s">
        <v>189</v>
      </c>
      <c r="C65" t="s">
        <v>187</v>
      </c>
      <c r="D65" t="s">
        <v>188</v>
      </c>
      <c r="E65" t="str">
        <f t="shared" si="0"/>
        <v>183.982</v>
      </c>
      <c r="F65" t="str">
        <f t="shared" si="1"/>
        <v>34.55145</v>
      </c>
      <c r="G65" t="str">
        <f t="shared" si="2"/>
        <v>-86.53874</v>
      </c>
      <c r="H65">
        <f t="shared" si="10"/>
        <v>0.60304476688567921</v>
      </c>
      <c r="I65">
        <f t="shared" si="11"/>
        <v>0.60303656383819482</v>
      </c>
      <c r="J65">
        <f t="shared" si="12"/>
        <v>-1.5103852453956168</v>
      </c>
      <c r="K65">
        <f t="shared" si="13"/>
        <v>-1.5103859435273177</v>
      </c>
      <c r="L65">
        <f t="shared" si="14"/>
        <v>-5.7499168035032626E-7</v>
      </c>
      <c r="M65">
        <f t="shared" si="15"/>
        <v>-8.2030474843897139E-6</v>
      </c>
      <c r="N65">
        <f t="shared" si="16"/>
        <v>171.89329847874629</v>
      </c>
      <c r="O65">
        <f t="shared" si="17"/>
        <v>-2.0526000000000466</v>
      </c>
      <c r="P65" s="1">
        <f t="shared" si="18"/>
        <v>-1.1941128701150848E-2</v>
      </c>
      <c r="Q65" s="3">
        <v>9.81</v>
      </c>
      <c r="R65" s="3">
        <v>20</v>
      </c>
      <c r="S65" s="3">
        <v>68</v>
      </c>
      <c r="T65" s="3">
        <f t="shared" si="19"/>
        <v>88</v>
      </c>
      <c r="U65" s="5">
        <v>2.4750000000000002E-3</v>
      </c>
      <c r="V65" s="5">
        <v>0.32</v>
      </c>
      <c r="W65" s="5">
        <v>1.29</v>
      </c>
      <c r="X65" s="4">
        <f t="shared" si="20"/>
        <v>2.1366180000000004</v>
      </c>
      <c r="Y65" s="4">
        <f t="shared" si="3"/>
        <v>-10.307802713671881</v>
      </c>
      <c r="Z65" s="3">
        <f t="shared" si="4"/>
        <v>26.724098305398748</v>
      </c>
      <c r="AA65" s="3">
        <f t="shared" si="21"/>
        <v>18.552913591726867</v>
      </c>
      <c r="AB65" s="3">
        <f t="shared" si="5"/>
        <v>0.2064</v>
      </c>
      <c r="AC65" s="3">
        <f t="shared" si="6"/>
        <v>-8.1711847136718827</v>
      </c>
      <c r="AD65" s="2">
        <f t="shared" si="31"/>
        <v>211.11</v>
      </c>
      <c r="AE65" s="2">
        <f t="shared" si="7"/>
        <v>11.378805757718741</v>
      </c>
      <c r="AF65" s="2">
        <f t="shared" si="22"/>
        <v>1473.2961417989968</v>
      </c>
      <c r="AG65" s="2">
        <f t="shared" si="23"/>
        <v>-450.47637435713654</v>
      </c>
      <c r="AH65" s="2">
        <f t="shared" si="24"/>
        <v>-1022.8197674418606</v>
      </c>
      <c r="AI65" s="2">
        <f t="shared" si="8"/>
        <v>25.453655684926026</v>
      </c>
      <c r="AJ65">
        <f t="shared" si="9"/>
        <v>1.2790127028231867E-3</v>
      </c>
      <c r="AK65">
        <f t="shared" si="25"/>
        <v>-39.589073225154472</v>
      </c>
      <c r="AL65">
        <f t="shared" si="26"/>
        <v>-1022.8197674418606</v>
      </c>
      <c r="AM65">
        <f t="shared" si="27"/>
        <v>1020.5680168420829</v>
      </c>
      <c r="AN65">
        <f t="shared" si="28"/>
        <v>2.2517505997776084</v>
      </c>
      <c r="AO65">
        <f t="shared" si="29"/>
        <v>11.378805757718741</v>
      </c>
      <c r="AP65">
        <f t="shared" si="30"/>
        <v>259242.00452341742</v>
      </c>
    </row>
    <row r="66" spans="1:42" x14ac:dyDescent="0.3">
      <c r="A66">
        <v>65</v>
      </c>
      <c r="B66" t="s">
        <v>192</v>
      </c>
      <c r="C66" t="s">
        <v>190</v>
      </c>
      <c r="D66" t="s">
        <v>191</v>
      </c>
      <c r="E66" t="str">
        <f t="shared" si="0"/>
        <v>183.955</v>
      </c>
      <c r="F66" t="str">
        <f t="shared" si="1"/>
        <v>34.55104</v>
      </c>
      <c r="G66" t="str">
        <f t="shared" si="2"/>
        <v>-86.53884</v>
      </c>
      <c r="H66">
        <f t="shared" si="10"/>
        <v>0.60303656383819482</v>
      </c>
      <c r="I66">
        <f t="shared" si="11"/>
        <v>0.60302940798826155</v>
      </c>
      <c r="J66">
        <f t="shared" si="12"/>
        <v>-1.5103859435273177</v>
      </c>
      <c r="K66">
        <f t="shared" si="13"/>
        <v>-1.5103876888565695</v>
      </c>
      <c r="L66">
        <f t="shared" si="14"/>
        <v>-1.4374868020658761E-6</v>
      </c>
      <c r="M66">
        <f t="shared" si="15"/>
        <v>-7.155849933271341E-6</v>
      </c>
      <c r="N66">
        <f t="shared" si="16"/>
        <v>152.57071936604419</v>
      </c>
      <c r="O66">
        <f t="shared" si="17"/>
        <v>-8.9099999999956478E-2</v>
      </c>
      <c r="P66" s="1">
        <f t="shared" si="18"/>
        <v>-5.8399147864138853E-4</v>
      </c>
      <c r="Q66" s="3">
        <v>9.81</v>
      </c>
      <c r="R66" s="3">
        <v>20</v>
      </c>
      <c r="S66" s="3">
        <v>68</v>
      </c>
      <c r="T66" s="3">
        <f t="shared" si="19"/>
        <v>88</v>
      </c>
      <c r="U66" s="5">
        <v>2.4750000000000002E-3</v>
      </c>
      <c r="V66" s="5">
        <v>0.32</v>
      </c>
      <c r="W66" s="5">
        <v>1.29</v>
      </c>
      <c r="X66" s="4">
        <f t="shared" si="20"/>
        <v>2.1366180000000004</v>
      </c>
      <c r="Y66" s="4">
        <f t="shared" si="3"/>
        <v>-0.50414807771269077</v>
      </c>
      <c r="Z66" s="3">
        <f t="shared" si="4"/>
        <v>19.87888100431822</v>
      </c>
      <c r="AA66" s="3">
        <f t="shared" si="21"/>
        <v>21.51135092660553</v>
      </c>
      <c r="AB66" s="3">
        <f t="shared" si="5"/>
        <v>0.2064</v>
      </c>
      <c r="AC66" s="3">
        <f t="shared" si="6"/>
        <v>1.6324699222873096</v>
      </c>
      <c r="AD66" s="2">
        <f t="shared" si="31"/>
        <v>211.11</v>
      </c>
      <c r="AE66" s="2">
        <f t="shared" si="7"/>
        <v>9.8138885242628486</v>
      </c>
      <c r="AF66" s="2">
        <f t="shared" si="22"/>
        <v>945.19923528810693</v>
      </c>
      <c r="AG66" s="2">
        <f t="shared" si="23"/>
        <v>77.620532153777575</v>
      </c>
      <c r="AH66" s="2">
        <f t="shared" si="24"/>
        <v>-1022.8197674418606</v>
      </c>
      <c r="AI66" s="2">
        <f t="shared" si="8"/>
        <v>21.953036614355028</v>
      </c>
      <c r="AJ66">
        <f t="shared" si="9"/>
        <v>1.3162629883287907E-3</v>
      </c>
      <c r="AK66">
        <f t="shared" si="25"/>
        <v>7.9092534994540191</v>
      </c>
      <c r="AL66">
        <f t="shared" si="26"/>
        <v>-1022.8197674418606</v>
      </c>
      <c r="AM66">
        <f t="shared" si="27"/>
        <v>1022.8376832334598</v>
      </c>
      <c r="AN66">
        <f t="shared" si="28"/>
        <v>-1.7915791599193653E-2</v>
      </c>
      <c r="AO66">
        <f t="shared" si="29"/>
        <v>9.8138885242628486</v>
      </c>
      <c r="AP66">
        <f t="shared" si="30"/>
        <v>261558.39411422805</v>
      </c>
    </row>
    <row r="67" spans="1:42" x14ac:dyDescent="0.3">
      <c r="A67">
        <v>66</v>
      </c>
      <c r="B67" t="s">
        <v>195</v>
      </c>
      <c r="C67" t="s">
        <v>193</v>
      </c>
      <c r="D67" t="s">
        <v>194</v>
      </c>
      <c r="E67" t="str">
        <f t="shared" ref="E67:E130" si="32">MID(B67, 6,LEN(B67)-11)</f>
        <v>183.564</v>
      </c>
      <c r="F67" t="str">
        <f t="shared" ref="F67:F130" si="33">MID(C67, 6,LEN(C67)-6)</f>
        <v>34.55072</v>
      </c>
      <c r="G67" t="str">
        <f t="shared" ref="G67:G130" si="34">MID(D67, 6,LEN(D67)-7)</f>
        <v>-86.53894</v>
      </c>
      <c r="H67">
        <f t="shared" si="10"/>
        <v>0.60302940798826155</v>
      </c>
      <c r="I67">
        <f t="shared" si="11"/>
        <v>0.60302382293465517</v>
      </c>
      <c r="J67">
        <f t="shared" si="12"/>
        <v>-1.5103876888565695</v>
      </c>
      <c r="K67">
        <f t="shared" si="13"/>
        <v>-1.5103894341858215</v>
      </c>
      <c r="L67">
        <f t="shared" si="14"/>
        <v>-1.4374931080205035E-6</v>
      </c>
      <c r="M67">
        <f t="shared" si="15"/>
        <v>-5.5850536063717371E-6</v>
      </c>
      <c r="N67">
        <f t="shared" si="16"/>
        <v>120.55226939452477</v>
      </c>
      <c r="O67">
        <f t="shared" si="17"/>
        <v>-1.2903000000000644</v>
      </c>
      <c r="P67" s="1">
        <f t="shared" si="18"/>
        <v>-1.0703241062823717E-2</v>
      </c>
      <c r="Q67" s="3">
        <v>9.81</v>
      </c>
      <c r="R67" s="3">
        <v>20</v>
      </c>
      <c r="S67" s="3">
        <v>68</v>
      </c>
      <c r="T67" s="3">
        <f t="shared" si="19"/>
        <v>88</v>
      </c>
      <c r="U67" s="5">
        <v>2.4750000000000002E-3</v>
      </c>
      <c r="V67" s="5">
        <v>0.32</v>
      </c>
      <c r="W67" s="5">
        <v>1.29</v>
      </c>
      <c r="X67" s="4">
        <f t="shared" si="20"/>
        <v>2.1366180000000004</v>
      </c>
      <c r="Y67" s="4">
        <f t="shared" ref="Y67:Y130" si="35">SIN(ATAN(P67))*T67*Q67</f>
        <v>-9.239364731972616</v>
      </c>
      <c r="Z67" s="3">
        <f t="shared" ref="Z67:Z130" si="36">0.5*W67*AE67^2*V67</f>
        <v>25.935580267905344</v>
      </c>
      <c r="AA67" s="3">
        <f t="shared" si="21"/>
        <v>18.832833535932728</v>
      </c>
      <c r="AB67" s="3">
        <f t="shared" ref="AB67:AB130" si="37">0.5*W67*V67</f>
        <v>0.2064</v>
      </c>
      <c r="AC67" s="3">
        <f t="shared" ref="AC67:AC130" si="38">T67*Q67*(U67+SIN(ATAN(P67)))</f>
        <v>-7.1027467319726165</v>
      </c>
      <c r="AD67" s="2">
        <f t="shared" si="31"/>
        <v>211.11</v>
      </c>
      <c r="AE67" s="2">
        <f t="shared" ref="AE67:AE130" si="39">AO67</f>
        <v>11.209678012456568</v>
      </c>
      <c r="AF67" s="2">
        <f t="shared" si="22"/>
        <v>1408.5731776620198</v>
      </c>
      <c r="AG67" s="2">
        <f t="shared" si="23"/>
        <v>-385.75341022016079</v>
      </c>
      <c r="AH67" s="2">
        <f t="shared" si="24"/>
        <v>-1022.8197674418606</v>
      </c>
      <c r="AI67" s="2">
        <f t="shared" ref="AI67:AI130" si="40">AE67*3.6*0.621371</f>
        <v>25.07532781060134</v>
      </c>
      <c r="AJ67">
        <f t="shared" ref="AJ67:AJ130" si="41">(N67/5280)/AI67</f>
        <v>9.1053123516318007E-4</v>
      </c>
      <c r="AK67">
        <f t="shared" si="25"/>
        <v>-34.4125326161464</v>
      </c>
      <c r="AL67">
        <f t="shared" si="26"/>
        <v>-1022.8197674418606</v>
      </c>
      <c r="AM67">
        <f t="shared" si="27"/>
        <v>1021.3419698134528</v>
      </c>
      <c r="AN67">
        <f t="shared" si="28"/>
        <v>1.4777976284076999</v>
      </c>
      <c r="AO67">
        <f t="shared" si="29"/>
        <v>11.209678012456568</v>
      </c>
      <c r="AP67">
        <f t="shared" si="30"/>
        <v>260030.73242667184</v>
      </c>
    </row>
    <row r="68" spans="1:42" x14ac:dyDescent="0.3">
      <c r="A68">
        <v>67</v>
      </c>
      <c r="B68" t="s">
        <v>198</v>
      </c>
      <c r="C68" t="s">
        <v>196</v>
      </c>
      <c r="D68" t="s">
        <v>197</v>
      </c>
      <c r="E68" t="str">
        <f t="shared" si="32"/>
        <v>182.278</v>
      </c>
      <c r="F68" t="str">
        <f t="shared" si="33"/>
        <v>34.55032</v>
      </c>
      <c r="G68" t="str">
        <f t="shared" si="34"/>
        <v>-86.53904</v>
      </c>
      <c r="H68">
        <f t="shared" ref="H68:H131" si="42">F67*PI()/180</f>
        <v>0.60302382293465517</v>
      </c>
      <c r="I68">
        <f t="shared" ref="I68:I131" si="43">F68*PI()/180</f>
        <v>0.60301684161764713</v>
      </c>
      <c r="J68">
        <f t="shared" ref="J68:J131" si="44">G67*PI()/180</f>
        <v>-1.5103894341858215</v>
      </c>
      <c r="K68">
        <f t="shared" ref="K68:K131" si="45">G68*PI()/180</f>
        <v>-1.5103911795150737</v>
      </c>
      <c r="L68">
        <f t="shared" ref="L68:L131" si="46">(K68-J68)*COS((H68+I68)/2)</f>
        <v>-1.4374993275375536E-6</v>
      </c>
      <c r="M68">
        <f t="shared" ref="M68:M131" si="47">I68-H68</f>
        <v>-6.9813170080479381E-6</v>
      </c>
      <c r="N68">
        <f t="shared" ref="N68:N131" si="48">3959*SQRT(L68^2+M68^2)*5280</f>
        <v>148.9956093113876</v>
      </c>
      <c r="O68">
        <f t="shared" ref="O68:O131" si="49">(E68-E67)*3.3</f>
        <v>-4.2438000000000047</v>
      </c>
      <c r="P68" s="1">
        <f t="shared" ref="P68:P131" si="50">O68/N68</f>
        <v>-2.8482718515086169E-2</v>
      </c>
      <c r="Q68" s="3">
        <v>9.81</v>
      </c>
      <c r="R68" s="3">
        <v>20</v>
      </c>
      <c r="S68" s="3">
        <v>68</v>
      </c>
      <c r="T68" s="3">
        <f t="shared" ref="T68:T131" si="51">R68+S68</f>
        <v>88</v>
      </c>
      <c r="U68" s="5">
        <v>2.4750000000000002E-3</v>
      </c>
      <c r="V68" s="5">
        <v>0.32</v>
      </c>
      <c r="W68" s="5">
        <v>1.29</v>
      </c>
      <c r="X68" s="4">
        <f t="shared" ref="X68:X131" si="52">T68*U68*Q68</f>
        <v>2.1366180000000004</v>
      </c>
      <c r="Y68" s="4">
        <f t="shared" si="35"/>
        <v>-24.578593381536546</v>
      </c>
      <c r="Z68" s="3">
        <f t="shared" si="36"/>
        <v>38.000517406463004</v>
      </c>
      <c r="AA68" s="3">
        <f t="shared" ref="AA68:AA131" si="53">X68+Y68+Z68</f>
        <v>15.55854202492646</v>
      </c>
      <c r="AB68" s="3">
        <f t="shared" si="37"/>
        <v>0.2064</v>
      </c>
      <c r="AC68" s="3">
        <f t="shared" si="38"/>
        <v>-22.441975381536544</v>
      </c>
      <c r="AD68" s="2">
        <f t="shared" si="31"/>
        <v>211.11</v>
      </c>
      <c r="AE68" s="2">
        <f t="shared" si="39"/>
        <v>13.568752114547664</v>
      </c>
      <c r="AF68" s="2">
        <f t="shared" ref="AF68:AF131" si="54">AE68^3</f>
        <v>2498.1569811669096</v>
      </c>
      <c r="AG68" s="2">
        <f t="shared" ref="AG68:AG131" si="55">(AC68/AB68)*AE68</f>
        <v>-1475.3372137250512</v>
      </c>
      <c r="AH68" s="2">
        <f t="shared" ref="AH68:AH131" si="56">-AD68/AB68</f>
        <v>-1022.8197674418606</v>
      </c>
      <c r="AI68" s="2">
        <f t="shared" si="40"/>
        <v>30.352424652606949</v>
      </c>
      <c r="AJ68">
        <f t="shared" si="41"/>
        <v>9.297071230011377E-4</v>
      </c>
      <c r="AK68">
        <f t="shared" ref="AK68:AK131" si="57">AC68/AB68</f>
        <v>-108.73050087953752</v>
      </c>
      <c r="AL68">
        <f t="shared" ref="AL68:AL131" si="58">-AD68/AB68</f>
        <v>-1022.8197674418606</v>
      </c>
      <c r="AM68">
        <f t="shared" ref="AM68:AM131" si="59">SQRT((AL68^2)/4+(AK68^3)/27)+(-AL68/2)</f>
        <v>973.93655539667236</v>
      </c>
      <c r="AN68">
        <f t="shared" ref="AN68:AN131" si="60">-SQRT((AL68^2)/4+(AK68^3)/27)+(-AL68/2)</f>
        <v>48.883212045188202</v>
      </c>
      <c r="AO68">
        <f t="shared" ref="AO68:AO131" si="61">AM68^(1/3)+AN68^(1/3)</f>
        <v>13.568752114547664</v>
      </c>
      <c r="AP68">
        <f t="shared" ref="AP68:AP131" si="62">AL68^2/4+AK68^3/27</f>
        <v>213930.92201143972</v>
      </c>
    </row>
    <row r="69" spans="1:42" x14ac:dyDescent="0.3">
      <c r="A69">
        <v>68</v>
      </c>
      <c r="B69" t="s">
        <v>201</v>
      </c>
      <c r="C69" t="s">
        <v>199</v>
      </c>
      <c r="D69" t="s">
        <v>200</v>
      </c>
      <c r="E69" t="str">
        <f t="shared" si="32"/>
        <v>185.463</v>
      </c>
      <c r="F69" t="str">
        <f t="shared" si="33"/>
        <v>34.54995</v>
      </c>
      <c r="G69" t="str">
        <f t="shared" si="34"/>
        <v>-86.53908</v>
      </c>
      <c r="H69">
        <f t="shared" si="42"/>
        <v>0.60301684161764713</v>
      </c>
      <c r="I69">
        <f t="shared" si="43"/>
        <v>0.60301038389941486</v>
      </c>
      <c r="J69">
        <f t="shared" si="44"/>
        <v>-1.5103911795150737</v>
      </c>
      <c r="K69">
        <f t="shared" si="45"/>
        <v>-1.5103918776467742</v>
      </c>
      <c r="L69">
        <f t="shared" si="46"/>
        <v>-5.7500239111708673E-7</v>
      </c>
      <c r="M69">
        <f t="shared" si="47"/>
        <v>-6.457718232266707E-6</v>
      </c>
      <c r="N69">
        <f t="shared" si="48"/>
        <v>135.52310385646055</v>
      </c>
      <c r="O69">
        <f t="shared" si="49"/>
        <v>10.510500000000008</v>
      </c>
      <c r="P69" s="1">
        <f t="shared" si="50"/>
        <v>7.7555041914714518E-2</v>
      </c>
      <c r="Q69" s="3">
        <v>9.81</v>
      </c>
      <c r="R69" s="3">
        <v>20</v>
      </c>
      <c r="S69" s="3">
        <v>68</v>
      </c>
      <c r="T69" s="3">
        <f t="shared" si="51"/>
        <v>88</v>
      </c>
      <c r="U69" s="5">
        <v>2.4750000000000002E-3</v>
      </c>
      <c r="V69" s="5">
        <v>0.32</v>
      </c>
      <c r="W69" s="5">
        <v>1.29</v>
      </c>
      <c r="X69" s="4">
        <f t="shared" si="52"/>
        <v>2.1366180000000004</v>
      </c>
      <c r="Y69" s="4">
        <f t="shared" si="35"/>
        <v>66.751270288757155</v>
      </c>
      <c r="Z69" s="3">
        <f t="shared" si="36"/>
        <v>1.8389053020800681</v>
      </c>
      <c r="AA69" s="3">
        <f t="shared" si="53"/>
        <v>70.726793590837218</v>
      </c>
      <c r="AB69" s="3">
        <f t="shared" si="37"/>
        <v>0.2064</v>
      </c>
      <c r="AC69" s="3">
        <f t="shared" si="38"/>
        <v>68.887888288757168</v>
      </c>
      <c r="AD69" s="2">
        <f t="shared" ref="AD69:AD132" si="63">AD68</f>
        <v>211.11</v>
      </c>
      <c r="AE69" s="2">
        <f t="shared" si="39"/>
        <v>2.9848659790983287</v>
      </c>
      <c r="AF69" s="2">
        <f t="shared" si="54"/>
        <v>26.593439316677955</v>
      </c>
      <c r="AG69" s="2">
        <f t="shared" si="55"/>
        <v>996.22632812518145</v>
      </c>
      <c r="AH69" s="2">
        <f t="shared" si="56"/>
        <v>-1022.8197674418606</v>
      </c>
      <c r="AI69" s="2">
        <f t="shared" si="40"/>
        <v>6.6769529698739074</v>
      </c>
      <c r="AJ69">
        <f t="shared" si="41"/>
        <v>3.8441568532949786E-3</v>
      </c>
      <c r="AK69">
        <f t="shared" si="57"/>
        <v>333.75914868583897</v>
      </c>
      <c r="AL69">
        <f t="shared" si="58"/>
        <v>-1022.8197674418606</v>
      </c>
      <c r="AM69">
        <f t="shared" si="59"/>
        <v>1791.4668667019148</v>
      </c>
      <c r="AN69">
        <f t="shared" si="60"/>
        <v>-768.64709926005412</v>
      </c>
      <c r="AO69">
        <f t="shared" si="61"/>
        <v>2.9848659790983287</v>
      </c>
      <c r="AP69">
        <f t="shared" si="62"/>
        <v>1638545.8796783802</v>
      </c>
    </row>
    <row r="70" spans="1:42" x14ac:dyDescent="0.3">
      <c r="A70">
        <v>69</v>
      </c>
      <c r="B70" t="s">
        <v>204</v>
      </c>
      <c r="C70" t="s">
        <v>202</v>
      </c>
      <c r="D70" t="s">
        <v>203</v>
      </c>
      <c r="E70" t="str">
        <f t="shared" si="32"/>
        <v>187.003</v>
      </c>
      <c r="F70" t="str">
        <f t="shared" si="33"/>
        <v>34.54978</v>
      </c>
      <c r="G70" t="str">
        <f t="shared" si="34"/>
        <v>-86.53906</v>
      </c>
      <c r="H70">
        <f t="shared" si="42"/>
        <v>0.60301038389941486</v>
      </c>
      <c r="I70">
        <f t="shared" si="43"/>
        <v>0.60300741683968639</v>
      </c>
      <c r="J70">
        <f t="shared" si="44"/>
        <v>-1.5103918776467742</v>
      </c>
      <c r="K70">
        <f t="shared" si="45"/>
        <v>-1.5103915285809242</v>
      </c>
      <c r="L70">
        <f t="shared" si="46"/>
        <v>2.8750212825923268E-7</v>
      </c>
      <c r="M70">
        <f t="shared" si="47"/>
        <v>-2.9670597284647826E-6</v>
      </c>
      <c r="N70">
        <f t="shared" si="48"/>
        <v>62.312481191240479</v>
      </c>
      <c r="O70">
        <f t="shared" si="49"/>
        <v>5.0819999999999732</v>
      </c>
      <c r="P70" s="1">
        <f t="shared" si="50"/>
        <v>8.1556694627566373E-2</v>
      </c>
      <c r="Q70" s="3">
        <v>9.81</v>
      </c>
      <c r="R70" s="3">
        <v>20</v>
      </c>
      <c r="S70" s="3">
        <v>68</v>
      </c>
      <c r="T70" s="3">
        <f t="shared" si="51"/>
        <v>88</v>
      </c>
      <c r="U70" s="5">
        <v>2.4750000000000002E-3</v>
      </c>
      <c r="V70" s="5">
        <v>0.32</v>
      </c>
      <c r="W70" s="5">
        <v>1.29</v>
      </c>
      <c r="X70" s="4">
        <f t="shared" si="52"/>
        <v>2.1366180000000004</v>
      </c>
      <c r="Y70" s="4">
        <f t="shared" si="35"/>
        <v>70.173271569037411</v>
      </c>
      <c r="Z70" s="3">
        <f t="shared" si="36"/>
        <v>1.6802711218760655</v>
      </c>
      <c r="AA70" s="3">
        <f t="shared" si="53"/>
        <v>73.99016069091347</v>
      </c>
      <c r="AB70" s="3">
        <f t="shared" si="37"/>
        <v>0.2064</v>
      </c>
      <c r="AC70" s="3">
        <f t="shared" si="38"/>
        <v>72.309889569037423</v>
      </c>
      <c r="AD70" s="2">
        <f t="shared" si="63"/>
        <v>211.11</v>
      </c>
      <c r="AE70" s="2">
        <f t="shared" si="39"/>
        <v>2.8532172119735062</v>
      </c>
      <c r="AF70" s="2">
        <f t="shared" si="54"/>
        <v>23.227608942436159</v>
      </c>
      <c r="AG70" s="2">
        <f t="shared" si="55"/>
        <v>999.59215849942382</v>
      </c>
      <c r="AH70" s="2">
        <f t="shared" si="56"/>
        <v>-1022.8197674418606</v>
      </c>
      <c r="AI70" s="2">
        <f t="shared" si="40"/>
        <v>6.382463155996283</v>
      </c>
      <c r="AJ70">
        <f t="shared" si="41"/>
        <v>1.8490676714885937E-3</v>
      </c>
      <c r="AK70">
        <f t="shared" si="57"/>
        <v>350.33861225308829</v>
      </c>
      <c r="AL70">
        <f t="shared" si="58"/>
        <v>-1022.8197674418606</v>
      </c>
      <c r="AM70">
        <f t="shared" si="59"/>
        <v>1873.0693057134458</v>
      </c>
      <c r="AN70">
        <f t="shared" si="60"/>
        <v>-850.24953827158515</v>
      </c>
      <c r="AO70">
        <f t="shared" si="61"/>
        <v>2.8532172119735062</v>
      </c>
      <c r="AP70">
        <f t="shared" si="62"/>
        <v>1854116.3815009915</v>
      </c>
    </row>
    <row r="71" spans="1:42" x14ac:dyDescent="0.3">
      <c r="A71">
        <v>70</v>
      </c>
      <c r="B71" t="s">
        <v>207</v>
      </c>
      <c r="C71" t="s">
        <v>205</v>
      </c>
      <c r="D71" t="s">
        <v>206</v>
      </c>
      <c r="E71" t="str">
        <f t="shared" si="32"/>
        <v>188.706</v>
      </c>
      <c r="F71" t="str">
        <f t="shared" si="33"/>
        <v>34.5496</v>
      </c>
      <c r="G71" t="str">
        <f t="shared" si="34"/>
        <v>-86.53901</v>
      </c>
      <c r="H71">
        <f t="shared" si="42"/>
        <v>0.60300741683968639</v>
      </c>
      <c r="I71">
        <f t="shared" si="43"/>
        <v>0.60300427524703282</v>
      </c>
      <c r="J71">
        <f t="shared" si="44"/>
        <v>-1.5103915285809242</v>
      </c>
      <c r="K71">
        <f t="shared" si="45"/>
        <v>-1.5103906559162981</v>
      </c>
      <c r="L71">
        <f t="shared" si="46"/>
        <v>7.1875683317087387E-7</v>
      </c>
      <c r="M71">
        <f t="shared" si="47"/>
        <v>-3.1415926535771632E-6</v>
      </c>
      <c r="N71">
        <f t="shared" si="48"/>
        <v>67.367137630470168</v>
      </c>
      <c r="O71">
        <f t="shared" si="49"/>
        <v>5.6199000000000092</v>
      </c>
      <c r="P71" s="1">
        <f t="shared" si="50"/>
        <v>8.3421979880263272E-2</v>
      </c>
      <c r="Q71" s="3">
        <v>9.81</v>
      </c>
      <c r="R71" s="3">
        <v>20</v>
      </c>
      <c r="S71" s="3">
        <v>68</v>
      </c>
      <c r="T71" s="3">
        <f t="shared" si="51"/>
        <v>88</v>
      </c>
      <c r="U71" s="5">
        <v>2.4750000000000002E-3</v>
      </c>
      <c r="V71" s="5">
        <v>0.32</v>
      </c>
      <c r="W71" s="5">
        <v>1.29</v>
      </c>
      <c r="X71" s="4">
        <f t="shared" si="52"/>
        <v>2.1366180000000004</v>
      </c>
      <c r="Y71" s="4">
        <f t="shared" si="35"/>
        <v>71.767237515489242</v>
      </c>
      <c r="Z71" s="3">
        <f t="shared" si="36"/>
        <v>1.6130183130915579</v>
      </c>
      <c r="AA71" s="3">
        <f t="shared" si="53"/>
        <v>75.516873828580799</v>
      </c>
      <c r="AB71" s="3">
        <f t="shared" si="37"/>
        <v>0.2064</v>
      </c>
      <c r="AC71" s="3">
        <f t="shared" si="38"/>
        <v>73.903855515489241</v>
      </c>
      <c r="AD71" s="2">
        <f t="shared" si="63"/>
        <v>211.11</v>
      </c>
      <c r="AE71" s="2">
        <f t="shared" si="39"/>
        <v>2.7955341541177674</v>
      </c>
      <c r="AF71" s="2">
        <f t="shared" si="54"/>
        <v>21.847130743531373</v>
      </c>
      <c r="AG71" s="2">
        <f t="shared" si="55"/>
        <v>1000.9726366983282</v>
      </c>
      <c r="AH71" s="2">
        <f t="shared" si="56"/>
        <v>-1022.8197674418606</v>
      </c>
      <c r="AI71" s="2">
        <f t="shared" si="40"/>
        <v>6.2534298703619209</v>
      </c>
      <c r="AJ71">
        <f t="shared" si="41"/>
        <v>2.0403087339316418E-3</v>
      </c>
      <c r="AK71">
        <f t="shared" si="57"/>
        <v>358.06131548202154</v>
      </c>
      <c r="AL71">
        <f t="shared" si="58"/>
        <v>-1022.8197674418606</v>
      </c>
      <c r="AM71">
        <f t="shared" si="59"/>
        <v>1912.0429841948119</v>
      </c>
      <c r="AN71">
        <f t="shared" si="60"/>
        <v>-889.2232167529512</v>
      </c>
      <c r="AO71">
        <f t="shared" si="61"/>
        <v>2.7955341541177674</v>
      </c>
      <c r="AP71">
        <f t="shared" si="62"/>
        <v>1961773.0821430783</v>
      </c>
    </row>
    <row r="72" spans="1:42" x14ac:dyDescent="0.3">
      <c r="A72">
        <v>71</v>
      </c>
      <c r="B72" t="s">
        <v>210</v>
      </c>
      <c r="C72" t="s">
        <v>208</v>
      </c>
      <c r="D72" t="s">
        <v>209</v>
      </c>
      <c r="E72" t="str">
        <f t="shared" si="32"/>
        <v>188.533</v>
      </c>
      <c r="F72" t="str">
        <f t="shared" si="33"/>
        <v>34.54944</v>
      </c>
      <c r="G72" t="str">
        <f t="shared" si="34"/>
        <v>-86.53893</v>
      </c>
      <c r="H72">
        <f t="shared" si="42"/>
        <v>0.60300427524703282</v>
      </c>
      <c r="I72">
        <f t="shared" si="43"/>
        <v>0.60300148272022958</v>
      </c>
      <c r="J72">
        <f t="shared" si="44"/>
        <v>-1.5103906559162981</v>
      </c>
      <c r="K72">
        <f t="shared" si="45"/>
        <v>-1.5103892596528963</v>
      </c>
      <c r="L72">
        <f t="shared" si="46"/>
        <v>1.1500132825344294E-6</v>
      </c>
      <c r="M72">
        <f t="shared" si="47"/>
        <v>-2.7925268032413797E-6</v>
      </c>
      <c r="N72">
        <f t="shared" si="48"/>
        <v>63.129794953522783</v>
      </c>
      <c r="O72">
        <f t="shared" si="49"/>
        <v>-0.57090000000000596</v>
      </c>
      <c r="P72" s="1">
        <f t="shared" si="50"/>
        <v>-9.0432734720635819E-3</v>
      </c>
      <c r="Q72" s="3">
        <v>9.81</v>
      </c>
      <c r="R72" s="3">
        <v>20</v>
      </c>
      <c r="S72" s="3">
        <v>68</v>
      </c>
      <c r="T72" s="3">
        <f t="shared" si="51"/>
        <v>88</v>
      </c>
      <c r="U72" s="5">
        <v>2.4750000000000002E-3</v>
      </c>
      <c r="V72" s="5">
        <v>0.32</v>
      </c>
      <c r="W72" s="5">
        <v>1.29</v>
      </c>
      <c r="X72" s="4">
        <f t="shared" si="52"/>
        <v>2.1366180000000004</v>
      </c>
      <c r="Y72" s="4">
        <f t="shared" si="35"/>
        <v>-7.8065579162325065</v>
      </c>
      <c r="Z72" s="3">
        <f t="shared" si="36"/>
        <v>24.893080129188121</v>
      </c>
      <c r="AA72" s="3">
        <f t="shared" si="53"/>
        <v>19.223140212955613</v>
      </c>
      <c r="AB72" s="3">
        <f t="shared" si="37"/>
        <v>0.2064</v>
      </c>
      <c r="AC72" s="3">
        <f t="shared" si="38"/>
        <v>-5.6699399162325061</v>
      </c>
      <c r="AD72" s="2">
        <f t="shared" si="63"/>
        <v>211.11</v>
      </c>
      <c r="AE72" s="2">
        <f t="shared" si="39"/>
        <v>10.982076687851411</v>
      </c>
      <c r="AF72" s="2">
        <f t="shared" si="54"/>
        <v>1324.504433021192</v>
      </c>
      <c r="AG72" s="2">
        <f t="shared" si="55"/>
        <v>-301.68466557933715</v>
      </c>
      <c r="AH72" s="2">
        <f t="shared" si="56"/>
        <v>-1022.8197674418606</v>
      </c>
      <c r="AI72" s="2">
        <f t="shared" si="40"/>
        <v>24.566198304984908</v>
      </c>
      <c r="AJ72">
        <f t="shared" si="41"/>
        <v>4.8670129626663289E-4</v>
      </c>
      <c r="AK72">
        <f t="shared" si="57"/>
        <v>-27.470639129033462</v>
      </c>
      <c r="AL72">
        <f t="shared" si="58"/>
        <v>-1022.8197674418606</v>
      </c>
      <c r="AM72">
        <f t="shared" si="59"/>
        <v>1022.0685554708866</v>
      </c>
      <c r="AN72">
        <f t="shared" si="60"/>
        <v>0.75121197097388404</v>
      </c>
      <c r="AO72">
        <f t="shared" si="61"/>
        <v>10.982076687851411</v>
      </c>
      <c r="AP72">
        <f t="shared" si="62"/>
        <v>260772.27903342969</v>
      </c>
    </row>
    <row r="73" spans="1:42" x14ac:dyDescent="0.3">
      <c r="A73">
        <v>72</v>
      </c>
      <c r="B73" t="s">
        <v>212</v>
      </c>
      <c r="C73" t="s">
        <v>211</v>
      </c>
      <c r="D73" t="s">
        <v>179</v>
      </c>
      <c r="E73" t="str">
        <f t="shared" si="32"/>
        <v>186.819</v>
      </c>
      <c r="F73" t="str">
        <f t="shared" si="33"/>
        <v>34.54921</v>
      </c>
      <c r="G73" t="str">
        <f t="shared" si="34"/>
        <v>-86.53878</v>
      </c>
      <c r="H73">
        <f t="shared" si="42"/>
        <v>0.60300148272022958</v>
      </c>
      <c r="I73">
        <f t="shared" si="43"/>
        <v>0.60299746846295021</v>
      </c>
      <c r="J73">
        <f t="shared" si="44"/>
        <v>-1.5103892596528963</v>
      </c>
      <c r="K73">
        <f t="shared" si="45"/>
        <v>-1.5103866416590184</v>
      </c>
      <c r="L73">
        <f t="shared" si="46"/>
        <v>2.1562799574316726E-6</v>
      </c>
      <c r="M73">
        <f t="shared" si="47"/>
        <v>-4.0142572793611109E-6</v>
      </c>
      <c r="N73">
        <f t="shared" si="48"/>
        <v>95.25173445950756</v>
      </c>
      <c r="O73">
        <f t="shared" si="49"/>
        <v>-5.6561999999999948</v>
      </c>
      <c r="P73" s="1">
        <f t="shared" si="50"/>
        <v>-5.9381595853296512E-2</v>
      </c>
      <c r="Q73" s="3">
        <v>9.81</v>
      </c>
      <c r="R73" s="3">
        <v>20</v>
      </c>
      <c r="S73" s="3">
        <v>68</v>
      </c>
      <c r="T73" s="3">
        <f t="shared" si="51"/>
        <v>88</v>
      </c>
      <c r="U73" s="5">
        <v>2.4750000000000002E-3</v>
      </c>
      <c r="V73" s="5">
        <v>0.32</v>
      </c>
      <c r="W73" s="5">
        <v>1.29</v>
      </c>
      <c r="X73" s="4">
        <f t="shared" si="52"/>
        <v>2.1366180000000004</v>
      </c>
      <c r="Y73" s="4">
        <f t="shared" si="35"/>
        <v>-51.172801364071375</v>
      </c>
      <c r="Z73" s="3" t="e">
        <f t="shared" si="36"/>
        <v>#NUM!</v>
      </c>
      <c r="AA73" s="3" t="e">
        <f t="shared" si="53"/>
        <v>#NUM!</v>
      </c>
      <c r="AB73" s="3">
        <f t="shared" si="37"/>
        <v>0.2064</v>
      </c>
      <c r="AC73" s="3">
        <f t="shared" si="38"/>
        <v>-49.036183364071377</v>
      </c>
      <c r="AD73" s="2">
        <f t="shared" si="63"/>
        <v>211.11</v>
      </c>
      <c r="AE73" s="2" t="e">
        <f t="shared" si="39"/>
        <v>#NUM!</v>
      </c>
      <c r="AF73" s="2" t="e">
        <f t="shared" si="54"/>
        <v>#NUM!</v>
      </c>
      <c r="AG73" s="2" t="e">
        <f t="shared" si="55"/>
        <v>#NUM!</v>
      </c>
      <c r="AH73" s="2">
        <f t="shared" si="56"/>
        <v>-1022.8197674418606</v>
      </c>
      <c r="AI73" s="2" t="e">
        <f t="shared" si="40"/>
        <v>#NUM!</v>
      </c>
      <c r="AJ73" t="e">
        <f t="shared" si="41"/>
        <v>#NUM!</v>
      </c>
      <c r="AK73">
        <f t="shared" si="57"/>
        <v>-237.57840777166365</v>
      </c>
      <c r="AL73">
        <f t="shared" si="58"/>
        <v>-1022.8197674418606</v>
      </c>
      <c r="AM73" t="e">
        <f t="shared" si="59"/>
        <v>#NUM!</v>
      </c>
      <c r="AN73" t="e">
        <f t="shared" si="60"/>
        <v>#NUM!</v>
      </c>
      <c r="AO73" t="e">
        <f t="shared" si="61"/>
        <v>#NUM!</v>
      </c>
      <c r="AP73">
        <f t="shared" si="62"/>
        <v>-235117.59086534212</v>
      </c>
    </row>
    <row r="74" spans="1:42" x14ac:dyDescent="0.3">
      <c r="A74">
        <v>73</v>
      </c>
      <c r="B74" t="s">
        <v>215</v>
      </c>
      <c r="C74" t="s">
        <v>213</v>
      </c>
      <c r="D74" t="s">
        <v>214</v>
      </c>
      <c r="E74" t="str">
        <f t="shared" si="32"/>
        <v>183.731</v>
      </c>
      <c r="F74" t="str">
        <f t="shared" si="33"/>
        <v>34.54897</v>
      </c>
      <c r="G74" t="str">
        <f t="shared" si="34"/>
        <v>-86.53854</v>
      </c>
      <c r="H74">
        <f t="shared" si="42"/>
        <v>0.60299746846295021</v>
      </c>
      <c r="I74">
        <f t="shared" si="43"/>
        <v>0.60299327967274519</v>
      </c>
      <c r="J74">
        <f t="shared" si="44"/>
        <v>-1.5103866416590184</v>
      </c>
      <c r="K74">
        <f t="shared" si="45"/>
        <v>-1.5103824528688137</v>
      </c>
      <c r="L74">
        <f t="shared" si="46"/>
        <v>3.45005767518218E-6</v>
      </c>
      <c r="M74">
        <f t="shared" si="47"/>
        <v>-4.188790205028603E-6</v>
      </c>
      <c r="N74">
        <f t="shared" si="48"/>
        <v>113.43672454784183</v>
      </c>
      <c r="O74">
        <f t="shared" si="49"/>
        <v>-10.190399999999979</v>
      </c>
      <c r="P74" s="1">
        <f t="shared" si="50"/>
        <v>-8.9833341368228486E-2</v>
      </c>
      <c r="Q74" s="3">
        <v>9.81</v>
      </c>
      <c r="R74" s="3">
        <v>20</v>
      </c>
      <c r="S74" s="3">
        <v>68</v>
      </c>
      <c r="T74" s="3">
        <f t="shared" si="51"/>
        <v>88</v>
      </c>
      <c r="U74" s="5">
        <v>2.4750000000000002E-3</v>
      </c>
      <c r="V74" s="5">
        <v>0.32</v>
      </c>
      <c r="W74" s="5">
        <v>1.29</v>
      </c>
      <c r="X74" s="4">
        <f t="shared" si="52"/>
        <v>2.1366180000000004</v>
      </c>
      <c r="Y74" s="4">
        <f t="shared" si="35"/>
        <v>-77.240287511083864</v>
      </c>
      <c r="Z74" s="3" t="e">
        <f t="shared" si="36"/>
        <v>#NUM!</v>
      </c>
      <c r="AA74" s="3" t="e">
        <f t="shared" si="53"/>
        <v>#NUM!</v>
      </c>
      <c r="AB74" s="3">
        <f t="shared" si="37"/>
        <v>0.2064</v>
      </c>
      <c r="AC74" s="3">
        <f t="shared" si="38"/>
        <v>-75.103669511083865</v>
      </c>
      <c r="AD74" s="2">
        <f t="shared" si="63"/>
        <v>211.11</v>
      </c>
      <c r="AE74" s="2" t="e">
        <f t="shared" si="39"/>
        <v>#NUM!</v>
      </c>
      <c r="AF74" s="2" t="e">
        <f t="shared" si="54"/>
        <v>#NUM!</v>
      </c>
      <c r="AG74" s="2" t="e">
        <f t="shared" si="55"/>
        <v>#NUM!</v>
      </c>
      <c r="AH74" s="2">
        <f t="shared" si="56"/>
        <v>-1022.8197674418606</v>
      </c>
      <c r="AI74" s="2" t="e">
        <f t="shared" si="40"/>
        <v>#NUM!</v>
      </c>
      <c r="AJ74" t="e">
        <f t="shared" si="41"/>
        <v>#NUM!</v>
      </c>
      <c r="AK74">
        <f t="shared" si="57"/>
        <v>-363.87436778625903</v>
      </c>
      <c r="AL74">
        <f t="shared" si="58"/>
        <v>-1022.8197674418606</v>
      </c>
      <c r="AM74" t="e">
        <f t="shared" si="59"/>
        <v>#NUM!</v>
      </c>
      <c r="AN74" t="e">
        <f t="shared" si="60"/>
        <v>#NUM!</v>
      </c>
      <c r="AO74" t="e">
        <f t="shared" si="61"/>
        <v>#NUM!</v>
      </c>
      <c r="AP74">
        <f t="shared" si="62"/>
        <v>-1522853.4099500424</v>
      </c>
    </row>
    <row r="75" spans="1:42" x14ac:dyDescent="0.3">
      <c r="A75">
        <v>74</v>
      </c>
      <c r="B75" t="s">
        <v>218</v>
      </c>
      <c r="C75" t="s">
        <v>216</v>
      </c>
      <c r="D75" t="s">
        <v>217</v>
      </c>
      <c r="E75" t="str">
        <f t="shared" si="32"/>
        <v>182.607</v>
      </c>
      <c r="F75" t="str">
        <f t="shared" si="33"/>
        <v>34.5488</v>
      </c>
      <c r="G75" t="str">
        <f t="shared" si="34"/>
        <v>-86.53832</v>
      </c>
      <c r="H75">
        <f t="shared" si="42"/>
        <v>0.60299327967274519</v>
      </c>
      <c r="I75">
        <f t="shared" si="43"/>
        <v>0.60299031261301694</v>
      </c>
      <c r="J75">
        <f t="shared" si="44"/>
        <v>-1.5103824528688137</v>
      </c>
      <c r="K75">
        <f t="shared" si="45"/>
        <v>-1.5103786131444594</v>
      </c>
      <c r="L75">
        <f t="shared" si="46"/>
        <v>3.1625606599767159E-6</v>
      </c>
      <c r="M75">
        <f t="shared" si="47"/>
        <v>-2.967059728242738E-6</v>
      </c>
      <c r="N75">
        <f t="shared" si="48"/>
        <v>90.648117152874534</v>
      </c>
      <c r="O75">
        <f t="shared" si="49"/>
        <v>-3.7091999999999841</v>
      </c>
      <c r="P75" s="1">
        <f t="shared" si="50"/>
        <v>-4.0918665676690912E-2</v>
      </c>
      <c r="Q75" s="3">
        <v>9.81</v>
      </c>
      <c r="R75" s="3">
        <v>20</v>
      </c>
      <c r="S75" s="3">
        <v>68</v>
      </c>
      <c r="T75" s="3">
        <f t="shared" si="51"/>
        <v>88</v>
      </c>
      <c r="U75" s="5">
        <v>2.4750000000000002E-3</v>
      </c>
      <c r="V75" s="5">
        <v>0.32</v>
      </c>
      <c r="W75" s="5">
        <v>1.29</v>
      </c>
      <c r="X75" s="4">
        <f t="shared" si="52"/>
        <v>2.1366180000000004</v>
      </c>
      <c r="Y75" s="4">
        <f t="shared" si="35"/>
        <v>-35.294730423139406</v>
      </c>
      <c r="Z75" s="3">
        <f t="shared" si="36"/>
        <v>47.128875099536167</v>
      </c>
      <c r="AA75" s="3">
        <f t="shared" si="53"/>
        <v>13.97076267639676</v>
      </c>
      <c r="AB75" s="3">
        <f t="shared" si="37"/>
        <v>0.2064</v>
      </c>
      <c r="AC75" s="3">
        <f t="shared" si="38"/>
        <v>-33.158112423139407</v>
      </c>
      <c r="AD75" s="2">
        <f t="shared" si="63"/>
        <v>211.11</v>
      </c>
      <c r="AE75" s="2">
        <f t="shared" si="39"/>
        <v>15.110842900270899</v>
      </c>
      <c r="AF75" s="2">
        <f t="shared" si="54"/>
        <v>3450.3731961995154</v>
      </c>
      <c r="AG75" s="2">
        <f t="shared" si="55"/>
        <v>-2427.553428757657</v>
      </c>
      <c r="AH75" s="2">
        <f t="shared" si="56"/>
        <v>-1022.8197674418606</v>
      </c>
      <c r="AI75" s="2">
        <f t="shared" si="40"/>
        <v>33.80198242962323</v>
      </c>
      <c r="AJ75">
        <f t="shared" si="41"/>
        <v>5.0790524023172211E-4</v>
      </c>
      <c r="AK75">
        <f t="shared" si="57"/>
        <v>-160.64976949195449</v>
      </c>
      <c r="AL75">
        <f t="shared" si="58"/>
        <v>-1022.8197674418606</v>
      </c>
      <c r="AM75">
        <f t="shared" si="59"/>
        <v>840.01392553562641</v>
      </c>
      <c r="AN75">
        <f t="shared" si="60"/>
        <v>182.80584190623415</v>
      </c>
      <c r="AO75">
        <f t="shared" si="61"/>
        <v>15.110842900270899</v>
      </c>
      <c r="AP75">
        <f t="shared" si="62"/>
        <v>107980.61629695457</v>
      </c>
    </row>
    <row r="76" spans="1:42" x14ac:dyDescent="0.3">
      <c r="A76">
        <v>75</v>
      </c>
      <c r="B76" t="s">
        <v>221</v>
      </c>
      <c r="C76" t="s">
        <v>219</v>
      </c>
      <c r="D76" t="s">
        <v>220</v>
      </c>
      <c r="E76" t="str">
        <f t="shared" si="32"/>
        <v>179.503</v>
      </c>
      <c r="F76" t="str">
        <f t="shared" si="33"/>
        <v>34.54839</v>
      </c>
      <c r="G76" t="str">
        <f t="shared" si="34"/>
        <v>-86.5377</v>
      </c>
      <c r="H76">
        <f t="shared" si="42"/>
        <v>0.60299031261301694</v>
      </c>
      <c r="I76">
        <f t="shared" si="43"/>
        <v>0.60298315676308367</v>
      </c>
      <c r="J76">
        <f t="shared" si="44"/>
        <v>-1.5103786131444594</v>
      </c>
      <c r="K76">
        <f t="shared" si="45"/>
        <v>-1.5103677921030967</v>
      </c>
      <c r="L76">
        <f t="shared" si="46"/>
        <v>8.912702012051079E-6</v>
      </c>
      <c r="M76">
        <f t="shared" si="47"/>
        <v>-7.155849933271341E-6</v>
      </c>
      <c r="N76">
        <f t="shared" si="48"/>
        <v>238.92498908827943</v>
      </c>
      <c r="O76">
        <f t="shared" si="49"/>
        <v>-10.243200000000044</v>
      </c>
      <c r="P76" s="1">
        <f t="shared" si="50"/>
        <v>-4.2872032930031133E-2</v>
      </c>
      <c r="Q76" s="3">
        <v>9.81</v>
      </c>
      <c r="R76" s="3">
        <v>20</v>
      </c>
      <c r="S76" s="3">
        <v>68</v>
      </c>
      <c r="T76" s="3">
        <f t="shared" si="51"/>
        <v>88</v>
      </c>
      <c r="U76" s="5">
        <v>2.4750000000000002E-3</v>
      </c>
      <c r="V76" s="5">
        <v>0.32</v>
      </c>
      <c r="W76" s="5">
        <v>1.29</v>
      </c>
      <c r="X76" s="4">
        <f t="shared" si="52"/>
        <v>2.1366180000000004</v>
      </c>
      <c r="Y76" s="4">
        <f t="shared" si="35"/>
        <v>-36.97660248330159</v>
      </c>
      <c r="Z76" s="3">
        <f t="shared" si="36"/>
        <v>48.597962784824475</v>
      </c>
      <c r="AA76" s="3">
        <f t="shared" si="53"/>
        <v>13.757978301522883</v>
      </c>
      <c r="AB76" s="3">
        <f t="shared" si="37"/>
        <v>0.2064</v>
      </c>
      <c r="AC76" s="3">
        <f t="shared" si="38"/>
        <v>-34.839984483301592</v>
      </c>
      <c r="AD76" s="2">
        <f t="shared" si="63"/>
        <v>211.11</v>
      </c>
      <c r="AE76" s="2">
        <f t="shared" si="39"/>
        <v>15.34455102147033</v>
      </c>
      <c r="AF76" s="2">
        <f t="shared" si="54"/>
        <v>3612.9550362948421</v>
      </c>
      <c r="AG76" s="2">
        <f t="shared" si="55"/>
        <v>-2590.1352688529842</v>
      </c>
      <c r="AH76" s="2">
        <f t="shared" si="56"/>
        <v>-1022.8197674418606</v>
      </c>
      <c r="AI76" s="2">
        <f t="shared" si="40"/>
        <v>34.324772445943346</v>
      </c>
      <c r="AJ76">
        <f t="shared" si="41"/>
        <v>1.3183174039783383E-3</v>
      </c>
      <c r="AK76">
        <f t="shared" si="57"/>
        <v>-168.79837443460073</v>
      </c>
      <c r="AL76">
        <f t="shared" si="58"/>
        <v>-1022.8197674418606</v>
      </c>
      <c r="AM76">
        <f t="shared" si="59"/>
        <v>800.21509476666768</v>
      </c>
      <c r="AN76">
        <f t="shared" si="60"/>
        <v>222.60467267519289</v>
      </c>
      <c r="AO76">
        <f t="shared" si="61"/>
        <v>15.34455102147033</v>
      </c>
      <c r="AP76">
        <f t="shared" si="62"/>
        <v>83408.449927172915</v>
      </c>
    </row>
    <row r="77" spans="1:42" x14ac:dyDescent="0.3">
      <c r="A77">
        <v>76</v>
      </c>
      <c r="B77" t="s">
        <v>224</v>
      </c>
      <c r="C77" t="s">
        <v>222</v>
      </c>
      <c r="D77" t="s">
        <v>223</v>
      </c>
      <c r="E77" t="str">
        <f t="shared" si="32"/>
        <v>179.111</v>
      </c>
      <c r="F77" t="str">
        <f t="shared" si="33"/>
        <v>34.54759</v>
      </c>
      <c r="G77" t="str">
        <f t="shared" si="34"/>
        <v>-86.53656</v>
      </c>
      <c r="H77">
        <f t="shared" si="42"/>
        <v>0.60298315676308367</v>
      </c>
      <c r="I77">
        <f t="shared" si="43"/>
        <v>0.6029691941290678</v>
      </c>
      <c r="J77">
        <f t="shared" si="44"/>
        <v>-1.5103677921030967</v>
      </c>
      <c r="K77">
        <f t="shared" si="45"/>
        <v>-1.5103478953496241</v>
      </c>
      <c r="L77">
        <f t="shared" si="46"/>
        <v>1.638799058562323E-5</v>
      </c>
      <c r="M77">
        <f t="shared" si="47"/>
        <v>-1.3962634015873832E-5</v>
      </c>
      <c r="N77">
        <f t="shared" si="48"/>
        <v>450.04331148505463</v>
      </c>
      <c r="O77">
        <f t="shared" si="49"/>
        <v>-1.2935999999999863</v>
      </c>
      <c r="P77" s="1">
        <f t="shared" si="50"/>
        <v>-2.8743900131108719E-3</v>
      </c>
      <c r="Q77" s="3">
        <v>9.81</v>
      </c>
      <c r="R77" s="3">
        <v>20</v>
      </c>
      <c r="S77" s="3">
        <v>68</v>
      </c>
      <c r="T77" s="3">
        <f t="shared" si="51"/>
        <v>88</v>
      </c>
      <c r="U77" s="5">
        <v>2.4750000000000002E-3</v>
      </c>
      <c r="V77" s="5">
        <v>0.32</v>
      </c>
      <c r="W77" s="5">
        <v>1.29</v>
      </c>
      <c r="X77" s="4">
        <f t="shared" si="52"/>
        <v>2.1366180000000004</v>
      </c>
      <c r="Y77" s="4">
        <f t="shared" si="35"/>
        <v>-2.4813931597580465</v>
      </c>
      <c r="Z77" s="3">
        <f t="shared" si="36"/>
        <v>21.183295877935784</v>
      </c>
      <c r="AA77" s="3">
        <f t="shared" si="53"/>
        <v>20.838520718177737</v>
      </c>
      <c r="AB77" s="3">
        <f t="shared" si="37"/>
        <v>0.2064</v>
      </c>
      <c r="AC77" s="3">
        <f t="shared" si="38"/>
        <v>-0.34477515975804662</v>
      </c>
      <c r="AD77" s="2">
        <f t="shared" si="63"/>
        <v>211.11</v>
      </c>
      <c r="AE77" s="2">
        <f t="shared" si="39"/>
        <v>10.130757497374967</v>
      </c>
      <c r="AF77" s="2">
        <f t="shared" si="54"/>
        <v>1039.7424105354175</v>
      </c>
      <c r="AG77" s="2">
        <f t="shared" si="55"/>
        <v>-16.922643094125402</v>
      </c>
      <c r="AH77" s="2">
        <f t="shared" si="56"/>
        <v>-1022.8197674418606</v>
      </c>
      <c r="AI77" s="2">
        <f t="shared" si="40"/>
        <v>22.661852100844971</v>
      </c>
      <c r="AJ77">
        <f t="shared" si="41"/>
        <v>3.761187535809138E-3</v>
      </c>
      <c r="AK77">
        <f t="shared" si="57"/>
        <v>-1.6704222856494506</v>
      </c>
      <c r="AL77">
        <f t="shared" si="58"/>
        <v>-1022.8197674418606</v>
      </c>
      <c r="AM77">
        <f t="shared" si="59"/>
        <v>1022.8195986637888</v>
      </c>
      <c r="AN77">
        <f t="shared" si="60"/>
        <v>1.6877807178161675E-4</v>
      </c>
      <c r="AO77">
        <f t="shared" si="61"/>
        <v>10.130757497374967</v>
      </c>
      <c r="AP77">
        <f t="shared" si="62"/>
        <v>261539.89653793577</v>
      </c>
    </row>
    <row r="78" spans="1:42" x14ac:dyDescent="0.3">
      <c r="A78">
        <v>77</v>
      </c>
      <c r="B78" t="s">
        <v>227</v>
      </c>
      <c r="C78" t="s">
        <v>225</v>
      </c>
      <c r="D78" t="s">
        <v>226</v>
      </c>
      <c r="E78" t="str">
        <f t="shared" si="32"/>
        <v>180.252</v>
      </c>
      <c r="F78" t="str">
        <f t="shared" si="33"/>
        <v>34.54718</v>
      </c>
      <c r="G78" t="str">
        <f t="shared" si="34"/>
        <v>-86.53606</v>
      </c>
      <c r="H78">
        <f t="shared" si="42"/>
        <v>0.6029691941290678</v>
      </c>
      <c r="I78">
        <f t="shared" si="43"/>
        <v>0.60296203827913453</v>
      </c>
      <c r="J78">
        <f t="shared" si="44"/>
        <v>-1.5103478953496241</v>
      </c>
      <c r="K78">
        <f t="shared" si="45"/>
        <v>-1.5103391687033643</v>
      </c>
      <c r="L78">
        <f t="shared" si="46"/>
        <v>7.187767424770941E-6</v>
      </c>
      <c r="M78">
        <f t="shared" si="47"/>
        <v>-7.155849933271341E-6</v>
      </c>
      <c r="N78">
        <f t="shared" si="48"/>
        <v>212.01383058944981</v>
      </c>
      <c r="O78">
        <f t="shared" si="49"/>
        <v>3.7653000000000643</v>
      </c>
      <c r="P78" s="1">
        <f t="shared" si="50"/>
        <v>1.7759690438739859E-2</v>
      </c>
      <c r="Q78" s="3">
        <v>9.81</v>
      </c>
      <c r="R78" s="3">
        <v>20</v>
      </c>
      <c r="S78" s="3">
        <v>68</v>
      </c>
      <c r="T78" s="3">
        <f t="shared" si="51"/>
        <v>88</v>
      </c>
      <c r="U78" s="5">
        <v>2.4750000000000002E-3</v>
      </c>
      <c r="V78" s="5">
        <v>0.32</v>
      </c>
      <c r="W78" s="5">
        <v>1.29</v>
      </c>
      <c r="X78" s="4">
        <f t="shared" si="52"/>
        <v>2.1366180000000004</v>
      </c>
      <c r="Y78" s="4">
        <f t="shared" si="35"/>
        <v>15.329168292085788</v>
      </c>
      <c r="Z78" s="3">
        <f t="shared" si="36"/>
        <v>11.196838111607471</v>
      </c>
      <c r="AA78" s="3">
        <f t="shared" si="53"/>
        <v>28.662624403693258</v>
      </c>
      <c r="AB78" s="3">
        <f t="shared" si="37"/>
        <v>0.2064</v>
      </c>
      <c r="AC78" s="3">
        <f t="shared" si="38"/>
        <v>17.465786292085788</v>
      </c>
      <c r="AD78" s="2">
        <f t="shared" si="63"/>
        <v>211.11</v>
      </c>
      <c r="AE78" s="2">
        <f t="shared" si="39"/>
        <v>7.3653409062150601</v>
      </c>
      <c r="AF78" s="2">
        <f t="shared" si="54"/>
        <v>399.55683025043749</v>
      </c>
      <c r="AG78" s="2">
        <f t="shared" si="55"/>
        <v>623.26293719142302</v>
      </c>
      <c r="AH78" s="2">
        <f t="shared" si="56"/>
        <v>-1022.8197674418606</v>
      </c>
      <c r="AI78" s="2">
        <f t="shared" si="40"/>
        <v>16.47579327924873</v>
      </c>
      <c r="AJ78">
        <f t="shared" si="41"/>
        <v>2.4371594071837099E-3</v>
      </c>
      <c r="AK78">
        <f t="shared" si="57"/>
        <v>84.621057616694713</v>
      </c>
      <c r="AL78">
        <f t="shared" si="58"/>
        <v>-1022.8197674418606</v>
      </c>
      <c r="AM78">
        <f t="shared" si="59"/>
        <v>1044.3100499763743</v>
      </c>
      <c r="AN78">
        <f t="shared" si="60"/>
        <v>-21.49028253451371</v>
      </c>
      <c r="AO78">
        <f t="shared" si="61"/>
        <v>7.3653409062150601</v>
      </c>
      <c r="AP78">
        <f t="shared" si="62"/>
        <v>283982.58719507983</v>
      </c>
    </row>
    <row r="79" spans="1:42" x14ac:dyDescent="0.3">
      <c r="A79">
        <v>78</v>
      </c>
      <c r="B79" t="s">
        <v>230</v>
      </c>
      <c r="C79" t="s">
        <v>228</v>
      </c>
      <c r="D79" t="s">
        <v>229</v>
      </c>
      <c r="E79" t="str">
        <f t="shared" si="32"/>
        <v>180.918</v>
      </c>
      <c r="F79" t="str">
        <f t="shared" si="33"/>
        <v>34.54676</v>
      </c>
      <c r="G79" t="str">
        <f t="shared" si="34"/>
        <v>-86.53566</v>
      </c>
      <c r="H79">
        <f t="shared" si="42"/>
        <v>0.60296203827913453</v>
      </c>
      <c r="I79">
        <f t="shared" si="43"/>
        <v>0.60295470789627614</v>
      </c>
      <c r="J79">
        <f t="shared" si="44"/>
        <v>-1.5103391687033643</v>
      </c>
      <c r="K79">
        <f t="shared" si="45"/>
        <v>-1.510332187386356</v>
      </c>
      <c r="L79">
        <f t="shared" si="46"/>
        <v>5.750242615626312E-6</v>
      </c>
      <c r="M79">
        <f t="shared" si="47"/>
        <v>-7.3303828583837216E-6</v>
      </c>
      <c r="N79">
        <f t="shared" si="48"/>
        <v>194.75059536480026</v>
      </c>
      <c r="O79">
        <f t="shared" si="49"/>
        <v>2.1977999999999893</v>
      </c>
      <c r="P79" s="1">
        <f t="shared" si="50"/>
        <v>1.1285202984274037E-2</v>
      </c>
      <c r="Q79" s="3">
        <v>9.81</v>
      </c>
      <c r="R79" s="3">
        <v>20</v>
      </c>
      <c r="S79" s="3">
        <v>68</v>
      </c>
      <c r="T79" s="3">
        <f t="shared" si="51"/>
        <v>88</v>
      </c>
      <c r="U79" s="5">
        <v>2.4750000000000002E-3</v>
      </c>
      <c r="V79" s="5">
        <v>0.32</v>
      </c>
      <c r="W79" s="5">
        <v>1.29</v>
      </c>
      <c r="X79" s="4">
        <f t="shared" si="52"/>
        <v>2.1366180000000004</v>
      </c>
      <c r="Y79" s="4">
        <f t="shared" si="35"/>
        <v>9.7416697229118583</v>
      </c>
      <c r="Z79" s="3">
        <f t="shared" si="36"/>
        <v>13.872369819439887</v>
      </c>
      <c r="AA79" s="3">
        <f t="shared" si="53"/>
        <v>25.750657542351746</v>
      </c>
      <c r="AB79" s="3">
        <f t="shared" si="37"/>
        <v>0.2064</v>
      </c>
      <c r="AC79" s="3">
        <f t="shared" si="38"/>
        <v>11.878287722911859</v>
      </c>
      <c r="AD79" s="2">
        <f t="shared" si="63"/>
        <v>211.11</v>
      </c>
      <c r="AE79" s="2">
        <f t="shared" si="39"/>
        <v>8.1982372548270135</v>
      </c>
      <c r="AF79" s="2">
        <f t="shared" si="54"/>
        <v>551.01249547708323</v>
      </c>
      <c r="AG79" s="2">
        <f t="shared" si="55"/>
        <v>471.80727196477875</v>
      </c>
      <c r="AH79" s="2">
        <f t="shared" si="56"/>
        <v>-1022.8197674418606</v>
      </c>
      <c r="AI79" s="2">
        <f t="shared" si="40"/>
        <v>18.338928772568821</v>
      </c>
      <c r="AJ79">
        <f t="shared" si="41"/>
        <v>2.0112724637780465E-3</v>
      </c>
      <c r="AK79">
        <f t="shared" si="57"/>
        <v>57.549843618759006</v>
      </c>
      <c r="AL79">
        <f t="shared" si="58"/>
        <v>-1022.8197674418606</v>
      </c>
      <c r="AM79">
        <f t="shared" si="59"/>
        <v>1029.6757263293757</v>
      </c>
      <c r="AN79">
        <f t="shared" si="60"/>
        <v>-6.8559588875152144</v>
      </c>
      <c r="AO79">
        <f t="shared" si="61"/>
        <v>8.1982372548270135</v>
      </c>
      <c r="AP79">
        <f t="shared" si="62"/>
        <v>268599.48361464206</v>
      </c>
    </row>
    <row r="80" spans="1:42" x14ac:dyDescent="0.3">
      <c r="A80">
        <v>79</v>
      </c>
      <c r="B80" t="s">
        <v>233</v>
      </c>
      <c r="C80" t="s">
        <v>231</v>
      </c>
      <c r="D80" t="s">
        <v>232</v>
      </c>
      <c r="E80" t="str">
        <f t="shared" si="32"/>
        <v>181.087</v>
      </c>
      <c r="F80" t="str">
        <f t="shared" si="33"/>
        <v>34.54657</v>
      </c>
      <c r="G80" t="str">
        <f t="shared" si="34"/>
        <v>-86.5355</v>
      </c>
      <c r="H80">
        <f t="shared" si="42"/>
        <v>0.60295470789627614</v>
      </c>
      <c r="I80">
        <f t="shared" si="43"/>
        <v>0.60295139177069745</v>
      </c>
      <c r="J80">
        <f t="shared" si="44"/>
        <v>-1.510332187386356</v>
      </c>
      <c r="K80">
        <f t="shared" si="45"/>
        <v>-1.5103293948595529</v>
      </c>
      <c r="L80">
        <f t="shared" si="46"/>
        <v>2.3001054759275314E-6</v>
      </c>
      <c r="M80">
        <f t="shared" si="47"/>
        <v>-3.3161255786895438E-6</v>
      </c>
      <c r="N80">
        <f t="shared" si="48"/>
        <v>84.361111479089971</v>
      </c>
      <c r="O80">
        <f t="shared" si="49"/>
        <v>0.55769999999994291</v>
      </c>
      <c r="P80" s="1">
        <f t="shared" si="50"/>
        <v>6.6108659573336269E-3</v>
      </c>
      <c r="Q80" s="3">
        <v>9.81</v>
      </c>
      <c r="R80" s="3">
        <v>20</v>
      </c>
      <c r="S80" s="3">
        <v>68</v>
      </c>
      <c r="T80" s="3">
        <f t="shared" si="51"/>
        <v>88</v>
      </c>
      <c r="U80" s="5">
        <v>2.4750000000000002E-3</v>
      </c>
      <c r="V80" s="5">
        <v>0.32</v>
      </c>
      <c r="W80" s="5">
        <v>1.29</v>
      </c>
      <c r="X80" s="4">
        <f t="shared" si="52"/>
        <v>2.1366180000000004</v>
      </c>
      <c r="Y80" s="4">
        <f t="shared" si="35"/>
        <v>5.7069036590384554</v>
      </c>
      <c r="Z80" s="3">
        <f t="shared" si="36"/>
        <v>16.076699956561352</v>
      </c>
      <c r="AA80" s="3">
        <f t="shared" si="53"/>
        <v>23.920221615599807</v>
      </c>
      <c r="AB80" s="3">
        <f t="shared" si="37"/>
        <v>0.2064</v>
      </c>
      <c r="AC80" s="3">
        <f t="shared" si="38"/>
        <v>7.8435216590384558</v>
      </c>
      <c r="AD80" s="2">
        <f t="shared" si="63"/>
        <v>211.11</v>
      </c>
      <c r="AE80" s="2">
        <f t="shared" si="39"/>
        <v>8.8255871284370908</v>
      </c>
      <c r="AF80" s="2">
        <f t="shared" si="54"/>
        <v>687.43370254056686</v>
      </c>
      <c r="AG80" s="2">
        <f t="shared" si="55"/>
        <v>335.38606490129519</v>
      </c>
      <c r="AH80" s="2">
        <f t="shared" si="56"/>
        <v>-1022.8197674418606</v>
      </c>
      <c r="AI80" s="2">
        <f t="shared" si="40"/>
        <v>19.742270038502703</v>
      </c>
      <c r="AJ80">
        <f t="shared" si="41"/>
        <v>8.0930324646131212E-4</v>
      </c>
      <c r="AK80">
        <f t="shared" si="57"/>
        <v>38.001558425573911</v>
      </c>
      <c r="AL80">
        <f t="shared" si="58"/>
        <v>-1022.8197674418606</v>
      </c>
      <c r="AM80">
        <f t="shared" si="59"/>
        <v>1024.8031204456963</v>
      </c>
      <c r="AN80">
        <f t="shared" si="60"/>
        <v>-1.9833530038358163</v>
      </c>
      <c r="AO80">
        <f t="shared" si="61"/>
        <v>8.8255871284370908</v>
      </c>
      <c r="AP80">
        <f t="shared" si="62"/>
        <v>263572.61551473173</v>
      </c>
    </row>
    <row r="81" spans="1:42" x14ac:dyDescent="0.3">
      <c r="A81">
        <v>80</v>
      </c>
      <c r="B81" t="s">
        <v>236</v>
      </c>
      <c r="C81" t="s">
        <v>234</v>
      </c>
      <c r="D81" t="s">
        <v>235</v>
      </c>
      <c r="E81" t="str">
        <f t="shared" si="32"/>
        <v>180.27</v>
      </c>
      <c r="F81" t="str">
        <f t="shared" si="33"/>
        <v>34.54562</v>
      </c>
      <c r="G81" t="str">
        <f t="shared" si="34"/>
        <v>-86.53489</v>
      </c>
      <c r="H81">
        <f t="shared" si="42"/>
        <v>0.60295139177069745</v>
      </c>
      <c r="I81">
        <f t="shared" si="43"/>
        <v>0.60293481114280345</v>
      </c>
      <c r="J81">
        <f t="shared" si="44"/>
        <v>-1.5103293948595529</v>
      </c>
      <c r="K81">
        <f t="shared" si="45"/>
        <v>-1.510318748351116</v>
      </c>
      <c r="L81">
        <f t="shared" si="46"/>
        <v>8.7692121887301301E-6</v>
      </c>
      <c r="M81">
        <f t="shared" si="47"/>
        <v>-1.6580627894002831E-5</v>
      </c>
      <c r="N81">
        <f t="shared" si="48"/>
        <v>392.08245160010193</v>
      </c>
      <c r="O81">
        <f t="shared" si="49"/>
        <v>-2.6960999999999302</v>
      </c>
      <c r="P81" s="1">
        <f t="shared" si="50"/>
        <v>-6.8763597784013376E-3</v>
      </c>
      <c r="Q81" s="3">
        <v>9.81</v>
      </c>
      <c r="R81" s="3">
        <v>20</v>
      </c>
      <c r="S81" s="3">
        <v>68</v>
      </c>
      <c r="T81" s="3">
        <f t="shared" si="51"/>
        <v>88</v>
      </c>
      <c r="U81" s="5">
        <v>2.4750000000000002E-3</v>
      </c>
      <c r="V81" s="5">
        <v>0.32</v>
      </c>
      <c r="W81" s="5">
        <v>1.29</v>
      </c>
      <c r="X81" s="4">
        <f t="shared" si="52"/>
        <v>2.1366180000000004</v>
      </c>
      <c r="Y81" s="4">
        <f t="shared" si="35"/>
        <v>-5.9360835293094016</v>
      </c>
      <c r="Z81" s="3">
        <f t="shared" si="36"/>
        <v>23.559273036364797</v>
      </c>
      <c r="AA81" s="3">
        <f t="shared" si="53"/>
        <v>19.759807507055395</v>
      </c>
      <c r="AB81" s="3">
        <f t="shared" si="37"/>
        <v>0.2064</v>
      </c>
      <c r="AC81" s="3">
        <f t="shared" si="38"/>
        <v>-3.7994655293094017</v>
      </c>
      <c r="AD81" s="2">
        <f t="shared" si="63"/>
        <v>211.11</v>
      </c>
      <c r="AE81" s="2">
        <f t="shared" si="39"/>
        <v>10.683808530251268</v>
      </c>
      <c r="AF81" s="2">
        <f t="shared" si="54"/>
        <v>1219.4901270951207</v>
      </c>
      <c r="AG81" s="2">
        <f t="shared" si="55"/>
        <v>-196.67035965325309</v>
      </c>
      <c r="AH81" s="2">
        <f t="shared" si="56"/>
        <v>-1022.8197674418606</v>
      </c>
      <c r="AI81" s="2">
        <f t="shared" si="40"/>
        <v>23.898991644902736</v>
      </c>
      <c r="AJ81">
        <f t="shared" si="41"/>
        <v>3.1071620585136658E-3</v>
      </c>
      <c r="AK81">
        <f t="shared" si="57"/>
        <v>-18.408263223398265</v>
      </c>
      <c r="AL81">
        <f t="shared" si="58"/>
        <v>-1022.8197674418606</v>
      </c>
      <c r="AM81">
        <f t="shared" si="59"/>
        <v>1022.5938386856437</v>
      </c>
      <c r="AN81">
        <f t="shared" si="60"/>
        <v>0.22592875621683106</v>
      </c>
      <c r="AO81">
        <f t="shared" si="61"/>
        <v>10.683808530251268</v>
      </c>
      <c r="AP81">
        <f t="shared" si="62"/>
        <v>261309.03581336621</v>
      </c>
    </row>
    <row r="82" spans="1:42" x14ac:dyDescent="0.3">
      <c r="A82">
        <v>81</v>
      </c>
      <c r="B82" t="s">
        <v>239</v>
      </c>
      <c r="C82" t="s">
        <v>237</v>
      </c>
      <c r="D82" t="s">
        <v>238</v>
      </c>
      <c r="E82" t="str">
        <f t="shared" si="32"/>
        <v>180.746</v>
      </c>
      <c r="F82" t="str">
        <f t="shared" si="33"/>
        <v>34.54453</v>
      </c>
      <c r="G82" t="str">
        <f t="shared" si="34"/>
        <v>-86.53425</v>
      </c>
      <c r="H82">
        <f t="shared" si="42"/>
        <v>0.60293481114280345</v>
      </c>
      <c r="I82">
        <f t="shared" si="43"/>
        <v>0.60291578705395676</v>
      </c>
      <c r="J82">
        <f t="shared" si="44"/>
        <v>-1.510318748351116</v>
      </c>
      <c r="K82">
        <f t="shared" si="45"/>
        <v>-1.510307578243903</v>
      </c>
      <c r="L82">
        <f t="shared" si="46"/>
        <v>9.2005976823989478E-6</v>
      </c>
      <c r="M82">
        <f t="shared" si="47"/>
        <v>-1.9024088846686382E-5</v>
      </c>
      <c r="N82">
        <f t="shared" si="48"/>
        <v>441.73591981537146</v>
      </c>
      <c r="O82">
        <f t="shared" si="49"/>
        <v>1.5707999999999969</v>
      </c>
      <c r="P82" s="1">
        <f t="shared" si="50"/>
        <v>3.5559707271632574E-3</v>
      </c>
      <c r="Q82" s="3">
        <v>9.81</v>
      </c>
      <c r="R82" s="3">
        <v>20</v>
      </c>
      <c r="S82" s="3">
        <v>68</v>
      </c>
      <c r="T82" s="3">
        <f t="shared" si="51"/>
        <v>88</v>
      </c>
      <c r="U82" s="5">
        <v>2.4750000000000002E-3</v>
      </c>
      <c r="V82" s="5">
        <v>0.32</v>
      </c>
      <c r="W82" s="5">
        <v>1.29</v>
      </c>
      <c r="X82" s="4">
        <f t="shared" si="52"/>
        <v>2.1366180000000004</v>
      </c>
      <c r="Y82" s="4">
        <f t="shared" si="35"/>
        <v>3.0697790008399184</v>
      </c>
      <c r="Z82" s="3">
        <f t="shared" si="36"/>
        <v>17.633507981954597</v>
      </c>
      <c r="AA82" s="3">
        <f t="shared" si="53"/>
        <v>22.839904982794515</v>
      </c>
      <c r="AB82" s="3">
        <f t="shared" si="37"/>
        <v>0.2064</v>
      </c>
      <c r="AC82" s="3">
        <f t="shared" si="38"/>
        <v>5.2063970008399192</v>
      </c>
      <c r="AD82" s="2">
        <f t="shared" si="63"/>
        <v>211.11</v>
      </c>
      <c r="AE82" s="2">
        <f t="shared" si="39"/>
        <v>9.2430331982130411</v>
      </c>
      <c r="AF82" s="2">
        <f t="shared" si="54"/>
        <v>789.66618061124507</v>
      </c>
      <c r="AG82" s="2">
        <f t="shared" si="55"/>
        <v>233.15358683062104</v>
      </c>
      <c r="AH82" s="2">
        <f t="shared" si="56"/>
        <v>-1022.8197674418606</v>
      </c>
      <c r="AI82" s="2">
        <f t="shared" si="40"/>
        <v>20.67607001306461</v>
      </c>
      <c r="AJ82">
        <f t="shared" si="41"/>
        <v>4.0463253400077901E-3</v>
      </c>
      <c r="AK82">
        <f t="shared" si="57"/>
        <v>25.224791670736042</v>
      </c>
      <c r="AL82">
        <f t="shared" si="58"/>
        <v>-1022.8197674418606</v>
      </c>
      <c r="AM82">
        <f t="shared" si="59"/>
        <v>1023.4006299158809</v>
      </c>
      <c r="AN82">
        <f t="shared" si="60"/>
        <v>-0.58086247402030722</v>
      </c>
      <c r="AO82">
        <f t="shared" si="61"/>
        <v>9.2430331982130411</v>
      </c>
      <c r="AP82">
        <f t="shared" si="62"/>
        <v>262134.52418926233</v>
      </c>
    </row>
    <row r="83" spans="1:42" x14ac:dyDescent="0.3">
      <c r="A83">
        <v>82</v>
      </c>
      <c r="B83" t="s">
        <v>242</v>
      </c>
      <c r="C83" t="s">
        <v>240</v>
      </c>
      <c r="D83" t="s">
        <v>241</v>
      </c>
      <c r="E83" t="str">
        <f t="shared" si="32"/>
        <v>181.377</v>
      </c>
      <c r="F83" t="str">
        <f t="shared" si="33"/>
        <v>34.54439</v>
      </c>
      <c r="G83" t="str">
        <f t="shared" si="34"/>
        <v>-86.53417</v>
      </c>
      <c r="H83">
        <f t="shared" si="42"/>
        <v>0.60291578705395676</v>
      </c>
      <c r="I83">
        <f t="shared" si="43"/>
        <v>0.60291334359300397</v>
      </c>
      <c r="J83">
        <f t="shared" si="44"/>
        <v>-1.510307578243903</v>
      </c>
      <c r="K83">
        <f t="shared" si="45"/>
        <v>-1.5103061819805015</v>
      </c>
      <c r="L83">
        <f t="shared" si="46"/>
        <v>1.1500832087326973E-6</v>
      </c>
      <c r="M83">
        <f t="shared" si="47"/>
        <v>-2.4434609527945739E-6</v>
      </c>
      <c r="N83">
        <f t="shared" si="48"/>
        <v>56.4518621042223</v>
      </c>
      <c r="O83">
        <f t="shared" si="49"/>
        <v>2.0823000000000005</v>
      </c>
      <c r="P83" s="1">
        <f t="shared" si="50"/>
        <v>3.6886294311348419E-2</v>
      </c>
      <c r="Q83" s="3">
        <v>9.81</v>
      </c>
      <c r="R83" s="3">
        <v>20</v>
      </c>
      <c r="S83" s="3">
        <v>68</v>
      </c>
      <c r="T83" s="3">
        <f t="shared" si="51"/>
        <v>88</v>
      </c>
      <c r="U83" s="5">
        <v>2.4750000000000002E-3</v>
      </c>
      <c r="V83" s="5">
        <v>0.32</v>
      </c>
      <c r="W83" s="5">
        <v>1.29</v>
      </c>
      <c r="X83" s="4">
        <f t="shared" si="52"/>
        <v>2.1366180000000004</v>
      </c>
      <c r="Y83" s="4">
        <f t="shared" si="35"/>
        <v>31.821559325466449</v>
      </c>
      <c r="Z83" s="3">
        <f t="shared" si="36"/>
        <v>5.8149690483610827</v>
      </c>
      <c r="AA83" s="3">
        <f t="shared" si="53"/>
        <v>39.773146373827537</v>
      </c>
      <c r="AB83" s="3">
        <f t="shared" si="37"/>
        <v>0.2064</v>
      </c>
      <c r="AC83" s="3">
        <f t="shared" si="38"/>
        <v>33.958177325466451</v>
      </c>
      <c r="AD83" s="2">
        <f t="shared" si="63"/>
        <v>211.11</v>
      </c>
      <c r="AE83" s="2">
        <f t="shared" si="39"/>
        <v>5.3078526404669732</v>
      </c>
      <c r="AF83" s="2">
        <f t="shared" si="54"/>
        <v>149.53972295337738</v>
      </c>
      <c r="AG83" s="2">
        <f t="shared" si="55"/>
        <v>873.28004448848264</v>
      </c>
      <c r="AH83" s="2">
        <f t="shared" si="56"/>
        <v>-1022.8197674418606</v>
      </c>
      <c r="AI83" s="2">
        <f t="shared" si="40"/>
        <v>11.873324531014573</v>
      </c>
      <c r="AJ83">
        <f t="shared" si="41"/>
        <v>9.0047572793232702E-4</v>
      </c>
      <c r="AK83">
        <f t="shared" si="57"/>
        <v>164.5260529334615</v>
      </c>
      <c r="AL83">
        <f t="shared" si="58"/>
        <v>-1022.8197674418606</v>
      </c>
      <c r="AM83">
        <f t="shared" si="59"/>
        <v>1164.4684519123703</v>
      </c>
      <c r="AN83">
        <f t="shared" si="60"/>
        <v>-141.64868447050964</v>
      </c>
      <c r="AO83">
        <f t="shared" si="61"/>
        <v>5.3078526404669732</v>
      </c>
      <c r="AP83">
        <f t="shared" si="62"/>
        <v>426485.49348825356</v>
      </c>
    </row>
    <row r="84" spans="1:42" x14ac:dyDescent="0.3">
      <c r="A84">
        <v>83</v>
      </c>
      <c r="B84" t="s">
        <v>245</v>
      </c>
      <c r="C84" t="s">
        <v>243</v>
      </c>
      <c r="D84" t="s">
        <v>244</v>
      </c>
      <c r="E84" t="str">
        <f t="shared" si="32"/>
        <v>186.734</v>
      </c>
      <c r="F84" t="str">
        <f t="shared" si="33"/>
        <v>34.54357</v>
      </c>
      <c r="G84" t="str">
        <f t="shared" si="34"/>
        <v>-86.53372</v>
      </c>
      <c r="H84">
        <f t="shared" si="42"/>
        <v>0.60291334359300397</v>
      </c>
      <c r="I84">
        <f t="shared" si="43"/>
        <v>0.60289903189313765</v>
      </c>
      <c r="J84">
        <f t="shared" si="44"/>
        <v>-1.5103061819805015</v>
      </c>
      <c r="K84">
        <f t="shared" si="45"/>
        <v>-1.5102983279988675</v>
      </c>
      <c r="L84">
        <f t="shared" si="46"/>
        <v>6.4692553591114945E-6</v>
      </c>
      <c r="M84">
        <f t="shared" si="47"/>
        <v>-1.4311699866320637E-5</v>
      </c>
      <c r="N84">
        <f t="shared" si="48"/>
        <v>328.30907600354391</v>
      </c>
      <c r="O84">
        <f t="shared" si="49"/>
        <v>17.678099999999997</v>
      </c>
      <c r="P84" s="1">
        <f t="shared" si="50"/>
        <v>5.3845907079977197E-2</v>
      </c>
      <c r="Q84" s="3">
        <v>9.81</v>
      </c>
      <c r="R84" s="3">
        <v>20</v>
      </c>
      <c r="S84" s="3">
        <v>68</v>
      </c>
      <c r="T84" s="3">
        <f t="shared" si="51"/>
        <v>88</v>
      </c>
      <c r="U84" s="5">
        <v>2.4750000000000002E-3</v>
      </c>
      <c r="V84" s="5">
        <v>0.32</v>
      </c>
      <c r="W84" s="5">
        <v>1.29</v>
      </c>
      <c r="X84" s="4">
        <f t="shared" si="52"/>
        <v>2.1366180000000004</v>
      </c>
      <c r="Y84" s="4">
        <f t="shared" si="35"/>
        <v>46.416853280632658</v>
      </c>
      <c r="Z84" s="3">
        <f t="shared" si="36"/>
        <v>3.4070624743826516</v>
      </c>
      <c r="AA84" s="3">
        <f t="shared" si="53"/>
        <v>51.960533755015305</v>
      </c>
      <c r="AB84" s="3">
        <f t="shared" si="37"/>
        <v>0.2064</v>
      </c>
      <c r="AC84" s="3">
        <f t="shared" si="38"/>
        <v>48.553471280632657</v>
      </c>
      <c r="AD84" s="2">
        <f t="shared" si="63"/>
        <v>211.11</v>
      </c>
      <c r="AE84" s="2">
        <f t="shared" si="39"/>
        <v>4.0628912896727734</v>
      </c>
      <c r="AF84" s="2">
        <f t="shared" si="54"/>
        <v>67.066494430912016</v>
      </c>
      <c r="AG84" s="2">
        <f t="shared" si="55"/>
        <v>955.75327301094762</v>
      </c>
      <c r="AH84" s="2">
        <f t="shared" si="56"/>
        <v>-1022.8197674418606</v>
      </c>
      <c r="AI84" s="2">
        <f t="shared" si="40"/>
        <v>9.0884261647989391</v>
      </c>
      <c r="AJ84">
        <f t="shared" si="41"/>
        <v>6.841641018543833E-3</v>
      </c>
      <c r="AK84">
        <f t="shared" si="57"/>
        <v>235.23968643717373</v>
      </c>
      <c r="AL84">
        <f t="shared" si="58"/>
        <v>-1022.8197674418606</v>
      </c>
      <c r="AM84">
        <f t="shared" si="59"/>
        <v>1373.7754381103623</v>
      </c>
      <c r="AN84">
        <f t="shared" si="60"/>
        <v>-350.9556706685018</v>
      </c>
      <c r="AO84">
        <f t="shared" si="61"/>
        <v>4.0628912896727734</v>
      </c>
      <c r="AP84">
        <f t="shared" si="62"/>
        <v>743674.34939739248</v>
      </c>
    </row>
    <row r="85" spans="1:42" x14ac:dyDescent="0.3">
      <c r="A85">
        <v>84</v>
      </c>
      <c r="B85" t="s">
        <v>248</v>
      </c>
      <c r="C85" t="s">
        <v>246</v>
      </c>
      <c r="D85" t="s">
        <v>247</v>
      </c>
      <c r="E85" t="str">
        <f t="shared" si="32"/>
        <v>189.778</v>
      </c>
      <c r="F85" t="str">
        <f t="shared" si="33"/>
        <v>34.54321</v>
      </c>
      <c r="G85" t="str">
        <f t="shared" si="34"/>
        <v>-86.53354</v>
      </c>
      <c r="H85">
        <f t="shared" si="42"/>
        <v>0.60289903189313765</v>
      </c>
      <c r="I85">
        <f t="shared" si="43"/>
        <v>0.60289274870783049</v>
      </c>
      <c r="J85">
        <f t="shared" si="44"/>
        <v>-1.5102983279988675</v>
      </c>
      <c r="K85">
        <f t="shared" si="45"/>
        <v>-1.5102951864062142</v>
      </c>
      <c r="L85">
        <f t="shared" si="46"/>
        <v>2.5877204872351356E-6</v>
      </c>
      <c r="M85">
        <f t="shared" si="47"/>
        <v>-6.2831853071543264E-6</v>
      </c>
      <c r="N85">
        <f t="shared" si="48"/>
        <v>142.04355585866199</v>
      </c>
      <c r="O85">
        <f t="shared" si="49"/>
        <v>10.045199999999943</v>
      </c>
      <c r="P85" s="1">
        <f t="shared" si="50"/>
        <v>7.0719153285596761E-2</v>
      </c>
      <c r="Q85" s="3">
        <v>9.81</v>
      </c>
      <c r="R85" s="3">
        <v>20</v>
      </c>
      <c r="S85" s="3">
        <v>68</v>
      </c>
      <c r="T85" s="3">
        <f t="shared" si="51"/>
        <v>88</v>
      </c>
      <c r="U85" s="5">
        <v>2.4750000000000002E-3</v>
      </c>
      <c r="V85" s="5">
        <v>0.32</v>
      </c>
      <c r="W85" s="5">
        <v>1.29</v>
      </c>
      <c r="X85" s="4">
        <f t="shared" si="52"/>
        <v>2.1366180000000004</v>
      </c>
      <c r="Y85" s="4">
        <f t="shared" si="35"/>
        <v>60.898338229116014</v>
      </c>
      <c r="Z85" s="3">
        <f t="shared" si="36"/>
        <v>2.1639474882621368</v>
      </c>
      <c r="AA85" s="3">
        <f t="shared" si="53"/>
        <v>65.198903717378144</v>
      </c>
      <c r="AB85" s="3">
        <f t="shared" si="37"/>
        <v>0.2064</v>
      </c>
      <c r="AC85" s="3">
        <f t="shared" si="38"/>
        <v>63.034956229116027</v>
      </c>
      <c r="AD85" s="2">
        <f t="shared" si="63"/>
        <v>211.11</v>
      </c>
      <c r="AE85" s="2">
        <f t="shared" si="39"/>
        <v>3.2379378787580837</v>
      </c>
      <c r="AF85" s="2">
        <f t="shared" si="54"/>
        <v>33.947323352167565</v>
      </c>
      <c r="AG85" s="2">
        <f t="shared" si="55"/>
        <v>988.87244408969286</v>
      </c>
      <c r="AH85" s="2">
        <f t="shared" si="56"/>
        <v>-1022.8197674418606</v>
      </c>
      <c r="AI85" s="2">
        <f t="shared" si="40"/>
        <v>7.2430585115824409</v>
      </c>
      <c r="AJ85">
        <f t="shared" si="41"/>
        <v>3.7142028559586449E-3</v>
      </c>
      <c r="AK85">
        <f t="shared" si="57"/>
        <v>305.40191971470944</v>
      </c>
      <c r="AL85">
        <f t="shared" si="58"/>
        <v>-1022.8197674418606</v>
      </c>
      <c r="AM85">
        <f t="shared" si="59"/>
        <v>1658.8146927385567</v>
      </c>
      <c r="AN85">
        <f t="shared" si="60"/>
        <v>-635.99492529669601</v>
      </c>
      <c r="AO85">
        <f t="shared" si="61"/>
        <v>3.2379378787580837</v>
      </c>
      <c r="AP85">
        <f t="shared" si="62"/>
        <v>1316537.7957567757</v>
      </c>
    </row>
    <row r="86" spans="1:42" x14ac:dyDescent="0.3">
      <c r="A86">
        <v>85</v>
      </c>
      <c r="B86" t="s">
        <v>251</v>
      </c>
      <c r="C86" t="s">
        <v>249</v>
      </c>
      <c r="D86" t="s">
        <v>250</v>
      </c>
      <c r="E86" t="str">
        <f t="shared" si="32"/>
        <v>191.019</v>
      </c>
      <c r="F86" t="str">
        <f t="shared" si="33"/>
        <v>34.54288</v>
      </c>
      <c r="G86" t="str">
        <f t="shared" si="34"/>
        <v>-86.53345</v>
      </c>
      <c r="H86">
        <f t="shared" si="42"/>
        <v>0.60289274870783049</v>
      </c>
      <c r="I86">
        <f t="shared" si="43"/>
        <v>0.60288698912129879</v>
      </c>
      <c r="J86">
        <f t="shared" si="44"/>
        <v>-1.5102951864062142</v>
      </c>
      <c r="K86">
        <f t="shared" si="45"/>
        <v>-1.5102936156098872</v>
      </c>
      <c r="L86">
        <f t="shared" si="46"/>
        <v>1.2938656070502406E-6</v>
      </c>
      <c r="M86">
        <f t="shared" si="47"/>
        <v>-5.7595865317061623E-6</v>
      </c>
      <c r="N86">
        <f t="shared" si="48"/>
        <v>123.39616313576639</v>
      </c>
      <c r="O86">
        <f t="shared" si="49"/>
        <v>4.0953000000000452</v>
      </c>
      <c r="P86" s="1">
        <f t="shared" si="50"/>
        <v>3.3188228028566816E-2</v>
      </c>
      <c r="Q86" s="3">
        <v>9.81</v>
      </c>
      <c r="R86" s="3">
        <v>20</v>
      </c>
      <c r="S86" s="3">
        <v>68</v>
      </c>
      <c r="T86" s="3">
        <f t="shared" si="51"/>
        <v>88</v>
      </c>
      <c r="U86" s="5">
        <v>2.4750000000000002E-3</v>
      </c>
      <c r="V86" s="5">
        <v>0.32</v>
      </c>
      <c r="W86" s="5">
        <v>1.29</v>
      </c>
      <c r="X86" s="4">
        <f t="shared" si="52"/>
        <v>2.1366180000000004</v>
      </c>
      <c r="Y86" s="4">
        <f t="shared" si="35"/>
        <v>28.634967718638226</v>
      </c>
      <c r="Z86" s="3">
        <f t="shared" si="36"/>
        <v>6.5899022877568951</v>
      </c>
      <c r="AA86" s="3">
        <f t="shared" si="53"/>
        <v>37.36148800639512</v>
      </c>
      <c r="AB86" s="3">
        <f t="shared" si="37"/>
        <v>0.2064</v>
      </c>
      <c r="AC86" s="3">
        <f t="shared" si="38"/>
        <v>30.771585718638224</v>
      </c>
      <c r="AD86" s="2">
        <f t="shared" si="63"/>
        <v>211.11</v>
      </c>
      <c r="AE86" s="2">
        <f t="shared" si="39"/>
        <v>5.6504708796358614</v>
      </c>
      <c r="AF86" s="2">
        <f t="shared" si="54"/>
        <v>180.40722372391511</v>
      </c>
      <c r="AG86" s="2">
        <f t="shared" si="55"/>
        <v>842.41254371794594</v>
      </c>
      <c r="AH86" s="2">
        <f t="shared" si="56"/>
        <v>-1022.8197674418606</v>
      </c>
      <c r="AI86" s="2">
        <f t="shared" si="40"/>
        <v>12.639739467420775</v>
      </c>
      <c r="AJ86">
        <f t="shared" si="41"/>
        <v>1.84896892080869E-3</v>
      </c>
      <c r="AK86">
        <f t="shared" si="57"/>
        <v>149.08714010968131</v>
      </c>
      <c r="AL86">
        <f t="shared" si="58"/>
        <v>-1022.8197674418606</v>
      </c>
      <c r="AM86">
        <f t="shared" si="59"/>
        <v>1131.3064717262534</v>
      </c>
      <c r="AN86">
        <f t="shared" si="60"/>
        <v>-108.48670428439283</v>
      </c>
      <c r="AO86">
        <f t="shared" si="61"/>
        <v>5.6504708796358614</v>
      </c>
      <c r="AP86">
        <f t="shared" si="62"/>
        <v>384271.77982064133</v>
      </c>
    </row>
    <row r="87" spans="1:42" x14ac:dyDescent="0.3">
      <c r="A87">
        <v>86</v>
      </c>
      <c r="B87" t="s">
        <v>254</v>
      </c>
      <c r="C87" t="s">
        <v>252</v>
      </c>
      <c r="D87" t="s">
        <v>253</v>
      </c>
      <c r="E87" t="str">
        <f t="shared" si="32"/>
        <v>190.244</v>
      </c>
      <c r="F87" t="str">
        <f t="shared" si="33"/>
        <v>34.54222</v>
      </c>
      <c r="G87" t="str">
        <f t="shared" si="34"/>
        <v>-86.53339</v>
      </c>
      <c r="H87">
        <f t="shared" si="42"/>
        <v>0.60288698912129879</v>
      </c>
      <c r="I87">
        <f t="shared" si="43"/>
        <v>0.60287546994823571</v>
      </c>
      <c r="J87">
        <f t="shared" si="44"/>
        <v>-1.5102936156098872</v>
      </c>
      <c r="K87">
        <f t="shared" si="45"/>
        <v>-1.5102925684123361</v>
      </c>
      <c r="L87">
        <f t="shared" si="46"/>
        <v>8.6258220110683047E-7</v>
      </c>
      <c r="M87">
        <f t="shared" si="47"/>
        <v>-1.1519173063079258E-5</v>
      </c>
      <c r="N87">
        <f t="shared" si="48"/>
        <v>241.46542232571281</v>
      </c>
      <c r="O87">
        <f t="shared" si="49"/>
        <v>-2.5575000000000188</v>
      </c>
      <c r="P87" s="1">
        <f t="shared" si="50"/>
        <v>-1.0591578601056204E-2</v>
      </c>
      <c r="Q87" s="3">
        <v>9.81</v>
      </c>
      <c r="R87" s="3">
        <v>20</v>
      </c>
      <c r="S87" s="3">
        <v>68</v>
      </c>
      <c r="T87" s="3">
        <f t="shared" si="51"/>
        <v>88</v>
      </c>
      <c r="U87" s="5">
        <v>2.4750000000000002E-3</v>
      </c>
      <c r="V87" s="5">
        <v>0.32</v>
      </c>
      <c r="W87" s="5">
        <v>1.29</v>
      </c>
      <c r="X87" s="4">
        <f t="shared" si="52"/>
        <v>2.1366180000000004</v>
      </c>
      <c r="Y87" s="4">
        <f t="shared" si="35"/>
        <v>-9.1429851520369443</v>
      </c>
      <c r="Z87" s="3">
        <f t="shared" si="36"/>
        <v>25.864911068645771</v>
      </c>
      <c r="AA87" s="3">
        <f t="shared" si="53"/>
        <v>18.858543916608827</v>
      </c>
      <c r="AB87" s="3">
        <f t="shared" si="37"/>
        <v>0.2064</v>
      </c>
      <c r="AC87" s="3">
        <f t="shared" si="38"/>
        <v>-7.0063671520369457</v>
      </c>
      <c r="AD87" s="2">
        <f t="shared" si="63"/>
        <v>211.11</v>
      </c>
      <c r="AE87" s="2">
        <f t="shared" si="39"/>
        <v>11.194395544720397</v>
      </c>
      <c r="AF87" s="2">
        <f t="shared" si="54"/>
        <v>1402.8199865864219</v>
      </c>
      <c r="AG87" s="2">
        <f t="shared" si="55"/>
        <v>-380.00021914456255</v>
      </c>
      <c r="AH87" s="2">
        <f t="shared" si="56"/>
        <v>-1022.8197674418606</v>
      </c>
      <c r="AI87" s="2">
        <f t="shared" si="40"/>
        <v>25.041141914466447</v>
      </c>
      <c r="AJ87">
        <f t="shared" si="41"/>
        <v>1.8262780394718453E-3</v>
      </c>
      <c r="AK87">
        <f t="shared" si="57"/>
        <v>-33.945577287000702</v>
      </c>
      <c r="AL87">
        <f t="shared" si="58"/>
        <v>-1022.8197674418606</v>
      </c>
      <c r="AM87">
        <f t="shared" si="59"/>
        <v>1021.4013979402516</v>
      </c>
      <c r="AN87">
        <f t="shared" si="60"/>
        <v>1.4183695016089928</v>
      </c>
      <c r="AO87">
        <f t="shared" si="61"/>
        <v>11.194395544720397</v>
      </c>
      <c r="AP87">
        <f t="shared" si="62"/>
        <v>260091.34457571618</v>
      </c>
    </row>
    <row r="88" spans="1:42" x14ac:dyDescent="0.3">
      <c r="A88">
        <v>87</v>
      </c>
      <c r="B88" t="s">
        <v>257</v>
      </c>
      <c r="C88" t="s">
        <v>255</v>
      </c>
      <c r="D88" t="s">
        <v>256</v>
      </c>
      <c r="E88" t="str">
        <f t="shared" si="32"/>
        <v>186.668</v>
      </c>
      <c r="F88" t="str">
        <f t="shared" si="33"/>
        <v>34.54154</v>
      </c>
      <c r="G88" t="str">
        <f t="shared" si="34"/>
        <v>-86.53336</v>
      </c>
      <c r="H88">
        <f t="shared" si="42"/>
        <v>0.60287546994823571</v>
      </c>
      <c r="I88">
        <f t="shared" si="43"/>
        <v>0.60286360170932207</v>
      </c>
      <c r="J88">
        <f t="shared" si="44"/>
        <v>-1.5102925684123361</v>
      </c>
      <c r="K88">
        <f t="shared" si="45"/>
        <v>-1.5102920448135604</v>
      </c>
      <c r="L88">
        <f t="shared" si="46"/>
        <v>4.3129457235959583E-7</v>
      </c>
      <c r="M88">
        <f t="shared" si="47"/>
        <v>-1.1868238913637086E-5</v>
      </c>
      <c r="N88">
        <f t="shared" si="48"/>
        <v>248.25172949279022</v>
      </c>
      <c r="O88">
        <f t="shared" si="49"/>
        <v>-11.800799999999978</v>
      </c>
      <c r="P88" s="1">
        <f t="shared" si="50"/>
        <v>-4.7535620493402035E-2</v>
      </c>
      <c r="Q88" s="3">
        <v>9.81</v>
      </c>
      <c r="R88" s="3">
        <v>20</v>
      </c>
      <c r="S88" s="3">
        <v>68</v>
      </c>
      <c r="T88" s="3">
        <f t="shared" si="51"/>
        <v>88</v>
      </c>
      <c r="U88" s="5">
        <v>2.4750000000000002E-3</v>
      </c>
      <c r="V88" s="5">
        <v>0.32</v>
      </c>
      <c r="W88" s="5">
        <v>1.29</v>
      </c>
      <c r="X88" s="4">
        <f t="shared" si="52"/>
        <v>2.1366180000000004</v>
      </c>
      <c r="Y88" s="4">
        <f t="shared" si="35"/>
        <v>-40.990265068590155</v>
      </c>
      <c r="Z88" s="3">
        <f t="shared" si="36"/>
        <v>52.136536667603536</v>
      </c>
      <c r="AA88" s="3">
        <f t="shared" si="53"/>
        <v>13.28288959901338</v>
      </c>
      <c r="AB88" s="3">
        <f t="shared" si="37"/>
        <v>0.2064</v>
      </c>
      <c r="AC88" s="3">
        <f t="shared" si="38"/>
        <v>-38.853647068590156</v>
      </c>
      <c r="AD88" s="2">
        <f t="shared" si="63"/>
        <v>211.11</v>
      </c>
      <c r="AE88" s="2">
        <f t="shared" si="39"/>
        <v>15.893379104474423</v>
      </c>
      <c r="AF88" s="2">
        <f t="shared" si="54"/>
        <v>4014.6596049057871</v>
      </c>
      <c r="AG88" s="2">
        <f t="shared" si="55"/>
        <v>-2991.8398374639278</v>
      </c>
      <c r="AH88" s="2">
        <f t="shared" si="56"/>
        <v>-1022.8197674418606</v>
      </c>
      <c r="AI88" s="2">
        <f t="shared" si="40"/>
        <v>35.552465523094959</v>
      </c>
      <c r="AJ88">
        <f t="shared" si="41"/>
        <v>1.3224785487649391E-3</v>
      </c>
      <c r="AK88">
        <f t="shared" si="57"/>
        <v>-188.24441409200656</v>
      </c>
      <c r="AL88">
        <f t="shared" si="58"/>
        <v>-1022.8197674418606</v>
      </c>
      <c r="AM88">
        <f t="shared" si="59"/>
        <v>631.74282393954115</v>
      </c>
      <c r="AN88">
        <f t="shared" si="60"/>
        <v>391.07694350231941</v>
      </c>
      <c r="AO88">
        <f t="shared" si="61"/>
        <v>15.893379104474423</v>
      </c>
      <c r="AP88">
        <f t="shared" si="62"/>
        <v>14480.016501655773</v>
      </c>
    </row>
    <row r="89" spans="1:42" x14ac:dyDescent="0.3">
      <c r="A89">
        <v>88</v>
      </c>
      <c r="B89" t="s">
        <v>260</v>
      </c>
      <c r="C89" t="s">
        <v>258</v>
      </c>
      <c r="D89" t="s">
        <v>259</v>
      </c>
      <c r="E89" t="str">
        <f t="shared" si="32"/>
        <v>186.812</v>
      </c>
      <c r="F89" t="str">
        <f t="shared" si="33"/>
        <v>34.54097</v>
      </c>
      <c r="G89" t="str">
        <f t="shared" si="34"/>
        <v>-86.53335</v>
      </c>
      <c r="H89">
        <f t="shared" si="42"/>
        <v>0.60286360170932207</v>
      </c>
      <c r="I89">
        <f t="shared" si="43"/>
        <v>0.60285365333258578</v>
      </c>
      <c r="J89">
        <f t="shared" si="44"/>
        <v>-1.5102920448135604</v>
      </c>
      <c r="K89">
        <f t="shared" si="45"/>
        <v>-1.5102918702806352</v>
      </c>
      <c r="L89">
        <f t="shared" si="46"/>
        <v>1.43765936948763E-7</v>
      </c>
      <c r="M89">
        <f t="shared" si="47"/>
        <v>-9.9483767362906761E-6</v>
      </c>
      <c r="N89">
        <f t="shared" si="48"/>
        <v>207.97780540949859</v>
      </c>
      <c r="O89">
        <f t="shared" si="49"/>
        <v>0.475200000000018</v>
      </c>
      <c r="P89" s="1">
        <f t="shared" si="50"/>
        <v>2.2848591899715998E-3</v>
      </c>
      <c r="Q89" s="3">
        <v>9.81</v>
      </c>
      <c r="R89" s="3">
        <v>20</v>
      </c>
      <c r="S89" s="3">
        <v>68</v>
      </c>
      <c r="T89" s="3">
        <f t="shared" si="51"/>
        <v>88</v>
      </c>
      <c r="U89" s="5">
        <v>2.4750000000000002E-3</v>
      </c>
      <c r="V89" s="5">
        <v>0.32</v>
      </c>
      <c r="W89" s="5">
        <v>1.29</v>
      </c>
      <c r="X89" s="4">
        <f t="shared" si="52"/>
        <v>2.1366180000000004</v>
      </c>
      <c r="Y89" s="4">
        <f t="shared" si="35"/>
        <v>1.9724680928101674</v>
      </c>
      <c r="Z89" s="3">
        <f t="shared" si="36"/>
        <v>18.306848748078661</v>
      </c>
      <c r="AA89" s="3">
        <f t="shared" si="53"/>
        <v>22.415934840888831</v>
      </c>
      <c r="AB89" s="3">
        <f t="shared" si="37"/>
        <v>0.2064</v>
      </c>
      <c r="AC89" s="3">
        <f t="shared" si="38"/>
        <v>4.109086092810168</v>
      </c>
      <c r="AD89" s="2">
        <f t="shared" si="63"/>
        <v>211.11</v>
      </c>
      <c r="AE89" s="2">
        <f t="shared" si="39"/>
        <v>9.4178539283989835</v>
      </c>
      <c r="AF89" s="2">
        <f t="shared" si="54"/>
        <v>835.32571414098163</v>
      </c>
      <c r="AG89" s="2">
        <f t="shared" si="55"/>
        <v>187.49405330088115</v>
      </c>
      <c r="AH89" s="2">
        <f t="shared" si="56"/>
        <v>-1022.8197674418606</v>
      </c>
      <c r="AI89" s="2">
        <f t="shared" si="40"/>
        <v>21.067132728035535</v>
      </c>
      <c r="AJ89">
        <f t="shared" si="41"/>
        <v>1.8697245791114406E-3</v>
      </c>
      <c r="AK89">
        <f t="shared" si="57"/>
        <v>19.908362852762441</v>
      </c>
      <c r="AL89">
        <f t="shared" si="58"/>
        <v>-1022.8197674418606</v>
      </c>
      <c r="AM89">
        <f t="shared" si="59"/>
        <v>1023.1054097263536</v>
      </c>
      <c r="AN89">
        <f t="shared" si="60"/>
        <v>-0.28564228449306484</v>
      </c>
      <c r="AO89">
        <f t="shared" si="61"/>
        <v>9.4178539283989835</v>
      </c>
      <c r="AP89">
        <f t="shared" si="62"/>
        <v>261832.31133396688</v>
      </c>
    </row>
    <row r="90" spans="1:42" x14ac:dyDescent="0.3">
      <c r="A90">
        <v>89</v>
      </c>
      <c r="B90" t="s">
        <v>262</v>
      </c>
      <c r="C90" t="s">
        <v>261</v>
      </c>
      <c r="D90" t="s">
        <v>253</v>
      </c>
      <c r="E90" t="str">
        <f t="shared" si="32"/>
        <v>191.748</v>
      </c>
      <c r="F90" t="str">
        <f t="shared" si="33"/>
        <v>34.54</v>
      </c>
      <c r="G90" t="str">
        <f t="shared" si="34"/>
        <v>-86.53339</v>
      </c>
      <c r="H90">
        <f t="shared" si="42"/>
        <v>0.60285365333258578</v>
      </c>
      <c r="I90">
        <f t="shared" si="43"/>
        <v>0.60283672363884133</v>
      </c>
      <c r="J90">
        <f t="shared" si="44"/>
        <v>-1.5102918702806352</v>
      </c>
      <c r="K90">
        <f t="shared" si="45"/>
        <v>-1.5102925684123361</v>
      </c>
      <c r="L90">
        <f t="shared" si="46"/>
        <v>-5.7506906745511157E-7</v>
      </c>
      <c r="M90">
        <f t="shared" si="47"/>
        <v>-1.6929693744449636E-5</v>
      </c>
      <c r="N90">
        <f t="shared" si="48"/>
        <v>354.09429747525485</v>
      </c>
      <c r="O90">
        <f t="shared" si="49"/>
        <v>16.288799999999927</v>
      </c>
      <c r="P90" s="1">
        <f t="shared" si="50"/>
        <v>4.6001305630001668E-2</v>
      </c>
      <c r="Q90" s="3">
        <v>9.81</v>
      </c>
      <c r="R90" s="3">
        <v>20</v>
      </c>
      <c r="S90" s="3">
        <v>68</v>
      </c>
      <c r="T90" s="3">
        <f t="shared" si="51"/>
        <v>88</v>
      </c>
      <c r="U90" s="5">
        <v>2.4750000000000002E-3</v>
      </c>
      <c r="V90" s="5">
        <v>0.32</v>
      </c>
      <c r="W90" s="5">
        <v>1.29</v>
      </c>
      <c r="X90" s="4">
        <f t="shared" si="52"/>
        <v>2.1366180000000004</v>
      </c>
      <c r="Y90" s="4">
        <f t="shared" si="35"/>
        <v>39.670056004112354</v>
      </c>
      <c r="Z90" s="3">
        <f t="shared" si="36"/>
        <v>4.3228432252609359</v>
      </c>
      <c r="AA90" s="3">
        <f t="shared" si="53"/>
        <v>46.129517229373292</v>
      </c>
      <c r="AB90" s="3">
        <f t="shared" si="37"/>
        <v>0.2064</v>
      </c>
      <c r="AC90" s="3">
        <f t="shared" si="38"/>
        <v>41.806674004112359</v>
      </c>
      <c r="AD90" s="2">
        <f t="shared" si="63"/>
        <v>211.11</v>
      </c>
      <c r="AE90" s="2">
        <f t="shared" si="39"/>
        <v>4.5764623754955354</v>
      </c>
      <c r="AF90" s="2">
        <f t="shared" si="54"/>
        <v>95.849464028936254</v>
      </c>
      <c r="AG90" s="2">
        <f t="shared" si="55"/>
        <v>926.97030341292384</v>
      </c>
      <c r="AH90" s="2">
        <f t="shared" si="56"/>
        <v>-1022.8197674418606</v>
      </c>
      <c r="AI90" s="2">
        <f t="shared" si="40"/>
        <v>10.237251609806529</v>
      </c>
      <c r="AJ90">
        <f t="shared" si="41"/>
        <v>6.5509099973205965E-3</v>
      </c>
      <c r="AK90">
        <f t="shared" si="57"/>
        <v>202.55171513620328</v>
      </c>
      <c r="AL90">
        <f t="shared" si="58"/>
        <v>-1022.8197674418606</v>
      </c>
      <c r="AM90">
        <f t="shared" si="59"/>
        <v>1265.9445956044517</v>
      </c>
      <c r="AN90">
        <f t="shared" si="60"/>
        <v>-243.1248281625912</v>
      </c>
      <c r="AO90">
        <f t="shared" si="61"/>
        <v>4.5764623754955354</v>
      </c>
      <c r="AP90">
        <f t="shared" si="62"/>
        <v>569322.63143714878</v>
      </c>
    </row>
    <row r="91" spans="1:42" x14ac:dyDescent="0.3">
      <c r="A91">
        <v>90</v>
      </c>
      <c r="B91" t="s">
        <v>264</v>
      </c>
      <c r="C91" t="s">
        <v>263</v>
      </c>
      <c r="D91" t="s">
        <v>250</v>
      </c>
      <c r="E91" t="str">
        <f t="shared" si="32"/>
        <v>191.061</v>
      </c>
      <c r="F91" t="str">
        <f t="shared" si="33"/>
        <v>34.53964</v>
      </c>
      <c r="G91" t="str">
        <f t="shared" si="34"/>
        <v>-86.53345</v>
      </c>
      <c r="H91">
        <f t="shared" si="42"/>
        <v>0.60283672363884133</v>
      </c>
      <c r="I91">
        <f t="shared" si="43"/>
        <v>0.60283044045353418</v>
      </c>
      <c r="J91">
        <f t="shared" si="44"/>
        <v>-1.5102925684123361</v>
      </c>
      <c r="K91">
        <f t="shared" si="45"/>
        <v>-1.5102936156098872</v>
      </c>
      <c r="L91">
        <f t="shared" si="46"/>
        <v>-8.6261049225219184E-7</v>
      </c>
      <c r="M91">
        <f t="shared" si="47"/>
        <v>-6.2831853071543264E-6</v>
      </c>
      <c r="N91">
        <f t="shared" si="48"/>
        <v>132.57267901753221</v>
      </c>
      <c r="O91">
        <f t="shared" si="49"/>
        <v>-2.267099999999945</v>
      </c>
      <c r="P91" s="1">
        <f t="shared" si="50"/>
        <v>-1.7100808528581746E-2</v>
      </c>
      <c r="Q91" s="3">
        <v>9.81</v>
      </c>
      <c r="R91" s="3">
        <v>20</v>
      </c>
      <c r="S91" s="3">
        <v>68</v>
      </c>
      <c r="T91" s="3">
        <f t="shared" si="51"/>
        <v>88</v>
      </c>
      <c r="U91" s="5">
        <v>2.4750000000000002E-3</v>
      </c>
      <c r="V91" s="5">
        <v>0.32</v>
      </c>
      <c r="W91" s="5">
        <v>1.29</v>
      </c>
      <c r="X91" s="4">
        <f t="shared" si="52"/>
        <v>2.1366180000000004</v>
      </c>
      <c r="Y91" s="4">
        <f t="shared" si="35"/>
        <v>-14.760627862642144</v>
      </c>
      <c r="Z91" s="3">
        <f t="shared" si="36"/>
        <v>30.104323359046298</v>
      </c>
      <c r="AA91" s="3">
        <f t="shared" si="53"/>
        <v>17.480313496404154</v>
      </c>
      <c r="AB91" s="3">
        <f t="shared" si="37"/>
        <v>0.2064</v>
      </c>
      <c r="AC91" s="3">
        <f t="shared" si="38"/>
        <v>-12.624009862642145</v>
      </c>
      <c r="AD91" s="2">
        <f t="shared" si="63"/>
        <v>211.11</v>
      </c>
      <c r="AE91" s="2">
        <f t="shared" si="39"/>
        <v>12.077014525135779</v>
      </c>
      <c r="AF91" s="2">
        <f t="shared" si="54"/>
        <v>1761.4842561850119</v>
      </c>
      <c r="AG91" s="2">
        <f t="shared" si="55"/>
        <v>-738.66448874315165</v>
      </c>
      <c r="AH91" s="2">
        <f t="shared" si="56"/>
        <v>-1022.8197674418606</v>
      </c>
      <c r="AI91" s="2">
        <f t="shared" si="40"/>
        <v>27.01550373299332</v>
      </c>
      <c r="AJ91">
        <f t="shared" si="41"/>
        <v>9.2940935631988144E-4</v>
      </c>
      <c r="AK91">
        <f t="shared" si="57"/>
        <v>-61.162838481793337</v>
      </c>
      <c r="AL91">
        <f t="shared" si="58"/>
        <v>-1022.8197674418606</v>
      </c>
      <c r="AM91">
        <f t="shared" si="59"/>
        <v>1014.4664023310361</v>
      </c>
      <c r="AN91">
        <f t="shared" si="60"/>
        <v>8.3533651108245408</v>
      </c>
      <c r="AO91">
        <f t="shared" si="61"/>
        <v>12.077014525135779</v>
      </c>
      <c r="AP91">
        <f t="shared" si="62"/>
        <v>253065.86091611965</v>
      </c>
    </row>
    <row r="92" spans="1:42" x14ac:dyDescent="0.3">
      <c r="A92">
        <v>91</v>
      </c>
      <c r="B92" t="s">
        <v>267</v>
      </c>
      <c r="C92" t="s">
        <v>265</v>
      </c>
      <c r="D92" t="s">
        <v>266</v>
      </c>
      <c r="E92" t="str">
        <f t="shared" si="32"/>
        <v>187.933</v>
      </c>
      <c r="F92" t="str">
        <f t="shared" si="33"/>
        <v>34.53931</v>
      </c>
      <c r="G92" t="str">
        <f t="shared" si="34"/>
        <v>-86.53357</v>
      </c>
      <c r="H92">
        <f t="shared" si="42"/>
        <v>0.60283044045353418</v>
      </c>
      <c r="I92">
        <f t="shared" si="43"/>
        <v>0.60282468086700258</v>
      </c>
      <c r="J92">
        <f t="shared" si="44"/>
        <v>-1.5102936156098872</v>
      </c>
      <c r="K92">
        <f t="shared" si="45"/>
        <v>-1.5102957100049894</v>
      </c>
      <c r="L92">
        <f t="shared" si="46"/>
        <v>-1.7252281347348913E-6</v>
      </c>
      <c r="M92">
        <f t="shared" si="47"/>
        <v>-5.75958653159514E-6</v>
      </c>
      <c r="N92">
        <f t="shared" si="48"/>
        <v>125.68083711167399</v>
      </c>
      <c r="O92">
        <f t="shared" si="49"/>
        <v>-10.322400000000046</v>
      </c>
      <c r="P92" s="1">
        <f t="shared" si="50"/>
        <v>-8.2131852693088397E-2</v>
      </c>
      <c r="Q92" s="3">
        <v>9.81</v>
      </c>
      <c r="R92" s="3">
        <v>20</v>
      </c>
      <c r="S92" s="3">
        <v>68</v>
      </c>
      <c r="T92" s="3">
        <f t="shared" si="51"/>
        <v>88</v>
      </c>
      <c r="U92" s="5">
        <v>2.4750000000000002E-3</v>
      </c>
      <c r="V92" s="5">
        <v>0.32</v>
      </c>
      <c r="W92" s="5">
        <v>1.29</v>
      </c>
      <c r="X92" s="4">
        <f t="shared" si="52"/>
        <v>2.1366180000000004</v>
      </c>
      <c r="Y92" s="4">
        <f t="shared" si="35"/>
        <v>-70.664846530670516</v>
      </c>
      <c r="Z92" s="3" t="e">
        <f t="shared" si="36"/>
        <v>#NUM!</v>
      </c>
      <c r="AA92" s="3" t="e">
        <f t="shared" si="53"/>
        <v>#NUM!</v>
      </c>
      <c r="AB92" s="3">
        <f t="shared" si="37"/>
        <v>0.2064</v>
      </c>
      <c r="AC92" s="3">
        <f t="shared" si="38"/>
        <v>-68.528228530670503</v>
      </c>
      <c r="AD92" s="2">
        <f t="shared" si="63"/>
        <v>211.11</v>
      </c>
      <c r="AE92" s="2" t="e">
        <f t="shared" si="39"/>
        <v>#NUM!</v>
      </c>
      <c r="AF92" s="2" t="e">
        <f t="shared" si="54"/>
        <v>#NUM!</v>
      </c>
      <c r="AG92" s="2" t="e">
        <f t="shared" si="55"/>
        <v>#NUM!</v>
      </c>
      <c r="AH92" s="2">
        <f t="shared" si="56"/>
        <v>-1022.8197674418606</v>
      </c>
      <c r="AI92" s="2" t="e">
        <f t="shared" si="40"/>
        <v>#NUM!</v>
      </c>
      <c r="AJ92" t="e">
        <f t="shared" si="41"/>
        <v>#NUM!</v>
      </c>
      <c r="AK92">
        <f t="shared" si="57"/>
        <v>-332.01661109820981</v>
      </c>
      <c r="AL92">
        <f t="shared" si="58"/>
        <v>-1022.8197674418606</v>
      </c>
      <c r="AM92" t="e">
        <f t="shared" si="59"/>
        <v>#NUM!</v>
      </c>
      <c r="AN92" t="e">
        <f t="shared" si="60"/>
        <v>#NUM!</v>
      </c>
      <c r="AO92" t="e">
        <f t="shared" si="61"/>
        <v>#NUM!</v>
      </c>
      <c r="AP92">
        <f t="shared" si="62"/>
        <v>-1094010.3419398293</v>
      </c>
    </row>
    <row r="93" spans="1:42" x14ac:dyDescent="0.3">
      <c r="A93">
        <v>92</v>
      </c>
      <c r="B93" t="s">
        <v>270</v>
      </c>
      <c r="C93" t="s">
        <v>268</v>
      </c>
      <c r="D93" t="s">
        <v>269</v>
      </c>
      <c r="E93" t="str">
        <f t="shared" si="32"/>
        <v>186.43</v>
      </c>
      <c r="F93" t="str">
        <f t="shared" si="33"/>
        <v>34.53879</v>
      </c>
      <c r="G93" t="str">
        <f t="shared" si="34"/>
        <v>-86.53388</v>
      </c>
      <c r="H93">
        <f t="shared" si="42"/>
        <v>0.60282468086700258</v>
      </c>
      <c r="I93">
        <f t="shared" si="43"/>
        <v>0.6028156051548923</v>
      </c>
      <c r="J93">
        <f t="shared" si="44"/>
        <v>-1.5102957100049894</v>
      </c>
      <c r="K93">
        <f t="shared" si="45"/>
        <v>-1.5103011205256707</v>
      </c>
      <c r="L93">
        <f t="shared" si="46"/>
        <v>-4.4568621028979731E-6</v>
      </c>
      <c r="M93">
        <f t="shared" si="47"/>
        <v>-9.0757121102846838E-6</v>
      </c>
      <c r="N93">
        <f t="shared" si="48"/>
        <v>211.3553347477793</v>
      </c>
      <c r="O93">
        <f t="shared" si="49"/>
        <v>-4.9598999999999531</v>
      </c>
      <c r="P93" s="1">
        <f t="shared" si="50"/>
        <v>-2.3467115253650188E-2</v>
      </c>
      <c r="Q93" s="3">
        <v>9.81</v>
      </c>
      <c r="R93" s="3">
        <v>20</v>
      </c>
      <c r="S93" s="3">
        <v>68</v>
      </c>
      <c r="T93" s="3">
        <f t="shared" si="51"/>
        <v>88</v>
      </c>
      <c r="U93" s="5">
        <v>2.4750000000000002E-3</v>
      </c>
      <c r="V93" s="5">
        <v>0.32</v>
      </c>
      <c r="W93" s="5">
        <v>1.29</v>
      </c>
      <c r="X93" s="4">
        <f t="shared" si="52"/>
        <v>2.1366180000000004</v>
      </c>
      <c r="Y93" s="4">
        <f t="shared" si="35"/>
        <v>-20.253115272777155</v>
      </c>
      <c r="Z93" s="3">
        <f t="shared" si="36"/>
        <v>34.455768494074768</v>
      </c>
      <c r="AA93" s="3">
        <f t="shared" si="53"/>
        <v>16.339271221297615</v>
      </c>
      <c r="AB93" s="3">
        <f t="shared" si="37"/>
        <v>0.2064</v>
      </c>
      <c r="AC93" s="3">
        <f t="shared" si="38"/>
        <v>-18.116497272777156</v>
      </c>
      <c r="AD93" s="2">
        <f t="shared" si="63"/>
        <v>211.11</v>
      </c>
      <c r="AE93" s="2">
        <f t="shared" si="39"/>
        <v>12.920404903055065</v>
      </c>
      <c r="AF93" s="2">
        <f t="shared" si="54"/>
        <v>2156.8918613826249</v>
      </c>
      <c r="AG93" s="2">
        <f t="shared" si="55"/>
        <v>-1134.072093940764</v>
      </c>
      <c r="AH93" s="2">
        <f t="shared" si="56"/>
        <v>-1022.8197674418606</v>
      </c>
      <c r="AI93" s="2">
        <f t="shared" si="40"/>
        <v>28.902113694058425</v>
      </c>
      <c r="AJ93">
        <f t="shared" si="41"/>
        <v>1.3849997229799758E-3</v>
      </c>
      <c r="AK93">
        <f t="shared" si="57"/>
        <v>-87.773727096788548</v>
      </c>
      <c r="AL93">
        <f t="shared" si="58"/>
        <v>-1022.8197674418606</v>
      </c>
      <c r="AM93">
        <f t="shared" si="59"/>
        <v>997.71694776453137</v>
      </c>
      <c r="AN93">
        <f t="shared" si="60"/>
        <v>25.102819677329251</v>
      </c>
      <c r="AO93">
        <f t="shared" si="61"/>
        <v>12.920404903055065</v>
      </c>
      <c r="AP93">
        <f t="shared" si="62"/>
        <v>236494.5605387071</v>
      </c>
    </row>
    <row r="94" spans="1:42" x14ac:dyDescent="0.3">
      <c r="A94">
        <v>93</v>
      </c>
      <c r="B94" t="s">
        <v>273</v>
      </c>
      <c r="C94" t="s">
        <v>271</v>
      </c>
      <c r="D94" t="s">
        <v>272</v>
      </c>
      <c r="E94" t="str">
        <f t="shared" si="32"/>
        <v>182.001</v>
      </c>
      <c r="F94" t="str">
        <f t="shared" si="33"/>
        <v>34.53757</v>
      </c>
      <c r="G94" t="str">
        <f t="shared" si="34"/>
        <v>-86.5346</v>
      </c>
      <c r="H94">
        <f t="shared" si="42"/>
        <v>0.6028156051548923</v>
      </c>
      <c r="I94">
        <f t="shared" si="43"/>
        <v>0.60279431213801793</v>
      </c>
      <c r="J94">
        <f t="shared" si="44"/>
        <v>-1.5103011205256707</v>
      </c>
      <c r="K94">
        <f t="shared" si="45"/>
        <v>-1.510313686896285</v>
      </c>
      <c r="L94">
        <f t="shared" si="46"/>
        <v>-1.0351529841418798E-5</v>
      </c>
      <c r="M94">
        <f t="shared" si="47"/>
        <v>-2.1293016874368575E-5</v>
      </c>
      <c r="N94">
        <f t="shared" si="48"/>
        <v>494.90898560421562</v>
      </c>
      <c r="O94">
        <f t="shared" si="49"/>
        <v>-14.615700000000006</v>
      </c>
      <c r="P94" s="1">
        <f t="shared" si="50"/>
        <v>-2.9532096658451759E-2</v>
      </c>
      <c r="Q94" s="3">
        <v>9.81</v>
      </c>
      <c r="R94" s="3">
        <v>20</v>
      </c>
      <c r="S94" s="3">
        <v>68</v>
      </c>
      <c r="T94" s="3">
        <f t="shared" si="51"/>
        <v>88</v>
      </c>
      <c r="U94" s="5">
        <v>2.4750000000000002E-3</v>
      </c>
      <c r="V94" s="5">
        <v>0.32</v>
      </c>
      <c r="W94" s="5">
        <v>1.29</v>
      </c>
      <c r="X94" s="4">
        <f t="shared" si="52"/>
        <v>2.1366180000000004</v>
      </c>
      <c r="Y94" s="4">
        <f t="shared" si="35"/>
        <v>-25.483358236865303</v>
      </c>
      <c r="Z94" s="3">
        <f t="shared" si="36"/>
        <v>38.753407543151567</v>
      </c>
      <c r="AA94" s="3">
        <f t="shared" si="53"/>
        <v>15.406667306286266</v>
      </c>
      <c r="AB94" s="3">
        <f t="shared" si="37"/>
        <v>0.2064</v>
      </c>
      <c r="AC94" s="3">
        <f t="shared" si="38"/>
        <v>-23.346740236865298</v>
      </c>
      <c r="AD94" s="2">
        <f t="shared" si="63"/>
        <v>211.11</v>
      </c>
      <c r="AE94" s="2">
        <f t="shared" si="39"/>
        <v>13.702509167174803</v>
      </c>
      <c r="AF94" s="2">
        <f t="shared" si="54"/>
        <v>2572.7660955392221</v>
      </c>
      <c r="AG94" s="2">
        <f t="shared" si="55"/>
        <v>-1549.9463280973623</v>
      </c>
      <c r="AH94" s="2">
        <f t="shared" si="56"/>
        <v>-1022.8197674418606</v>
      </c>
      <c r="AI94" s="2">
        <f t="shared" si="40"/>
        <v>30.651630565379673</v>
      </c>
      <c r="AJ94">
        <f t="shared" si="41"/>
        <v>3.0580024845696099E-3</v>
      </c>
      <c r="AK94">
        <f t="shared" si="57"/>
        <v>-113.11405153520009</v>
      </c>
      <c r="AL94">
        <f t="shared" si="58"/>
        <v>-1022.8197674418606</v>
      </c>
      <c r="AM94">
        <f t="shared" si="59"/>
        <v>967.41148720457431</v>
      </c>
      <c r="AN94">
        <f t="shared" si="60"/>
        <v>55.408280237286192</v>
      </c>
      <c r="AO94">
        <f t="shared" si="61"/>
        <v>13.702509167174803</v>
      </c>
      <c r="AP94">
        <f t="shared" si="62"/>
        <v>207937.46237965458</v>
      </c>
    </row>
    <row r="95" spans="1:42" x14ac:dyDescent="0.3">
      <c r="A95">
        <v>94</v>
      </c>
      <c r="B95" t="s">
        <v>276</v>
      </c>
      <c r="C95" t="s">
        <v>274</v>
      </c>
      <c r="D95" t="s">
        <v>275</v>
      </c>
      <c r="E95" t="str">
        <f t="shared" si="32"/>
        <v>181.672</v>
      </c>
      <c r="F95" t="str">
        <f t="shared" si="33"/>
        <v>34.53734</v>
      </c>
      <c r="G95" t="str">
        <f t="shared" si="34"/>
        <v>-86.53472</v>
      </c>
      <c r="H95">
        <f t="shared" si="42"/>
        <v>0.60279431213801793</v>
      </c>
      <c r="I95">
        <f t="shared" si="43"/>
        <v>0.60279029788073835</v>
      </c>
      <c r="J95">
        <f t="shared" si="44"/>
        <v>-1.510313686896285</v>
      </c>
      <c r="K95">
        <f t="shared" si="45"/>
        <v>-1.5103157812913874</v>
      </c>
      <c r="L95">
        <f t="shared" si="46"/>
        <v>-1.7252699987802309E-6</v>
      </c>
      <c r="M95">
        <f t="shared" si="47"/>
        <v>-4.0142572795831555E-6</v>
      </c>
      <c r="N95">
        <f t="shared" si="48"/>
        <v>91.333835059395454</v>
      </c>
      <c r="O95">
        <f t="shared" si="49"/>
        <v>-1.0857000000000254</v>
      </c>
      <c r="P95" s="1">
        <f t="shared" si="50"/>
        <v>-1.1887160977024365E-2</v>
      </c>
      <c r="Q95" s="3">
        <v>9.81</v>
      </c>
      <c r="R95" s="3">
        <v>20</v>
      </c>
      <c r="S95" s="3">
        <v>68</v>
      </c>
      <c r="T95" s="3">
        <f t="shared" si="51"/>
        <v>88</v>
      </c>
      <c r="U95" s="5">
        <v>2.4750000000000002E-3</v>
      </c>
      <c r="V95" s="5">
        <v>0.32</v>
      </c>
      <c r="W95" s="5">
        <v>1.29</v>
      </c>
      <c r="X95" s="4">
        <f t="shared" si="52"/>
        <v>2.1366180000000004</v>
      </c>
      <c r="Y95" s="4">
        <f t="shared" si="35"/>
        <v>-10.261223374842299</v>
      </c>
      <c r="Z95" s="3">
        <f t="shared" si="36"/>
        <v>26.689529966311763</v>
      </c>
      <c r="AA95" s="3">
        <f t="shared" si="53"/>
        <v>18.564924591469463</v>
      </c>
      <c r="AB95" s="3">
        <f t="shared" si="37"/>
        <v>0.2064</v>
      </c>
      <c r="AC95" s="3">
        <f t="shared" si="38"/>
        <v>-8.1246053748422984</v>
      </c>
      <c r="AD95" s="2">
        <f t="shared" si="63"/>
        <v>211.11</v>
      </c>
      <c r="AE95" s="2">
        <f t="shared" si="39"/>
        <v>11.371443980817688</v>
      </c>
      <c r="AF95" s="2">
        <f t="shared" si="54"/>
        <v>1470.4384442164205</v>
      </c>
      <c r="AG95" s="2">
        <f t="shared" si="55"/>
        <v>-447.61867677456144</v>
      </c>
      <c r="AH95" s="2">
        <f t="shared" si="56"/>
        <v>-1022.8197674418606</v>
      </c>
      <c r="AI95" s="2">
        <f t="shared" si="40"/>
        <v>25.437187864096806</v>
      </c>
      <c r="AJ95">
        <f t="shared" si="41"/>
        <v>6.8003094187429739E-4</v>
      </c>
      <c r="AK95">
        <f t="shared" si="57"/>
        <v>-39.363398133925863</v>
      </c>
      <c r="AL95">
        <f t="shared" si="58"/>
        <v>-1022.8197674418606</v>
      </c>
      <c r="AM95">
        <f t="shared" si="59"/>
        <v>1020.6063888672336</v>
      </c>
      <c r="AN95">
        <f t="shared" si="60"/>
        <v>2.2133785746269723</v>
      </c>
      <c r="AO95">
        <f t="shared" si="61"/>
        <v>11.371443980817688</v>
      </c>
      <c r="AP95">
        <f t="shared" si="62"/>
        <v>259281.08085320928</v>
      </c>
    </row>
    <row r="96" spans="1:42" x14ac:dyDescent="0.3">
      <c r="A96">
        <v>95</v>
      </c>
      <c r="B96" t="s">
        <v>279</v>
      </c>
      <c r="C96" t="s">
        <v>277</v>
      </c>
      <c r="D96" t="s">
        <v>278</v>
      </c>
      <c r="E96" t="str">
        <f t="shared" si="32"/>
        <v>181.346</v>
      </c>
      <c r="F96" t="str">
        <f t="shared" si="33"/>
        <v>34.53711</v>
      </c>
      <c r="G96" t="str">
        <f t="shared" si="34"/>
        <v>-86.53481</v>
      </c>
      <c r="H96">
        <f t="shared" si="42"/>
        <v>0.60279029788073835</v>
      </c>
      <c r="I96">
        <f t="shared" si="43"/>
        <v>0.60278628362345876</v>
      </c>
      <c r="J96">
        <f t="shared" si="44"/>
        <v>-1.5103157812913874</v>
      </c>
      <c r="K96">
        <f t="shared" si="45"/>
        <v>-1.5103173520877142</v>
      </c>
      <c r="L96">
        <f t="shared" si="46"/>
        <v>-1.2939560739455113E-6</v>
      </c>
      <c r="M96">
        <f t="shared" si="47"/>
        <v>-4.0142572795831555E-6</v>
      </c>
      <c r="N96">
        <f t="shared" si="48"/>
        <v>88.163761622226133</v>
      </c>
      <c r="O96">
        <f t="shared" si="49"/>
        <v>-1.0757999999999781</v>
      </c>
      <c r="P96" s="1">
        <f t="shared" si="50"/>
        <v>-1.2202292418167062E-2</v>
      </c>
      <c r="Q96" s="3">
        <v>9.81</v>
      </c>
      <c r="R96" s="3">
        <v>20</v>
      </c>
      <c r="S96" s="3">
        <v>68</v>
      </c>
      <c r="T96" s="3">
        <f t="shared" si="51"/>
        <v>88</v>
      </c>
      <c r="U96" s="5">
        <v>2.4750000000000002E-3</v>
      </c>
      <c r="V96" s="5">
        <v>0.32</v>
      </c>
      <c r="W96" s="5">
        <v>1.29</v>
      </c>
      <c r="X96" s="4">
        <f t="shared" si="52"/>
        <v>2.1366180000000004</v>
      </c>
      <c r="Y96" s="4">
        <f t="shared" si="35"/>
        <v>-10.533210851776394</v>
      </c>
      <c r="Z96" s="3">
        <f t="shared" si="36"/>
        <v>26.891626218574096</v>
      </c>
      <c r="AA96" s="3">
        <f t="shared" si="53"/>
        <v>18.495033366797703</v>
      </c>
      <c r="AB96" s="3">
        <f t="shared" si="37"/>
        <v>0.2064</v>
      </c>
      <c r="AC96" s="3">
        <f t="shared" si="38"/>
        <v>-8.3965928517763935</v>
      </c>
      <c r="AD96" s="2">
        <f t="shared" si="63"/>
        <v>211.11</v>
      </c>
      <c r="AE96" s="2">
        <f t="shared" si="39"/>
        <v>11.414415741416542</v>
      </c>
      <c r="AF96" s="2">
        <f t="shared" si="54"/>
        <v>1487.1715194844087</v>
      </c>
      <c r="AG96" s="2">
        <f t="shared" si="55"/>
        <v>-464.35175204254887</v>
      </c>
      <c r="AH96" s="2">
        <f t="shared" si="56"/>
        <v>-1022.8197674418606</v>
      </c>
      <c r="AI96" s="2">
        <f t="shared" si="40"/>
        <v>25.533312925175061</v>
      </c>
      <c r="AJ96">
        <f t="shared" si="41"/>
        <v>6.5395674170264898E-4</v>
      </c>
      <c r="AK96">
        <f t="shared" si="57"/>
        <v>-40.681166917521288</v>
      </c>
      <c r="AL96">
        <f t="shared" si="58"/>
        <v>-1022.8197674418606</v>
      </c>
      <c r="AM96">
        <f t="shared" si="59"/>
        <v>1020.376020688779</v>
      </c>
      <c r="AN96">
        <f t="shared" si="60"/>
        <v>2.4437467530815411</v>
      </c>
      <c r="AO96">
        <f t="shared" si="61"/>
        <v>11.414415741416542</v>
      </c>
      <c r="AP96">
        <f t="shared" si="62"/>
        <v>259046.52857997495</v>
      </c>
    </row>
    <row r="97" spans="1:42" x14ac:dyDescent="0.3">
      <c r="A97">
        <v>96</v>
      </c>
      <c r="B97" t="s">
        <v>282</v>
      </c>
      <c r="C97" t="s">
        <v>280</v>
      </c>
      <c r="D97" t="s">
        <v>281</v>
      </c>
      <c r="E97" t="str">
        <f t="shared" si="32"/>
        <v>181.239</v>
      </c>
      <c r="F97" t="str">
        <f t="shared" si="33"/>
        <v>34.53686</v>
      </c>
      <c r="G97" t="str">
        <f t="shared" si="34"/>
        <v>-86.53482</v>
      </c>
      <c r="H97">
        <f t="shared" si="42"/>
        <v>0.60278628362345876</v>
      </c>
      <c r="I97">
        <f t="shared" si="43"/>
        <v>0.60278192030032873</v>
      </c>
      <c r="J97">
        <f t="shared" si="44"/>
        <v>-1.5103173520877142</v>
      </c>
      <c r="K97">
        <f t="shared" si="45"/>
        <v>-1.5103175266206395</v>
      </c>
      <c r="L97">
        <f t="shared" si="46"/>
        <v>-1.4377331160477296E-7</v>
      </c>
      <c r="M97">
        <f t="shared" si="47"/>
        <v>-4.3633231300299613E-6</v>
      </c>
      <c r="N97">
        <f t="shared" si="48"/>
        <v>91.258312950147555</v>
      </c>
      <c r="O97">
        <f t="shared" si="49"/>
        <v>-0.35309999999999775</v>
      </c>
      <c r="P97" s="1">
        <f t="shared" si="50"/>
        <v>-3.8692365504596677E-3</v>
      </c>
      <c r="Q97" s="3">
        <v>9.81</v>
      </c>
      <c r="R97" s="3">
        <v>20</v>
      </c>
      <c r="S97" s="3">
        <v>68</v>
      </c>
      <c r="T97" s="3">
        <f t="shared" si="51"/>
        <v>88</v>
      </c>
      <c r="U97" s="5">
        <v>2.4750000000000002E-3</v>
      </c>
      <c r="V97" s="5">
        <v>0.32</v>
      </c>
      <c r="W97" s="5">
        <v>1.29</v>
      </c>
      <c r="X97" s="4">
        <f t="shared" si="52"/>
        <v>2.1366180000000004</v>
      </c>
      <c r="Y97" s="4">
        <f t="shared" si="35"/>
        <v>-3.3402095262502165</v>
      </c>
      <c r="Z97" s="3">
        <f t="shared" si="36"/>
        <v>21.762796025716717</v>
      </c>
      <c r="AA97" s="3">
        <f t="shared" si="53"/>
        <v>20.559204499466503</v>
      </c>
      <c r="AB97" s="3">
        <f t="shared" si="37"/>
        <v>0.2064</v>
      </c>
      <c r="AC97" s="3">
        <f t="shared" si="38"/>
        <v>-1.2035915262502164</v>
      </c>
      <c r="AD97" s="2">
        <f t="shared" si="63"/>
        <v>211.11</v>
      </c>
      <c r="AE97" s="2">
        <f t="shared" si="39"/>
        <v>10.268393410138302</v>
      </c>
      <c r="AF97" s="2">
        <f t="shared" si="54"/>
        <v>1082.698407445027</v>
      </c>
      <c r="AG97" s="2">
        <f t="shared" si="55"/>
        <v>-59.878640003129959</v>
      </c>
      <c r="AH97" s="2">
        <f t="shared" si="56"/>
        <v>-1022.8197674418606</v>
      </c>
      <c r="AI97" s="2">
        <f t="shared" si="40"/>
        <v>22.96973477394377</v>
      </c>
      <c r="AJ97">
        <f t="shared" si="41"/>
        <v>7.5245846598453688E-4</v>
      </c>
      <c r="AK97">
        <f t="shared" si="57"/>
        <v>-5.8313542938479479</v>
      </c>
      <c r="AL97">
        <f t="shared" si="58"/>
        <v>-1022.8197674418606</v>
      </c>
      <c r="AM97">
        <f t="shared" si="59"/>
        <v>1022.8125870448496</v>
      </c>
      <c r="AN97">
        <f t="shared" si="60"/>
        <v>7.180397010984052E-3</v>
      </c>
      <c r="AO97">
        <f t="shared" si="61"/>
        <v>10.268393410138302</v>
      </c>
      <c r="AP97">
        <f t="shared" si="62"/>
        <v>261532.72496701262</v>
      </c>
    </row>
    <row r="98" spans="1:42" x14ac:dyDescent="0.3">
      <c r="A98">
        <v>97</v>
      </c>
      <c r="B98" t="s">
        <v>285</v>
      </c>
      <c r="C98" t="s">
        <v>283</v>
      </c>
      <c r="D98" t="s">
        <v>284</v>
      </c>
      <c r="E98" t="str">
        <f t="shared" si="32"/>
        <v>181.093</v>
      </c>
      <c r="F98" t="str">
        <f t="shared" si="33"/>
        <v>34.53643</v>
      </c>
      <c r="G98" t="str">
        <f t="shared" si="34"/>
        <v>-86.53477</v>
      </c>
      <c r="H98">
        <f t="shared" si="42"/>
        <v>0.60278192030032873</v>
      </c>
      <c r="I98">
        <f t="shared" si="43"/>
        <v>0.60277441538454524</v>
      </c>
      <c r="J98">
        <f t="shared" si="44"/>
        <v>-1.5103175266206395</v>
      </c>
      <c r="K98">
        <f t="shared" si="45"/>
        <v>-1.5103166539560136</v>
      </c>
      <c r="L98">
        <f t="shared" si="46"/>
        <v>7.1886949371505938E-7</v>
      </c>
      <c r="M98">
        <f t="shared" si="47"/>
        <v>-7.5049157834961022E-6</v>
      </c>
      <c r="N98">
        <f t="shared" si="48"/>
        <v>157.59720100946214</v>
      </c>
      <c r="O98">
        <f t="shared" si="49"/>
        <v>-0.48180000000004952</v>
      </c>
      <c r="P98" s="1">
        <f t="shared" si="50"/>
        <v>-3.0571608944445798E-3</v>
      </c>
      <c r="Q98" s="3">
        <v>9.81</v>
      </c>
      <c r="R98" s="3">
        <v>20</v>
      </c>
      <c r="S98" s="3">
        <v>68</v>
      </c>
      <c r="T98" s="3">
        <f t="shared" si="51"/>
        <v>88</v>
      </c>
      <c r="U98" s="5">
        <v>2.4750000000000002E-3</v>
      </c>
      <c r="V98" s="5">
        <v>0.32</v>
      </c>
      <c r="W98" s="5">
        <v>1.29</v>
      </c>
      <c r="X98" s="4">
        <f t="shared" si="52"/>
        <v>2.1366180000000004</v>
      </c>
      <c r="Y98" s="4">
        <f t="shared" si="35"/>
        <v>-2.6391735238199439</v>
      </c>
      <c r="Z98" s="3">
        <f t="shared" si="36"/>
        <v>21.289186912806755</v>
      </c>
      <c r="AA98" s="3">
        <f t="shared" si="53"/>
        <v>20.786631388986812</v>
      </c>
      <c r="AB98" s="3">
        <f t="shared" si="37"/>
        <v>0.2064</v>
      </c>
      <c r="AC98" s="3">
        <f t="shared" si="38"/>
        <v>-0.50255552381994373</v>
      </c>
      <c r="AD98" s="2">
        <f t="shared" si="63"/>
        <v>211.11</v>
      </c>
      <c r="AE98" s="2">
        <f t="shared" si="39"/>
        <v>10.156046742225307</v>
      </c>
      <c r="AF98" s="2">
        <f t="shared" si="54"/>
        <v>1047.548340069945</v>
      </c>
      <c r="AG98" s="2">
        <f t="shared" si="55"/>
        <v>-24.728572628289111</v>
      </c>
      <c r="AH98" s="2">
        <f t="shared" si="56"/>
        <v>-1022.8197674418606</v>
      </c>
      <c r="AI98" s="2">
        <f t="shared" si="40"/>
        <v>22.718422512947814</v>
      </c>
      <c r="AJ98">
        <f t="shared" si="41"/>
        <v>1.3138216229418851E-3</v>
      </c>
      <c r="AK98">
        <f t="shared" si="57"/>
        <v>-2.4348620340113554</v>
      </c>
      <c r="AL98">
        <f t="shared" si="58"/>
        <v>-1022.8197674418606</v>
      </c>
      <c r="AM98">
        <f t="shared" si="59"/>
        <v>1022.8192447323299</v>
      </c>
      <c r="AN98">
        <f t="shared" si="60"/>
        <v>5.2270953068500603E-4</v>
      </c>
      <c r="AO98">
        <f t="shared" si="61"/>
        <v>10.156046742225307</v>
      </c>
      <c r="AP98">
        <f t="shared" si="62"/>
        <v>261539.53453008801</v>
      </c>
    </row>
    <row r="99" spans="1:42" x14ac:dyDescent="0.3">
      <c r="A99">
        <v>98</v>
      </c>
      <c r="B99" t="s">
        <v>288</v>
      </c>
      <c r="C99" t="s">
        <v>286</v>
      </c>
      <c r="D99" t="s">
        <v>287</v>
      </c>
      <c r="E99" t="str">
        <f t="shared" si="32"/>
        <v>180.897</v>
      </c>
      <c r="F99" t="str">
        <f t="shared" si="33"/>
        <v>34.53594</v>
      </c>
      <c r="G99" t="str">
        <f t="shared" si="34"/>
        <v>-86.53466</v>
      </c>
      <c r="H99">
        <f t="shared" si="42"/>
        <v>0.60277441538454524</v>
      </c>
      <c r="I99">
        <f t="shared" si="43"/>
        <v>0.6027658632712104</v>
      </c>
      <c r="J99">
        <f t="shared" si="44"/>
        <v>-1.5103166539560136</v>
      </c>
      <c r="K99">
        <f t="shared" si="45"/>
        <v>-1.5103147340938363</v>
      </c>
      <c r="L99">
        <f t="shared" si="46"/>
        <v>1.5815216248469113E-6</v>
      </c>
      <c r="M99">
        <f t="shared" si="47"/>
        <v>-8.5521133348365197E-6</v>
      </c>
      <c r="N99">
        <f t="shared" si="48"/>
        <v>181.80037000371152</v>
      </c>
      <c r="O99">
        <f t="shared" si="49"/>
        <v>-0.64679999999999316</v>
      </c>
      <c r="P99" s="1">
        <f t="shared" si="50"/>
        <v>-3.5577485347625449E-3</v>
      </c>
      <c r="Q99" s="3">
        <v>9.81</v>
      </c>
      <c r="R99" s="3">
        <v>20</v>
      </c>
      <c r="S99" s="3">
        <v>68</v>
      </c>
      <c r="T99" s="3">
        <f t="shared" si="51"/>
        <v>88</v>
      </c>
      <c r="U99" s="5">
        <v>2.4750000000000002E-3</v>
      </c>
      <c r="V99" s="5">
        <v>0.32</v>
      </c>
      <c r="W99" s="5">
        <v>1.29</v>
      </c>
      <c r="X99" s="4">
        <f t="shared" si="52"/>
        <v>2.1366180000000004</v>
      </c>
      <c r="Y99" s="4">
        <f t="shared" si="35"/>
        <v>-3.0713137174600122</v>
      </c>
      <c r="Z99" s="3">
        <f t="shared" si="36"/>
        <v>21.580535207857256</v>
      </c>
      <c r="AA99" s="3">
        <f t="shared" si="53"/>
        <v>20.645839490397243</v>
      </c>
      <c r="AB99" s="3">
        <f t="shared" si="37"/>
        <v>0.2064</v>
      </c>
      <c r="AC99" s="3">
        <f t="shared" si="38"/>
        <v>-0.93469571746001212</v>
      </c>
      <c r="AD99" s="2">
        <f t="shared" si="63"/>
        <v>211.11</v>
      </c>
      <c r="AE99" s="2">
        <f t="shared" si="39"/>
        <v>10.225304720506641</v>
      </c>
      <c r="AF99" s="2">
        <f t="shared" si="54"/>
        <v>1069.1257196316014</v>
      </c>
      <c r="AG99" s="2">
        <f t="shared" si="55"/>
        <v>-46.305952189831409</v>
      </c>
      <c r="AH99" s="2">
        <f t="shared" si="56"/>
        <v>-1022.8197674418606</v>
      </c>
      <c r="AI99" s="2">
        <f t="shared" si="40"/>
        <v>22.873348150149358</v>
      </c>
      <c r="AJ99">
        <f t="shared" si="41"/>
        <v>1.5053278615904714E-3</v>
      </c>
      <c r="AK99">
        <f t="shared" si="57"/>
        <v>-4.5285645225775779</v>
      </c>
      <c r="AL99">
        <f t="shared" si="58"/>
        <v>-1022.8197674418606</v>
      </c>
      <c r="AM99">
        <f t="shared" si="59"/>
        <v>1022.8164044932514</v>
      </c>
      <c r="AN99">
        <f t="shared" si="60"/>
        <v>3.3629486092081606E-3</v>
      </c>
      <c r="AO99">
        <f t="shared" si="61"/>
        <v>10.225304720506641</v>
      </c>
      <c r="AP99">
        <f t="shared" si="62"/>
        <v>261536.62948845045</v>
      </c>
    </row>
    <row r="100" spans="1:42" x14ac:dyDescent="0.3">
      <c r="A100">
        <v>99</v>
      </c>
      <c r="B100" t="s">
        <v>291</v>
      </c>
      <c r="C100" t="s">
        <v>289</v>
      </c>
      <c r="D100" t="s">
        <v>290</v>
      </c>
      <c r="E100" t="str">
        <f t="shared" si="32"/>
        <v>181.071</v>
      </c>
      <c r="F100" t="str">
        <f t="shared" si="33"/>
        <v>34.53566</v>
      </c>
      <c r="G100" t="str">
        <f t="shared" si="34"/>
        <v>-86.53455</v>
      </c>
      <c r="H100">
        <f t="shared" si="42"/>
        <v>0.6027658632712104</v>
      </c>
      <c r="I100">
        <f t="shared" si="43"/>
        <v>0.60276097634930492</v>
      </c>
      <c r="J100">
        <f t="shared" si="44"/>
        <v>-1.5103147340938363</v>
      </c>
      <c r="K100">
        <f t="shared" si="45"/>
        <v>-1.5103128142316589</v>
      </c>
      <c r="L100">
        <f t="shared" si="46"/>
        <v>1.5815289386577655E-6</v>
      </c>
      <c r="M100">
        <f t="shared" si="47"/>
        <v>-4.8869219054781254E-6</v>
      </c>
      <c r="N100">
        <f t="shared" si="48"/>
        <v>107.37013129647731</v>
      </c>
      <c r="O100">
        <f t="shared" si="49"/>
        <v>0.57420000000002169</v>
      </c>
      <c r="P100" s="1">
        <f t="shared" si="50"/>
        <v>5.3478559918540445E-3</v>
      </c>
      <c r="Q100" s="3">
        <v>9.81</v>
      </c>
      <c r="R100" s="3">
        <v>20</v>
      </c>
      <c r="S100" s="3">
        <v>68</v>
      </c>
      <c r="T100" s="3">
        <f t="shared" si="51"/>
        <v>88</v>
      </c>
      <c r="U100" s="5">
        <v>2.4750000000000002E-3</v>
      </c>
      <c r="V100" s="5">
        <v>0.32</v>
      </c>
      <c r="W100" s="5">
        <v>1.29</v>
      </c>
      <c r="X100" s="4">
        <f t="shared" si="52"/>
        <v>2.1366180000000004</v>
      </c>
      <c r="Y100" s="4">
        <f t="shared" si="35"/>
        <v>4.61663110430207</v>
      </c>
      <c r="Z100" s="3">
        <f t="shared" si="36"/>
        <v>16.709596121390241</v>
      </c>
      <c r="AA100" s="3">
        <f t="shared" si="53"/>
        <v>23.462845225692313</v>
      </c>
      <c r="AB100" s="3">
        <f t="shared" si="37"/>
        <v>0.2064</v>
      </c>
      <c r="AC100" s="3">
        <f t="shared" si="38"/>
        <v>6.7532491043020713</v>
      </c>
      <c r="AD100" s="2">
        <f t="shared" si="63"/>
        <v>211.11</v>
      </c>
      <c r="AE100" s="2">
        <f t="shared" si="39"/>
        <v>8.9976299962474187</v>
      </c>
      <c r="AF100" s="2">
        <f t="shared" si="54"/>
        <v>728.42424073159088</v>
      </c>
      <c r="AG100" s="2">
        <f t="shared" si="55"/>
        <v>294.39552671026809</v>
      </c>
      <c r="AH100" s="2">
        <f t="shared" si="56"/>
        <v>-1022.8197674418606</v>
      </c>
      <c r="AI100" s="2">
        <f t="shared" si="40"/>
        <v>20.127118854233718</v>
      </c>
      <c r="AJ100">
        <f t="shared" si="41"/>
        <v>1.0103409378539462E-3</v>
      </c>
      <c r="AK100">
        <f t="shared" si="57"/>
        <v>32.719230156502285</v>
      </c>
      <c r="AL100">
        <f t="shared" si="58"/>
        <v>-1022.8197674418606</v>
      </c>
      <c r="AM100">
        <f t="shared" si="59"/>
        <v>1024.0865696022131</v>
      </c>
      <c r="AN100">
        <f t="shared" si="60"/>
        <v>-1.2668021603525972</v>
      </c>
      <c r="AO100">
        <f t="shared" si="61"/>
        <v>8.9976299962474187</v>
      </c>
      <c r="AP100">
        <f t="shared" si="62"/>
        <v>262837.38424621557</v>
      </c>
    </row>
    <row r="101" spans="1:42" x14ac:dyDescent="0.3">
      <c r="A101">
        <v>100</v>
      </c>
      <c r="B101" t="s">
        <v>294</v>
      </c>
      <c r="C101" t="s">
        <v>292</v>
      </c>
      <c r="D101" t="s">
        <v>293</v>
      </c>
      <c r="E101" t="str">
        <f t="shared" si="32"/>
        <v>181.158</v>
      </c>
      <c r="F101" t="str">
        <f t="shared" si="33"/>
        <v>34.53534</v>
      </c>
      <c r="G101" t="str">
        <f t="shared" si="34"/>
        <v>-86.5344</v>
      </c>
      <c r="H101">
        <f t="shared" si="42"/>
        <v>0.60276097634930492</v>
      </c>
      <c r="I101">
        <f t="shared" si="43"/>
        <v>0.60275539129569844</v>
      </c>
      <c r="J101">
        <f t="shared" si="44"/>
        <v>-1.5103128142316589</v>
      </c>
      <c r="K101">
        <f t="shared" si="45"/>
        <v>-1.5103101962377812</v>
      </c>
      <c r="L101">
        <f t="shared" si="46"/>
        <v>2.1566381415500662E-6</v>
      </c>
      <c r="M101">
        <f t="shared" si="47"/>
        <v>-5.5850536064827594E-6</v>
      </c>
      <c r="N101">
        <f t="shared" si="48"/>
        <v>125.14892534051023</v>
      </c>
      <c r="O101">
        <f t="shared" si="49"/>
        <v>0.287099999999964</v>
      </c>
      <c r="P101" s="1">
        <f t="shared" si="50"/>
        <v>2.2940668425143144E-3</v>
      </c>
      <c r="Q101" s="3">
        <v>9.81</v>
      </c>
      <c r="R101" s="3">
        <v>20</v>
      </c>
      <c r="S101" s="3">
        <v>68</v>
      </c>
      <c r="T101" s="3">
        <f t="shared" si="51"/>
        <v>88</v>
      </c>
      <c r="U101" s="5">
        <v>2.4750000000000002E-3</v>
      </c>
      <c r="V101" s="5">
        <v>0.32</v>
      </c>
      <c r="W101" s="5">
        <v>1.29</v>
      </c>
      <c r="X101" s="4">
        <f t="shared" si="52"/>
        <v>2.1366180000000004</v>
      </c>
      <c r="Y101" s="4">
        <f t="shared" si="35"/>
        <v>1.9804168126005741</v>
      </c>
      <c r="Z101" s="3">
        <f t="shared" si="36"/>
        <v>18.301918856325621</v>
      </c>
      <c r="AA101" s="3">
        <f t="shared" si="53"/>
        <v>22.418953668926196</v>
      </c>
      <c r="AB101" s="3">
        <f t="shared" si="37"/>
        <v>0.2064</v>
      </c>
      <c r="AC101" s="3">
        <f t="shared" si="38"/>
        <v>4.1170348126005738</v>
      </c>
      <c r="AD101" s="2">
        <f t="shared" si="63"/>
        <v>211.11</v>
      </c>
      <c r="AE101" s="2">
        <f t="shared" si="39"/>
        <v>9.4165857656688807</v>
      </c>
      <c r="AF101" s="2">
        <f t="shared" si="54"/>
        <v>834.98831679700936</v>
      </c>
      <c r="AG101" s="2">
        <f t="shared" si="55"/>
        <v>187.83145064485373</v>
      </c>
      <c r="AH101" s="2">
        <f t="shared" si="56"/>
        <v>-1022.8197674418606</v>
      </c>
      <c r="AI101" s="2">
        <f t="shared" si="40"/>
        <v>21.064295929677979</v>
      </c>
      <c r="AJ101">
        <f t="shared" si="41"/>
        <v>1.1252428308207686E-3</v>
      </c>
      <c r="AK101">
        <f t="shared" si="57"/>
        <v>19.946874092057044</v>
      </c>
      <c r="AL101">
        <f t="shared" si="58"/>
        <v>-1022.8197674418606</v>
      </c>
      <c r="AM101">
        <f t="shared" si="59"/>
        <v>1023.1070701296987</v>
      </c>
      <c r="AN101">
        <f t="shared" si="60"/>
        <v>-0.28730268783823476</v>
      </c>
      <c r="AO101">
        <f t="shared" si="61"/>
        <v>9.4165857656688807</v>
      </c>
      <c r="AP101">
        <f t="shared" si="62"/>
        <v>261834.01057864999</v>
      </c>
    </row>
    <row r="102" spans="1:42" x14ac:dyDescent="0.3">
      <c r="A102">
        <v>101</v>
      </c>
      <c r="B102" t="s">
        <v>297</v>
      </c>
      <c r="C102" t="s">
        <v>295</v>
      </c>
      <c r="D102" t="s">
        <v>296</v>
      </c>
      <c r="E102" t="str">
        <f t="shared" si="32"/>
        <v>179.884</v>
      </c>
      <c r="F102" t="str">
        <f t="shared" si="33"/>
        <v>34.53336</v>
      </c>
      <c r="G102" t="str">
        <f t="shared" si="34"/>
        <v>-86.53337</v>
      </c>
      <c r="H102">
        <f t="shared" si="42"/>
        <v>0.60275539129569844</v>
      </c>
      <c r="I102">
        <f t="shared" si="43"/>
        <v>0.60272083377650898</v>
      </c>
      <c r="J102">
        <f t="shared" si="44"/>
        <v>-1.5103101962377812</v>
      </c>
      <c r="K102">
        <f t="shared" si="45"/>
        <v>-1.5102922193464856</v>
      </c>
      <c r="L102">
        <f t="shared" si="46"/>
        <v>1.4809119791940866E-5</v>
      </c>
      <c r="M102">
        <f t="shared" si="47"/>
        <v>-3.4557519189459818E-5</v>
      </c>
      <c r="N102">
        <f t="shared" si="48"/>
        <v>785.90901665872468</v>
      </c>
      <c r="O102">
        <f t="shared" si="49"/>
        <v>-4.2042000000000028</v>
      </c>
      <c r="P102" s="1">
        <f t="shared" si="50"/>
        <v>-5.3494741896130274E-3</v>
      </c>
      <c r="Q102" s="3">
        <v>9.81</v>
      </c>
      <c r="R102" s="3">
        <v>20</v>
      </c>
      <c r="S102" s="3">
        <v>68</v>
      </c>
      <c r="T102" s="3">
        <f t="shared" si="51"/>
        <v>88</v>
      </c>
      <c r="U102" s="5">
        <v>2.4750000000000002E-3</v>
      </c>
      <c r="V102" s="5">
        <v>0.32</v>
      </c>
      <c r="W102" s="5">
        <v>1.29</v>
      </c>
      <c r="X102" s="4">
        <f t="shared" si="52"/>
        <v>2.1366180000000004</v>
      </c>
      <c r="Y102" s="4">
        <f t="shared" si="35"/>
        <v>-4.61802800211888</v>
      </c>
      <c r="Z102" s="3">
        <f t="shared" si="36"/>
        <v>22.638885184369439</v>
      </c>
      <c r="AA102" s="3">
        <f t="shared" si="53"/>
        <v>20.157475182250558</v>
      </c>
      <c r="AB102" s="3">
        <f t="shared" si="37"/>
        <v>0.2064</v>
      </c>
      <c r="AC102" s="3">
        <f t="shared" si="38"/>
        <v>-2.4814100021188796</v>
      </c>
      <c r="AD102" s="2">
        <f t="shared" si="63"/>
        <v>211.11</v>
      </c>
      <c r="AE102" s="2">
        <f t="shared" si="39"/>
        <v>10.473037823005319</v>
      </c>
      <c r="AF102" s="2">
        <f t="shared" si="54"/>
        <v>1148.7301395667434</v>
      </c>
      <c r="AG102" s="2">
        <f t="shared" si="55"/>
        <v>-125.9103721248776</v>
      </c>
      <c r="AH102" s="2">
        <f t="shared" si="56"/>
        <v>-1022.8197674418606</v>
      </c>
      <c r="AI102" s="2">
        <f t="shared" si="40"/>
        <v>23.427511146427097</v>
      </c>
      <c r="AJ102">
        <f t="shared" si="41"/>
        <v>6.3534877324309116E-3</v>
      </c>
      <c r="AK102">
        <f t="shared" si="57"/>
        <v>-12.02233528158372</v>
      </c>
      <c r="AL102">
        <f t="shared" si="58"/>
        <v>-1022.8197674418606</v>
      </c>
      <c r="AM102">
        <f t="shared" si="59"/>
        <v>1022.7568414095279</v>
      </c>
      <c r="AN102">
        <f t="shared" si="60"/>
        <v>6.29260323327685E-2</v>
      </c>
      <c r="AO102">
        <f t="shared" si="61"/>
        <v>10.473037823005319</v>
      </c>
      <c r="AP102">
        <f t="shared" si="62"/>
        <v>261475.71113738435</v>
      </c>
    </row>
    <row r="103" spans="1:42" x14ac:dyDescent="0.3">
      <c r="A103">
        <v>102</v>
      </c>
      <c r="B103" t="s">
        <v>300</v>
      </c>
      <c r="C103" t="s">
        <v>298</v>
      </c>
      <c r="D103" t="s">
        <v>299</v>
      </c>
      <c r="E103" t="str">
        <f t="shared" si="32"/>
        <v>179.389</v>
      </c>
      <c r="F103" t="str">
        <f t="shared" si="33"/>
        <v>34.53248</v>
      </c>
      <c r="G103" t="str">
        <f t="shared" si="34"/>
        <v>-86.53294</v>
      </c>
      <c r="H103">
        <f t="shared" si="42"/>
        <v>0.60272083377650898</v>
      </c>
      <c r="I103">
        <f t="shared" si="43"/>
        <v>0.60270547487909143</v>
      </c>
      <c r="J103">
        <f t="shared" si="44"/>
        <v>-1.5102922193464856</v>
      </c>
      <c r="K103">
        <f t="shared" si="45"/>
        <v>-1.5102847144307021</v>
      </c>
      <c r="L103">
        <f t="shared" si="46"/>
        <v>6.1825542521350496E-6</v>
      </c>
      <c r="M103">
        <f t="shared" si="47"/>
        <v>-1.5358897417550033E-5</v>
      </c>
      <c r="N103">
        <f t="shared" si="48"/>
        <v>346.09040072262525</v>
      </c>
      <c r="O103">
        <f t="shared" si="49"/>
        <v>-1.6334999999999211</v>
      </c>
      <c r="P103" s="1">
        <f t="shared" si="50"/>
        <v>-4.7198650889745206E-3</v>
      </c>
      <c r="Q103" s="3">
        <v>9.81</v>
      </c>
      <c r="R103" s="3">
        <v>20</v>
      </c>
      <c r="S103" s="3">
        <v>68</v>
      </c>
      <c r="T103" s="3">
        <f t="shared" si="51"/>
        <v>88</v>
      </c>
      <c r="U103" s="5">
        <v>2.4750000000000002E-3</v>
      </c>
      <c r="V103" s="5">
        <v>0.32</v>
      </c>
      <c r="W103" s="5">
        <v>1.29</v>
      </c>
      <c r="X103" s="4">
        <f t="shared" si="52"/>
        <v>2.1366180000000004</v>
      </c>
      <c r="Y103" s="4">
        <f t="shared" si="35"/>
        <v>-4.0745197499668162</v>
      </c>
      <c r="Z103" s="3">
        <f t="shared" si="36"/>
        <v>22.264258200926093</v>
      </c>
      <c r="AA103" s="3">
        <f t="shared" si="53"/>
        <v>20.326356450959278</v>
      </c>
      <c r="AB103" s="3">
        <f t="shared" si="37"/>
        <v>0.2064</v>
      </c>
      <c r="AC103" s="3">
        <f t="shared" si="38"/>
        <v>-1.9379017499668163</v>
      </c>
      <c r="AD103" s="2">
        <f t="shared" si="63"/>
        <v>211.11</v>
      </c>
      <c r="AE103" s="2">
        <f t="shared" si="39"/>
        <v>10.386022724206928</v>
      </c>
      <c r="AF103" s="2">
        <f t="shared" si="54"/>
        <v>1120.3347461842484</v>
      </c>
      <c r="AG103" s="2">
        <f t="shared" si="55"/>
        <v>-97.51497874242115</v>
      </c>
      <c r="AH103" s="2">
        <f t="shared" si="56"/>
        <v>-1022.8197674418606</v>
      </c>
      <c r="AI103" s="2">
        <f t="shared" si="40"/>
        <v>23.23286397418746</v>
      </c>
      <c r="AJ103">
        <f t="shared" si="41"/>
        <v>2.8213234688633571E-3</v>
      </c>
      <c r="AK103">
        <f t="shared" si="57"/>
        <v>-9.3890588661182957</v>
      </c>
      <c r="AL103">
        <f t="shared" si="58"/>
        <v>-1022.8197674418606</v>
      </c>
      <c r="AM103">
        <f t="shared" si="59"/>
        <v>1022.7897954203692</v>
      </c>
      <c r="AN103">
        <f t="shared" si="60"/>
        <v>2.9972021491403211E-2</v>
      </c>
      <c r="AO103">
        <f t="shared" si="61"/>
        <v>10.386022724206928</v>
      </c>
      <c r="AP103">
        <f t="shared" si="62"/>
        <v>261509.41408972588</v>
      </c>
    </row>
    <row r="104" spans="1:42" x14ac:dyDescent="0.3">
      <c r="A104">
        <v>103</v>
      </c>
      <c r="B104" t="s">
        <v>303</v>
      </c>
      <c r="C104" t="s">
        <v>301</v>
      </c>
      <c r="D104" t="s">
        <v>302</v>
      </c>
      <c r="E104" t="str">
        <f t="shared" si="32"/>
        <v>178.652</v>
      </c>
      <c r="F104" t="str">
        <f t="shared" si="33"/>
        <v>34.53231</v>
      </c>
      <c r="G104" t="str">
        <f t="shared" si="34"/>
        <v>-86.53282</v>
      </c>
      <c r="H104">
        <f t="shared" si="42"/>
        <v>0.60270547487909143</v>
      </c>
      <c r="I104">
        <f t="shared" si="43"/>
        <v>0.60270250781936308</v>
      </c>
      <c r="J104">
        <f t="shared" si="44"/>
        <v>-1.5102847144307021</v>
      </c>
      <c r="K104">
        <f t="shared" si="45"/>
        <v>-1.5102826200355994</v>
      </c>
      <c r="L104">
        <f t="shared" si="46"/>
        <v>1.725374856452152E-6</v>
      </c>
      <c r="M104">
        <f t="shared" si="47"/>
        <v>-2.9670597283537603E-6</v>
      </c>
      <c r="N104">
        <f t="shared" si="48"/>
        <v>71.746172796098236</v>
      </c>
      <c r="O104">
        <f t="shared" si="49"/>
        <v>-2.4321000000000765</v>
      </c>
      <c r="P104" s="1">
        <f t="shared" si="50"/>
        <v>-3.3898672294507971E-2</v>
      </c>
      <c r="Q104" s="3">
        <v>9.81</v>
      </c>
      <c r="R104" s="3">
        <v>20</v>
      </c>
      <c r="S104" s="3">
        <v>68</v>
      </c>
      <c r="T104" s="3">
        <f t="shared" si="51"/>
        <v>88</v>
      </c>
      <c r="U104" s="5">
        <v>2.4750000000000002E-3</v>
      </c>
      <c r="V104" s="5">
        <v>0.32</v>
      </c>
      <c r="W104" s="5">
        <v>1.29</v>
      </c>
      <c r="X104" s="4">
        <f t="shared" si="52"/>
        <v>2.1366180000000004</v>
      </c>
      <c r="Y104" s="4">
        <f t="shared" si="35"/>
        <v>-29.24724634555314</v>
      </c>
      <c r="Z104" s="3">
        <f t="shared" si="36"/>
        <v>41.923373209770261</v>
      </c>
      <c r="AA104" s="3">
        <f t="shared" si="53"/>
        <v>14.812744864217123</v>
      </c>
      <c r="AB104" s="3">
        <f t="shared" si="37"/>
        <v>0.2064</v>
      </c>
      <c r="AC104" s="3">
        <f t="shared" si="38"/>
        <v>-27.110628345553142</v>
      </c>
      <c r="AD104" s="2">
        <f t="shared" si="63"/>
        <v>211.11</v>
      </c>
      <c r="AE104" s="2">
        <f t="shared" si="39"/>
        <v>14.25191630147998</v>
      </c>
      <c r="AF104" s="2">
        <f t="shared" si="54"/>
        <v>2894.8081689019082</v>
      </c>
      <c r="AG104" s="2">
        <f t="shared" si="55"/>
        <v>-1871.9884014600486</v>
      </c>
      <c r="AH104" s="2">
        <f t="shared" si="56"/>
        <v>-1022.8197674418606</v>
      </c>
      <c r="AI104" s="2">
        <f t="shared" si="40"/>
        <v>31.880618943000901</v>
      </c>
      <c r="AJ104">
        <f t="shared" si="41"/>
        <v>4.2622416856415884E-4</v>
      </c>
      <c r="AK104">
        <f t="shared" si="57"/>
        <v>-131.34994353465669</v>
      </c>
      <c r="AL104">
        <f t="shared" si="58"/>
        <v>-1022.8197674418606</v>
      </c>
      <c r="AM104">
        <f t="shared" si="59"/>
        <v>932.84598909752003</v>
      </c>
      <c r="AN104">
        <f t="shared" si="60"/>
        <v>89.973778344340587</v>
      </c>
      <c r="AO104">
        <f t="shared" si="61"/>
        <v>14.25191630147998</v>
      </c>
      <c r="AP104">
        <f t="shared" si="62"/>
        <v>177608.39091498803</v>
      </c>
    </row>
    <row r="105" spans="1:42" x14ac:dyDescent="0.3">
      <c r="A105">
        <v>104</v>
      </c>
      <c r="B105" t="s">
        <v>306</v>
      </c>
      <c r="C105" t="s">
        <v>304</v>
      </c>
      <c r="D105" t="s">
        <v>305</v>
      </c>
      <c r="E105" t="str">
        <f t="shared" si="32"/>
        <v>178.436</v>
      </c>
      <c r="F105" t="str">
        <f t="shared" si="33"/>
        <v>34.53215</v>
      </c>
      <c r="G105" t="str">
        <f t="shared" si="34"/>
        <v>-86.53269</v>
      </c>
      <c r="H105">
        <f t="shared" si="42"/>
        <v>0.60270250781936308</v>
      </c>
      <c r="I105">
        <f t="shared" si="43"/>
        <v>0.60269971529255983</v>
      </c>
      <c r="J105">
        <f t="shared" si="44"/>
        <v>-1.5102826200355994</v>
      </c>
      <c r="K105">
        <f t="shared" si="45"/>
        <v>-1.5102803511075718</v>
      </c>
      <c r="L105">
        <f t="shared" si="46"/>
        <v>1.8691597982662516E-6</v>
      </c>
      <c r="M105">
        <f t="shared" si="47"/>
        <v>-2.7925268032413797E-6</v>
      </c>
      <c r="N105">
        <f t="shared" si="48"/>
        <v>70.243181302536371</v>
      </c>
      <c r="O105">
        <f t="shared" si="49"/>
        <v>-0.71279999999993315</v>
      </c>
      <c r="P105" s="1">
        <f t="shared" si="50"/>
        <v>-1.0147604177121674E-2</v>
      </c>
      <c r="Q105" s="3">
        <v>9.81</v>
      </c>
      <c r="R105" s="3">
        <v>20</v>
      </c>
      <c r="S105" s="3">
        <v>68</v>
      </c>
      <c r="T105" s="3">
        <f t="shared" si="51"/>
        <v>88</v>
      </c>
      <c r="U105" s="5">
        <v>2.4750000000000002E-3</v>
      </c>
      <c r="V105" s="5">
        <v>0.32</v>
      </c>
      <c r="W105" s="5">
        <v>1.29</v>
      </c>
      <c r="X105" s="4">
        <f t="shared" si="52"/>
        <v>2.1366180000000004</v>
      </c>
      <c r="Y105" s="4">
        <f t="shared" si="35"/>
        <v>-8.7597727317840608</v>
      </c>
      <c r="Z105" s="3">
        <f t="shared" si="36"/>
        <v>25.584692372591519</v>
      </c>
      <c r="AA105" s="3">
        <f t="shared" si="53"/>
        <v>18.961537640807457</v>
      </c>
      <c r="AB105" s="3">
        <f t="shared" si="37"/>
        <v>0.2064</v>
      </c>
      <c r="AC105" s="3">
        <f t="shared" si="38"/>
        <v>-6.6231547317840622</v>
      </c>
      <c r="AD105" s="2">
        <f t="shared" si="63"/>
        <v>211.11</v>
      </c>
      <c r="AE105" s="2">
        <f t="shared" si="39"/>
        <v>11.13359074559788</v>
      </c>
      <c r="AF105" s="2">
        <f t="shared" si="54"/>
        <v>1380.0847588587867</v>
      </c>
      <c r="AG105" s="2">
        <f t="shared" si="55"/>
        <v>-357.2649914169275</v>
      </c>
      <c r="AH105" s="2">
        <f t="shared" si="56"/>
        <v>-1022.8197674418606</v>
      </c>
      <c r="AI105" s="2">
        <f t="shared" si="40"/>
        <v>24.905125494658442</v>
      </c>
      <c r="AJ105">
        <f t="shared" si="41"/>
        <v>5.3417248691653386E-4</v>
      </c>
      <c r="AK105">
        <f t="shared" si="57"/>
        <v>-32.088927964070066</v>
      </c>
      <c r="AL105">
        <f t="shared" si="58"/>
        <v>-1022.8197674418606</v>
      </c>
      <c r="AM105">
        <f t="shared" si="59"/>
        <v>1021.6218919759906</v>
      </c>
      <c r="AN105">
        <f t="shared" si="60"/>
        <v>1.19787546586997</v>
      </c>
      <c r="AO105">
        <f t="shared" si="61"/>
        <v>11.13359074559788</v>
      </c>
      <c r="AP105">
        <f t="shared" si="62"/>
        <v>260316.29336766171</v>
      </c>
    </row>
    <row r="106" spans="1:42" x14ac:dyDescent="0.3">
      <c r="A106">
        <v>105</v>
      </c>
      <c r="B106" t="s">
        <v>309</v>
      </c>
      <c r="C106" t="s">
        <v>307</v>
      </c>
      <c r="D106" t="s">
        <v>308</v>
      </c>
      <c r="E106" t="str">
        <f t="shared" si="32"/>
        <v>178.511</v>
      </c>
      <c r="F106" t="str">
        <f t="shared" si="33"/>
        <v>34.53196</v>
      </c>
      <c r="G106" t="str">
        <f t="shared" si="34"/>
        <v>-86.53248</v>
      </c>
      <c r="H106">
        <f t="shared" si="42"/>
        <v>0.60269971529255983</v>
      </c>
      <c r="I106">
        <f t="shared" si="43"/>
        <v>0.60269639916698103</v>
      </c>
      <c r="J106">
        <f t="shared" si="44"/>
        <v>-1.5102803511075718</v>
      </c>
      <c r="K106">
        <f t="shared" si="45"/>
        <v>-1.5102766859161429</v>
      </c>
      <c r="L106">
        <f t="shared" si="46"/>
        <v>3.0194183272954789E-6</v>
      </c>
      <c r="M106">
        <f t="shared" si="47"/>
        <v>-3.3161255788005661E-6</v>
      </c>
      <c r="N106">
        <f t="shared" si="48"/>
        <v>93.748444065201369</v>
      </c>
      <c r="O106">
        <f t="shared" si="49"/>
        <v>0.24749999999996247</v>
      </c>
      <c r="P106" s="1">
        <f t="shared" si="50"/>
        <v>2.640043815850725E-3</v>
      </c>
      <c r="Q106" s="3">
        <v>9.81</v>
      </c>
      <c r="R106" s="3">
        <v>20</v>
      </c>
      <c r="S106" s="3">
        <v>68</v>
      </c>
      <c r="T106" s="3">
        <f t="shared" si="51"/>
        <v>88</v>
      </c>
      <c r="U106" s="5">
        <v>2.4750000000000002E-3</v>
      </c>
      <c r="V106" s="5">
        <v>0.32</v>
      </c>
      <c r="W106" s="5">
        <v>1.29</v>
      </c>
      <c r="X106" s="4">
        <f t="shared" si="52"/>
        <v>2.1366180000000004</v>
      </c>
      <c r="Y106" s="4">
        <f t="shared" si="35"/>
        <v>2.2790890829281838</v>
      </c>
      <c r="Z106" s="3">
        <f t="shared" si="36"/>
        <v>18.117228377607699</v>
      </c>
      <c r="AA106" s="3">
        <f t="shared" si="53"/>
        <v>22.532935460535882</v>
      </c>
      <c r="AB106" s="3">
        <f t="shared" si="37"/>
        <v>0.2064</v>
      </c>
      <c r="AC106" s="3">
        <f t="shared" si="38"/>
        <v>4.4157070829281846</v>
      </c>
      <c r="AD106" s="2">
        <f t="shared" si="63"/>
        <v>211.11</v>
      </c>
      <c r="AE106" s="2">
        <f t="shared" si="39"/>
        <v>9.3689524105609117</v>
      </c>
      <c r="AF106" s="2">
        <f t="shared" si="54"/>
        <v>822.38105853231684</v>
      </c>
      <c r="AG106" s="2">
        <f t="shared" si="55"/>
        <v>200.43870890954895</v>
      </c>
      <c r="AH106" s="2">
        <f t="shared" si="56"/>
        <v>-1022.8197674418606</v>
      </c>
      <c r="AI106" s="2">
        <f t="shared" si="40"/>
        <v>20.957743181889523</v>
      </c>
      <c r="AJ106">
        <f t="shared" si="41"/>
        <v>8.4719938494637391E-4</v>
      </c>
      <c r="AK106">
        <f t="shared" si="57"/>
        <v>21.393929665349731</v>
      </c>
      <c r="AL106">
        <f t="shared" si="58"/>
        <v>-1022.8197674418606</v>
      </c>
      <c r="AM106">
        <f t="shared" si="59"/>
        <v>1023.1742201817306</v>
      </c>
      <c r="AN106">
        <f t="shared" si="60"/>
        <v>-0.35445273986999837</v>
      </c>
      <c r="AO106">
        <f t="shared" si="61"/>
        <v>9.3689524105609117</v>
      </c>
      <c r="AP106">
        <f t="shared" si="62"/>
        <v>261902.73607316322</v>
      </c>
    </row>
    <row r="107" spans="1:42" x14ac:dyDescent="0.3">
      <c r="A107">
        <v>106</v>
      </c>
      <c r="B107" t="s">
        <v>312</v>
      </c>
      <c r="C107" t="s">
        <v>310</v>
      </c>
      <c r="D107" t="s">
        <v>311</v>
      </c>
      <c r="E107" t="str">
        <f t="shared" si="32"/>
        <v>178.656</v>
      </c>
      <c r="F107" t="str">
        <f t="shared" si="33"/>
        <v>34.53186</v>
      </c>
      <c r="G107" t="str">
        <f t="shared" si="34"/>
        <v>-86.53235</v>
      </c>
      <c r="H107">
        <f t="shared" si="42"/>
        <v>0.60269639916698103</v>
      </c>
      <c r="I107">
        <f t="shared" si="43"/>
        <v>0.60269465383772913</v>
      </c>
      <c r="J107">
        <f t="shared" si="44"/>
        <v>-1.5102766859161429</v>
      </c>
      <c r="K107">
        <f t="shared" si="45"/>
        <v>-1.510274416988115</v>
      </c>
      <c r="L107">
        <f t="shared" si="46"/>
        <v>1.8691669818412903E-6</v>
      </c>
      <c r="M107">
        <f t="shared" si="47"/>
        <v>-1.7453292519009622E-6</v>
      </c>
      <c r="N107">
        <f t="shared" si="48"/>
        <v>53.45729147237833</v>
      </c>
      <c r="O107">
        <f t="shared" si="49"/>
        <v>0.47850000000003373</v>
      </c>
      <c r="P107" s="1">
        <f t="shared" si="50"/>
        <v>8.9510707860550182E-3</v>
      </c>
      <c r="Q107" s="3">
        <v>9.81</v>
      </c>
      <c r="R107" s="3">
        <v>20</v>
      </c>
      <c r="S107" s="3">
        <v>68</v>
      </c>
      <c r="T107" s="3">
        <f t="shared" si="51"/>
        <v>88</v>
      </c>
      <c r="U107" s="5">
        <v>2.4750000000000002E-3</v>
      </c>
      <c r="V107" s="5">
        <v>0.32</v>
      </c>
      <c r="W107" s="5">
        <v>1.29</v>
      </c>
      <c r="X107" s="4">
        <f t="shared" si="52"/>
        <v>2.1366180000000004</v>
      </c>
      <c r="Y107" s="4">
        <f t="shared" si="35"/>
        <v>7.7269708454885189</v>
      </c>
      <c r="Z107" s="3">
        <f t="shared" si="36"/>
        <v>14.945425499501399</v>
      </c>
      <c r="AA107" s="3">
        <f t="shared" si="53"/>
        <v>24.809014344989919</v>
      </c>
      <c r="AB107" s="3">
        <f t="shared" si="37"/>
        <v>0.2064</v>
      </c>
      <c r="AC107" s="3">
        <f t="shared" si="38"/>
        <v>9.8635888454885201</v>
      </c>
      <c r="AD107" s="2">
        <f t="shared" si="63"/>
        <v>211.11</v>
      </c>
      <c r="AE107" s="2">
        <f t="shared" si="39"/>
        <v>8.509406986683981</v>
      </c>
      <c r="AF107" s="2">
        <f t="shared" si="54"/>
        <v>616.1662217268514</v>
      </c>
      <c r="AG107" s="2">
        <f t="shared" si="55"/>
        <v>406.65354571501064</v>
      </c>
      <c r="AH107" s="2">
        <f t="shared" si="56"/>
        <v>-1022.8197674418606</v>
      </c>
      <c r="AI107" s="2">
        <f t="shared" si="40"/>
        <v>19.034995423402123</v>
      </c>
      <c r="AJ107">
        <f t="shared" si="41"/>
        <v>5.3188807226275795E-4</v>
      </c>
      <c r="AK107">
        <f t="shared" si="57"/>
        <v>47.788705646746706</v>
      </c>
      <c r="AL107">
        <f t="shared" si="58"/>
        <v>-1022.8197674418606</v>
      </c>
      <c r="AM107">
        <f t="shared" si="59"/>
        <v>1026.7565782595948</v>
      </c>
      <c r="AN107">
        <f t="shared" si="60"/>
        <v>-3.9368108177341696</v>
      </c>
      <c r="AO107">
        <f t="shared" si="61"/>
        <v>8.509406986683981</v>
      </c>
      <c r="AP107">
        <f t="shared" si="62"/>
        <v>265582.21557192755</v>
      </c>
    </row>
    <row r="108" spans="1:42" x14ac:dyDescent="0.3">
      <c r="A108">
        <v>107</v>
      </c>
      <c r="B108" t="s">
        <v>227</v>
      </c>
      <c r="C108" t="s">
        <v>313</v>
      </c>
      <c r="D108" t="s">
        <v>314</v>
      </c>
      <c r="E108" t="str">
        <f t="shared" si="32"/>
        <v>180.252</v>
      </c>
      <c r="F108" t="str">
        <f t="shared" si="33"/>
        <v>34.5316</v>
      </c>
      <c r="G108" t="str">
        <f t="shared" si="34"/>
        <v>-86.53187</v>
      </c>
      <c r="H108">
        <f t="shared" si="42"/>
        <v>0.60269465383772913</v>
      </c>
      <c r="I108">
        <f t="shared" si="43"/>
        <v>0.60269011598167377</v>
      </c>
      <c r="J108">
        <f t="shared" si="44"/>
        <v>-1.510274416988115</v>
      </c>
      <c r="K108">
        <f t="shared" si="45"/>
        <v>-1.5102660394077054</v>
      </c>
      <c r="L108">
        <f t="shared" si="46"/>
        <v>6.9015545436037855E-6</v>
      </c>
      <c r="M108">
        <f t="shared" si="47"/>
        <v>-4.5378560553643865E-6</v>
      </c>
      <c r="N108">
        <f t="shared" si="48"/>
        <v>172.6580045004213</v>
      </c>
      <c r="O108">
        <f t="shared" si="49"/>
        <v>5.2668000000000115</v>
      </c>
      <c r="P108" s="1">
        <f t="shared" si="50"/>
        <v>3.0504233008132327E-2</v>
      </c>
      <c r="Q108" s="3">
        <v>9.81</v>
      </c>
      <c r="R108" s="3">
        <v>20</v>
      </c>
      <c r="S108" s="3">
        <v>68</v>
      </c>
      <c r="T108" s="3">
        <f t="shared" si="51"/>
        <v>88</v>
      </c>
      <c r="U108" s="5">
        <v>2.4750000000000002E-3</v>
      </c>
      <c r="V108" s="5">
        <v>0.32</v>
      </c>
      <c r="W108" s="5">
        <v>1.29</v>
      </c>
      <c r="X108" s="4">
        <f t="shared" si="52"/>
        <v>2.1366180000000004</v>
      </c>
      <c r="Y108" s="4">
        <f t="shared" si="35"/>
        <v>26.321450955336438</v>
      </c>
      <c r="Z108" s="3">
        <f t="shared" si="36"/>
        <v>7.2245862177571167</v>
      </c>
      <c r="AA108" s="3">
        <f t="shared" si="53"/>
        <v>35.682655173093551</v>
      </c>
      <c r="AB108" s="3">
        <f t="shared" si="37"/>
        <v>0.2064</v>
      </c>
      <c r="AC108" s="3">
        <f t="shared" si="38"/>
        <v>28.458068955336444</v>
      </c>
      <c r="AD108" s="2">
        <f t="shared" si="63"/>
        <v>211.11</v>
      </c>
      <c r="AE108" s="2">
        <f t="shared" si="39"/>
        <v>5.9163198191368602</v>
      </c>
      <c r="AF108" s="2">
        <f t="shared" si="54"/>
        <v>207.08799721501666</v>
      </c>
      <c r="AG108" s="2">
        <f t="shared" si="55"/>
        <v>815.73177022684308</v>
      </c>
      <c r="AH108" s="2">
        <f t="shared" si="56"/>
        <v>-1022.8197674418606</v>
      </c>
      <c r="AI108" s="2">
        <f t="shared" si="40"/>
        <v>13.234426424412804</v>
      </c>
      <c r="AJ108">
        <f t="shared" si="41"/>
        <v>2.4708573376410743E-3</v>
      </c>
      <c r="AK108">
        <f t="shared" si="57"/>
        <v>137.87824106267658</v>
      </c>
      <c r="AL108">
        <f t="shared" si="58"/>
        <v>-1022.8197674418606</v>
      </c>
      <c r="AM108">
        <f t="shared" si="59"/>
        <v>1110.2576561218568</v>
      </c>
      <c r="AN108">
        <f t="shared" si="60"/>
        <v>-87.437888679996206</v>
      </c>
      <c r="AO108">
        <f t="shared" si="61"/>
        <v>5.9163198191368602</v>
      </c>
      <c r="AP108">
        <f t="shared" si="62"/>
        <v>358618.65450955188</v>
      </c>
    </row>
    <row r="109" spans="1:42" x14ac:dyDescent="0.3">
      <c r="A109">
        <v>108</v>
      </c>
      <c r="B109" t="s">
        <v>317</v>
      </c>
      <c r="C109" t="s">
        <v>315</v>
      </c>
      <c r="D109" t="s">
        <v>316</v>
      </c>
      <c r="E109" t="str">
        <f t="shared" si="32"/>
        <v>182.06</v>
      </c>
      <c r="F109" t="str">
        <f t="shared" si="33"/>
        <v>34.53124</v>
      </c>
      <c r="G109" t="str">
        <f t="shared" si="34"/>
        <v>-86.53098</v>
      </c>
      <c r="H109">
        <f t="shared" si="42"/>
        <v>0.60269011598167377</v>
      </c>
      <c r="I109">
        <f t="shared" si="43"/>
        <v>0.60268383279636661</v>
      </c>
      <c r="J109">
        <f t="shared" si="44"/>
        <v>-1.5102660394077054</v>
      </c>
      <c r="K109">
        <f t="shared" si="45"/>
        <v>-1.510250505977363</v>
      </c>
      <c r="L109">
        <f t="shared" si="46"/>
        <v>1.2796680023793629E-5</v>
      </c>
      <c r="M109">
        <f t="shared" si="47"/>
        <v>-6.2831853071543264E-6</v>
      </c>
      <c r="N109">
        <f t="shared" si="48"/>
        <v>298.00050871090679</v>
      </c>
      <c r="O109">
        <f t="shared" si="49"/>
        <v>5.9663999999999753</v>
      </c>
      <c r="P109" s="1">
        <f t="shared" si="50"/>
        <v>2.0021442331791581E-2</v>
      </c>
      <c r="Q109" s="3">
        <v>9.81</v>
      </c>
      <c r="R109" s="3">
        <v>20</v>
      </c>
      <c r="S109" s="3">
        <v>68</v>
      </c>
      <c r="T109" s="3">
        <f t="shared" si="51"/>
        <v>88</v>
      </c>
      <c r="U109" s="5">
        <v>2.4750000000000002E-3</v>
      </c>
      <c r="V109" s="5">
        <v>0.32</v>
      </c>
      <c r="W109" s="5">
        <v>1.29</v>
      </c>
      <c r="X109" s="4">
        <f t="shared" si="52"/>
        <v>2.1366180000000004</v>
      </c>
      <c r="Y109" s="4">
        <f t="shared" si="35"/>
        <v>17.280647538989019</v>
      </c>
      <c r="Z109" s="3">
        <f t="shared" si="36"/>
        <v>10.368413286631752</v>
      </c>
      <c r="AA109" s="3">
        <f t="shared" si="53"/>
        <v>29.785678825620771</v>
      </c>
      <c r="AB109" s="3">
        <f t="shared" si="37"/>
        <v>0.2064</v>
      </c>
      <c r="AC109" s="3">
        <f t="shared" si="38"/>
        <v>19.417265538989025</v>
      </c>
      <c r="AD109" s="2">
        <f t="shared" si="63"/>
        <v>211.11</v>
      </c>
      <c r="AE109" s="2">
        <f t="shared" si="39"/>
        <v>7.0876343371569934</v>
      </c>
      <c r="AF109" s="2">
        <f t="shared" si="54"/>
        <v>356.04419589227712</v>
      </c>
      <c r="AG109" s="2">
        <f t="shared" si="55"/>
        <v>666.77557154958242</v>
      </c>
      <c r="AH109" s="2">
        <f t="shared" si="56"/>
        <v>-1022.8197674418606</v>
      </c>
      <c r="AI109" s="2">
        <f t="shared" si="40"/>
        <v>15.854581568568882</v>
      </c>
      <c r="AJ109">
        <f t="shared" si="41"/>
        <v>3.5598221272547348E-3</v>
      </c>
      <c r="AK109">
        <f t="shared" si="57"/>
        <v>94.075898929210396</v>
      </c>
      <c r="AL109">
        <f t="shared" si="58"/>
        <v>-1022.8197674418606</v>
      </c>
      <c r="AM109">
        <f t="shared" si="59"/>
        <v>1052.1288639711502</v>
      </c>
      <c r="AN109">
        <f t="shared" si="60"/>
        <v>-29.309096529289548</v>
      </c>
      <c r="AO109">
        <f t="shared" si="61"/>
        <v>7.0876343371569934</v>
      </c>
      <c r="AP109">
        <f t="shared" si="62"/>
        <v>292377.01560283761</v>
      </c>
    </row>
    <row r="110" spans="1:42" x14ac:dyDescent="0.3">
      <c r="A110">
        <v>109</v>
      </c>
      <c r="B110" t="s">
        <v>320</v>
      </c>
      <c r="C110" t="s">
        <v>318</v>
      </c>
      <c r="D110" t="s">
        <v>319</v>
      </c>
      <c r="E110" t="str">
        <f t="shared" si="32"/>
        <v>185.52</v>
      </c>
      <c r="F110" t="str">
        <f t="shared" si="33"/>
        <v>34.53098</v>
      </c>
      <c r="G110" t="str">
        <f t="shared" si="34"/>
        <v>-86.53032</v>
      </c>
      <c r="H110">
        <f t="shared" si="42"/>
        <v>0.60268383279636661</v>
      </c>
      <c r="I110">
        <f t="shared" si="43"/>
        <v>0.60267929494031147</v>
      </c>
      <c r="J110">
        <f t="shared" si="44"/>
        <v>-1.510250505977363</v>
      </c>
      <c r="K110">
        <f t="shared" si="45"/>
        <v>-1.5102389868042998</v>
      </c>
      <c r="L110">
        <f t="shared" si="46"/>
        <v>9.4897081559802128E-6</v>
      </c>
      <c r="M110">
        <f t="shared" si="47"/>
        <v>-4.5378560551423419E-6</v>
      </c>
      <c r="N110">
        <f t="shared" si="48"/>
        <v>219.88148134653784</v>
      </c>
      <c r="O110">
        <f t="shared" si="49"/>
        <v>11.418000000000026</v>
      </c>
      <c r="P110" s="1">
        <f t="shared" si="50"/>
        <v>5.1927974698355875E-2</v>
      </c>
      <c r="Q110" s="3">
        <v>9.81</v>
      </c>
      <c r="R110" s="3">
        <v>20</v>
      </c>
      <c r="S110" s="3">
        <v>68</v>
      </c>
      <c r="T110" s="3">
        <f t="shared" si="51"/>
        <v>88</v>
      </c>
      <c r="U110" s="5">
        <v>2.4750000000000002E-3</v>
      </c>
      <c r="V110" s="5">
        <v>0.32</v>
      </c>
      <c r="W110" s="5">
        <v>1.29</v>
      </c>
      <c r="X110" s="4">
        <f t="shared" si="52"/>
        <v>2.1366180000000004</v>
      </c>
      <c r="Y110" s="4">
        <f t="shared" si="35"/>
        <v>44.768063764671446</v>
      </c>
      <c r="Z110" s="3">
        <f t="shared" si="36"/>
        <v>3.6055286368587911</v>
      </c>
      <c r="AA110" s="3">
        <f t="shared" si="53"/>
        <v>50.510210401530237</v>
      </c>
      <c r="AB110" s="3">
        <f t="shared" si="37"/>
        <v>0.2064</v>
      </c>
      <c r="AC110" s="3">
        <f t="shared" si="38"/>
        <v>46.904681764671444</v>
      </c>
      <c r="AD110" s="2">
        <f t="shared" si="63"/>
        <v>211.11</v>
      </c>
      <c r="AE110" s="2">
        <f t="shared" si="39"/>
        <v>4.1795509922010607</v>
      </c>
      <c r="AF110" s="2">
        <f t="shared" si="54"/>
        <v>73.011098796475281</v>
      </c>
      <c r="AG110" s="2">
        <f t="shared" si="55"/>
        <v>949.8086686453853</v>
      </c>
      <c r="AH110" s="2">
        <f t="shared" si="56"/>
        <v>-1022.8197674418606</v>
      </c>
      <c r="AI110" s="2">
        <f t="shared" si="40"/>
        <v>9.3493864064698755</v>
      </c>
      <c r="AJ110">
        <f t="shared" si="41"/>
        <v>4.4542195756480402E-3</v>
      </c>
      <c r="AK110">
        <f t="shared" si="57"/>
        <v>227.25136513891204</v>
      </c>
      <c r="AL110">
        <f t="shared" si="58"/>
        <v>-1022.8197674418606</v>
      </c>
      <c r="AM110">
        <f t="shared" si="59"/>
        <v>1345.7995629727232</v>
      </c>
      <c r="AN110">
        <f t="shared" si="60"/>
        <v>-322.97979553086265</v>
      </c>
      <c r="AO110">
        <f t="shared" si="61"/>
        <v>4.1795509922010607</v>
      </c>
      <c r="AP110">
        <f t="shared" si="62"/>
        <v>696206.13684190996</v>
      </c>
    </row>
    <row r="111" spans="1:42" x14ac:dyDescent="0.3">
      <c r="A111">
        <v>110</v>
      </c>
      <c r="B111" t="s">
        <v>323</v>
      </c>
      <c r="C111" t="s">
        <v>321</v>
      </c>
      <c r="D111" t="s">
        <v>322</v>
      </c>
      <c r="E111" t="str">
        <f t="shared" si="32"/>
        <v>186.896</v>
      </c>
      <c r="F111" t="str">
        <f t="shared" si="33"/>
        <v>34.5308</v>
      </c>
      <c r="G111" t="str">
        <f t="shared" si="34"/>
        <v>-86.52996</v>
      </c>
      <c r="H111">
        <f t="shared" si="42"/>
        <v>0.60267929494031147</v>
      </c>
      <c r="I111">
        <f t="shared" si="43"/>
        <v>0.60267615334765789</v>
      </c>
      <c r="J111">
        <f t="shared" si="44"/>
        <v>-1.5102389868042998</v>
      </c>
      <c r="K111">
        <f t="shared" si="45"/>
        <v>-1.5102327036189926</v>
      </c>
      <c r="L111">
        <f t="shared" si="46"/>
        <v>5.1762181243855031E-6</v>
      </c>
      <c r="M111">
        <f t="shared" si="47"/>
        <v>-3.1415926535771632E-6</v>
      </c>
      <c r="N111">
        <f t="shared" si="48"/>
        <v>126.57049162708562</v>
      </c>
      <c r="O111">
        <f t="shared" si="49"/>
        <v>4.5407999999999218</v>
      </c>
      <c r="P111" s="1">
        <f t="shared" si="50"/>
        <v>3.5875660603250807E-2</v>
      </c>
      <c r="Q111" s="3">
        <v>9.81</v>
      </c>
      <c r="R111" s="3">
        <v>20</v>
      </c>
      <c r="S111" s="3">
        <v>68</v>
      </c>
      <c r="T111" s="3">
        <f t="shared" si="51"/>
        <v>88</v>
      </c>
      <c r="U111" s="5">
        <v>2.4750000000000002E-3</v>
      </c>
      <c r="V111" s="5">
        <v>0.32</v>
      </c>
      <c r="W111" s="5">
        <v>1.29</v>
      </c>
      <c r="X111" s="4">
        <f t="shared" si="52"/>
        <v>2.1366180000000004</v>
      </c>
      <c r="Y111" s="4">
        <f t="shared" si="35"/>
        <v>30.950828856642737</v>
      </c>
      <c r="Z111" s="3">
        <f t="shared" si="36"/>
        <v>6.0158876635020011</v>
      </c>
      <c r="AA111" s="3">
        <f t="shared" si="53"/>
        <v>39.103334520144735</v>
      </c>
      <c r="AB111" s="3">
        <f t="shared" si="37"/>
        <v>0.2064</v>
      </c>
      <c r="AC111" s="3">
        <f t="shared" si="38"/>
        <v>33.087446856642735</v>
      </c>
      <c r="AD111" s="2">
        <f t="shared" si="63"/>
        <v>211.11</v>
      </c>
      <c r="AE111" s="2">
        <f t="shared" si="39"/>
        <v>5.3987723193080432</v>
      </c>
      <c r="AF111" s="2">
        <f t="shared" si="54"/>
        <v>157.35662690785534</v>
      </c>
      <c r="AG111" s="2">
        <f t="shared" si="55"/>
        <v>865.46314053400545</v>
      </c>
      <c r="AH111" s="2">
        <f t="shared" si="56"/>
        <v>-1022.8197674418606</v>
      </c>
      <c r="AI111" s="2">
        <f t="shared" si="40"/>
        <v>12.076705997354731</v>
      </c>
      <c r="AJ111">
        <f t="shared" si="41"/>
        <v>1.984952190235657E-3</v>
      </c>
      <c r="AK111">
        <f t="shared" si="57"/>
        <v>160.30739756125357</v>
      </c>
      <c r="AL111">
        <f t="shared" si="58"/>
        <v>-1022.8197674418606</v>
      </c>
      <c r="AM111">
        <f t="shared" si="59"/>
        <v>1154.9313123559889</v>
      </c>
      <c r="AN111">
        <f t="shared" si="60"/>
        <v>-132.11154491412839</v>
      </c>
      <c r="AO111">
        <f t="shared" si="61"/>
        <v>5.3987723193080432</v>
      </c>
      <c r="AP111">
        <f t="shared" si="62"/>
        <v>414119.82911250694</v>
      </c>
    </row>
    <row r="112" spans="1:42" x14ac:dyDescent="0.3">
      <c r="A112">
        <v>111</v>
      </c>
      <c r="B112" t="s">
        <v>326</v>
      </c>
      <c r="C112" t="s">
        <v>324</v>
      </c>
      <c r="D112" t="s">
        <v>325</v>
      </c>
      <c r="E112" t="str">
        <f t="shared" si="32"/>
        <v>187.874</v>
      </c>
      <c r="F112" t="str">
        <f t="shared" si="33"/>
        <v>34.53056</v>
      </c>
      <c r="G112" t="str">
        <f t="shared" si="34"/>
        <v>-86.52959</v>
      </c>
      <c r="H112">
        <f t="shared" si="42"/>
        <v>0.60267615334765789</v>
      </c>
      <c r="I112">
        <f t="shared" si="43"/>
        <v>0.6026719645574532</v>
      </c>
      <c r="J112">
        <f t="shared" si="44"/>
        <v>-1.5102327036189926</v>
      </c>
      <c r="K112">
        <f t="shared" si="45"/>
        <v>-1.51022624590076</v>
      </c>
      <c r="L112">
        <f t="shared" si="46"/>
        <v>5.320015377996841E-6</v>
      </c>
      <c r="M112">
        <f t="shared" si="47"/>
        <v>-4.1887902046955361E-6</v>
      </c>
      <c r="N112">
        <f t="shared" si="48"/>
        <v>141.54095384831376</v>
      </c>
      <c r="O112">
        <f t="shared" si="49"/>
        <v>3.2274000000000282</v>
      </c>
      <c r="P112" s="1">
        <f t="shared" si="50"/>
        <v>2.2801881096963354E-2</v>
      </c>
      <c r="Q112" s="3">
        <v>9.81</v>
      </c>
      <c r="R112" s="3">
        <v>20</v>
      </c>
      <c r="S112" s="3">
        <v>68</v>
      </c>
      <c r="T112" s="3">
        <f t="shared" si="51"/>
        <v>88</v>
      </c>
      <c r="U112" s="5">
        <v>2.4750000000000002E-3</v>
      </c>
      <c r="V112" s="5">
        <v>0.32</v>
      </c>
      <c r="W112" s="5">
        <v>1.29</v>
      </c>
      <c r="X112" s="4">
        <f t="shared" si="52"/>
        <v>2.1366180000000004</v>
      </c>
      <c r="Y112" s="4">
        <f t="shared" si="35"/>
        <v>19.679292692367135</v>
      </c>
      <c r="Z112" s="3">
        <f t="shared" si="36"/>
        <v>9.4249807107566408</v>
      </c>
      <c r="AA112" s="3">
        <f t="shared" si="53"/>
        <v>31.240891403123776</v>
      </c>
      <c r="AB112" s="3">
        <f t="shared" si="37"/>
        <v>0.2064</v>
      </c>
      <c r="AC112" s="3">
        <f t="shared" si="38"/>
        <v>21.815910692367137</v>
      </c>
      <c r="AD112" s="2">
        <f t="shared" si="63"/>
        <v>211.11</v>
      </c>
      <c r="AE112" s="2">
        <f t="shared" si="39"/>
        <v>6.7574896399688287</v>
      </c>
      <c r="AF112" s="2">
        <f t="shared" si="54"/>
        <v>308.5717515011824</v>
      </c>
      <c r="AG112" s="2">
        <f t="shared" si="55"/>
        <v>714.2480159406789</v>
      </c>
      <c r="AH112" s="2">
        <f t="shared" si="56"/>
        <v>-1022.8197674418606</v>
      </c>
      <c r="AI112" s="2">
        <f t="shared" si="40"/>
        <v>15.116069142277457</v>
      </c>
      <c r="AJ112">
        <f t="shared" si="41"/>
        <v>1.7734107050312844E-3</v>
      </c>
      <c r="AK112">
        <f t="shared" si="57"/>
        <v>105.69724172658496</v>
      </c>
      <c r="AL112">
        <f t="shared" si="58"/>
        <v>-1022.8197674418606</v>
      </c>
      <c r="AM112">
        <f t="shared" si="59"/>
        <v>1063.9267382514254</v>
      </c>
      <c r="AN112">
        <f t="shared" si="60"/>
        <v>-41.106970809564871</v>
      </c>
      <c r="AO112">
        <f t="shared" si="61"/>
        <v>6.7574896399688287</v>
      </c>
      <c r="AP112">
        <f t="shared" si="62"/>
        <v>305274.8745402724</v>
      </c>
    </row>
    <row r="113" spans="1:42" x14ac:dyDescent="0.3">
      <c r="A113">
        <v>112</v>
      </c>
      <c r="B113" t="s">
        <v>329</v>
      </c>
      <c r="C113" t="s">
        <v>327</v>
      </c>
      <c r="D113" t="s">
        <v>328</v>
      </c>
      <c r="E113" t="str">
        <f t="shared" si="32"/>
        <v>193.42</v>
      </c>
      <c r="F113" t="str">
        <f t="shared" si="33"/>
        <v>34.52917</v>
      </c>
      <c r="G113" t="str">
        <f t="shared" si="34"/>
        <v>-86.52778</v>
      </c>
      <c r="H113">
        <f t="shared" si="42"/>
        <v>0.6026719645574532</v>
      </c>
      <c r="I113">
        <f t="shared" si="43"/>
        <v>0.60264770448085037</v>
      </c>
      <c r="J113">
        <f t="shared" si="44"/>
        <v>-1.51022624590076</v>
      </c>
      <c r="K113">
        <f t="shared" si="45"/>
        <v>-1.5101946554412993</v>
      </c>
      <c r="L113">
        <f t="shared" si="46"/>
        <v>2.6025194805094299E-5</v>
      </c>
      <c r="M113">
        <f t="shared" si="47"/>
        <v>-2.4260076602833358E-5</v>
      </c>
      <c r="N113">
        <f t="shared" si="48"/>
        <v>743.72540991426547</v>
      </c>
      <c r="O113">
        <f t="shared" si="49"/>
        <v>18.301799999999975</v>
      </c>
      <c r="P113" s="1">
        <f t="shared" si="50"/>
        <v>2.4608275791074226E-2</v>
      </c>
      <c r="Q113" s="3">
        <v>9.81</v>
      </c>
      <c r="R113" s="3">
        <v>20</v>
      </c>
      <c r="S113" s="3">
        <v>68</v>
      </c>
      <c r="T113" s="3">
        <f t="shared" si="51"/>
        <v>88</v>
      </c>
      <c r="U113" s="5">
        <v>2.4750000000000002E-3</v>
      </c>
      <c r="V113" s="5">
        <v>0.32</v>
      </c>
      <c r="W113" s="5">
        <v>1.29</v>
      </c>
      <c r="X113" s="4">
        <f t="shared" si="52"/>
        <v>2.1366180000000004</v>
      </c>
      <c r="Y113" s="4">
        <f t="shared" si="35"/>
        <v>21.237402960404129</v>
      </c>
      <c r="Z113" s="3">
        <f t="shared" si="36"/>
        <v>8.8555857470550912</v>
      </c>
      <c r="AA113" s="3">
        <f t="shared" si="53"/>
        <v>32.229606707459226</v>
      </c>
      <c r="AB113" s="3">
        <f t="shared" si="37"/>
        <v>0.2064</v>
      </c>
      <c r="AC113" s="3">
        <f t="shared" si="38"/>
        <v>23.374020960404131</v>
      </c>
      <c r="AD113" s="2">
        <f t="shared" si="63"/>
        <v>211.11</v>
      </c>
      <c r="AE113" s="2">
        <f t="shared" si="39"/>
        <v>6.5501885243651028</v>
      </c>
      <c r="AF113" s="2">
        <f t="shared" si="54"/>
        <v>281.03564019811739</v>
      </c>
      <c r="AG113" s="2">
        <f t="shared" si="55"/>
        <v>741.78412724374289</v>
      </c>
      <c r="AH113" s="2">
        <f t="shared" si="56"/>
        <v>-1022.8197674418606</v>
      </c>
      <c r="AI113" s="2">
        <f t="shared" si="40"/>
        <v>14.652349896863766</v>
      </c>
      <c r="AJ113">
        <f t="shared" si="41"/>
        <v>9.6132761094645039E-3</v>
      </c>
      <c r="AK113">
        <f t="shared" si="57"/>
        <v>113.24622558335335</v>
      </c>
      <c r="AL113">
        <f t="shared" si="58"/>
        <v>-1022.8197674418606</v>
      </c>
      <c r="AM113">
        <f t="shared" si="59"/>
        <v>1072.9531144183502</v>
      </c>
      <c r="AN113">
        <f t="shared" si="60"/>
        <v>-50.13334697648969</v>
      </c>
      <c r="AO113">
        <f t="shared" si="61"/>
        <v>6.5501885243651028</v>
      </c>
      <c r="AP113">
        <f t="shared" si="62"/>
        <v>315330.79994209588</v>
      </c>
    </row>
    <row r="114" spans="1:42" x14ac:dyDescent="0.3">
      <c r="A114">
        <v>113</v>
      </c>
      <c r="B114" t="s">
        <v>332</v>
      </c>
      <c r="C114" t="s">
        <v>330</v>
      </c>
      <c r="D114" t="s">
        <v>331</v>
      </c>
      <c r="E114" t="str">
        <f t="shared" si="32"/>
        <v>192.714</v>
      </c>
      <c r="F114" t="str">
        <f t="shared" si="33"/>
        <v>34.52861</v>
      </c>
      <c r="G114" t="str">
        <f t="shared" si="34"/>
        <v>-86.5269</v>
      </c>
      <c r="H114">
        <f t="shared" si="42"/>
        <v>0.60264770448085037</v>
      </c>
      <c r="I114">
        <f t="shared" si="43"/>
        <v>0.6026379306370393</v>
      </c>
      <c r="J114">
        <f t="shared" si="44"/>
        <v>-1.5101946554412993</v>
      </c>
      <c r="K114">
        <f t="shared" si="45"/>
        <v>-1.5101792965438816</v>
      </c>
      <c r="L114">
        <f t="shared" si="46"/>
        <v>1.2653281533467589E-5</v>
      </c>
      <c r="M114">
        <f t="shared" si="47"/>
        <v>-9.7738438110672732E-6</v>
      </c>
      <c r="N114">
        <f t="shared" si="48"/>
        <v>334.21686049791134</v>
      </c>
      <c r="O114">
        <f t="shared" si="49"/>
        <v>-2.3297999999999632</v>
      </c>
      <c r="P114" s="1">
        <f t="shared" si="50"/>
        <v>-6.9709230005005184E-3</v>
      </c>
      <c r="Q114" s="3">
        <v>9.81</v>
      </c>
      <c r="R114" s="3">
        <v>20</v>
      </c>
      <c r="S114" s="3">
        <v>68</v>
      </c>
      <c r="T114" s="3">
        <f t="shared" si="51"/>
        <v>88</v>
      </c>
      <c r="U114" s="5">
        <v>2.4750000000000002E-3</v>
      </c>
      <c r="V114" s="5">
        <v>0.32</v>
      </c>
      <c r="W114" s="5">
        <v>1.29</v>
      </c>
      <c r="X114" s="4">
        <f t="shared" si="52"/>
        <v>2.1366180000000004</v>
      </c>
      <c r="Y114" s="4">
        <f t="shared" si="35"/>
        <v>-6.0177121979946362</v>
      </c>
      <c r="Z114" s="3">
        <f t="shared" si="36"/>
        <v>23.616814865056718</v>
      </c>
      <c r="AA114" s="3">
        <f t="shared" si="53"/>
        <v>19.735720667062083</v>
      </c>
      <c r="AB114" s="3">
        <f t="shared" si="37"/>
        <v>0.2064</v>
      </c>
      <c r="AC114" s="3">
        <f t="shared" si="38"/>
        <v>-3.8810941979946363</v>
      </c>
      <c r="AD114" s="2">
        <f t="shared" si="63"/>
        <v>211.11</v>
      </c>
      <c r="AE114" s="2">
        <f t="shared" si="39"/>
        <v>10.696847789922911</v>
      </c>
      <c r="AF114" s="2">
        <f t="shared" si="54"/>
        <v>1223.9606293328511</v>
      </c>
      <c r="AG114" s="2">
        <f t="shared" si="55"/>
        <v>-201.14086189099592</v>
      </c>
      <c r="AH114" s="2">
        <f t="shared" si="56"/>
        <v>-1022.8197674418606</v>
      </c>
      <c r="AI114" s="2">
        <f t="shared" si="40"/>
        <v>23.928159629059881</v>
      </c>
      <c r="AJ114">
        <f t="shared" si="41"/>
        <v>2.6453621508233422E-3</v>
      </c>
      <c r="AK114">
        <f t="shared" si="57"/>
        <v>-18.803750959276339</v>
      </c>
      <c r="AL114">
        <f t="shared" si="58"/>
        <v>-1022.8197674418606</v>
      </c>
      <c r="AM114">
        <f t="shared" si="59"/>
        <v>1022.5789583633249</v>
      </c>
      <c r="AN114">
        <f t="shared" si="60"/>
        <v>0.24080907853567624</v>
      </c>
      <c r="AO114">
        <f t="shared" si="61"/>
        <v>10.696847789922911</v>
      </c>
      <c r="AP114">
        <f t="shared" si="62"/>
        <v>261293.82287076197</v>
      </c>
    </row>
    <row r="115" spans="1:42" x14ac:dyDescent="0.3">
      <c r="A115">
        <v>114</v>
      </c>
      <c r="B115" t="s">
        <v>335</v>
      </c>
      <c r="C115" t="s">
        <v>333</v>
      </c>
      <c r="D115" t="s">
        <v>334</v>
      </c>
      <c r="E115" t="str">
        <f t="shared" si="32"/>
        <v>196.232</v>
      </c>
      <c r="F115" t="str">
        <f t="shared" si="33"/>
        <v>34.52818</v>
      </c>
      <c r="G115" t="str">
        <f t="shared" si="34"/>
        <v>-86.52615</v>
      </c>
      <c r="H115">
        <f t="shared" si="42"/>
        <v>0.6026379306370393</v>
      </c>
      <c r="I115">
        <f t="shared" si="43"/>
        <v>0.60263042572125569</v>
      </c>
      <c r="J115">
        <f t="shared" si="44"/>
        <v>-1.5101792965438816</v>
      </c>
      <c r="K115">
        <f t="shared" si="45"/>
        <v>-1.5101662065744916</v>
      </c>
      <c r="L115">
        <f t="shared" si="46"/>
        <v>1.0784110862438787E-5</v>
      </c>
      <c r="M115">
        <f t="shared" si="47"/>
        <v>-7.5049157836071245E-6</v>
      </c>
      <c r="N115">
        <f t="shared" si="48"/>
        <v>274.64139531750754</v>
      </c>
      <c r="O115">
        <f t="shared" si="49"/>
        <v>11.609400000000001</v>
      </c>
      <c r="P115" s="1">
        <f t="shared" si="50"/>
        <v>4.2271122263191969E-2</v>
      </c>
      <c r="Q115" s="3">
        <v>9.81</v>
      </c>
      <c r="R115" s="3">
        <v>20</v>
      </c>
      <c r="S115" s="3">
        <v>68</v>
      </c>
      <c r="T115" s="3">
        <f t="shared" si="51"/>
        <v>88</v>
      </c>
      <c r="U115" s="5">
        <v>2.4750000000000002E-3</v>
      </c>
      <c r="V115" s="5">
        <v>0.32</v>
      </c>
      <c r="W115" s="5">
        <v>1.29</v>
      </c>
      <c r="X115" s="4">
        <f t="shared" si="52"/>
        <v>2.1366180000000004</v>
      </c>
      <c r="Y115" s="4">
        <f t="shared" si="35"/>
        <v>36.459255395650821</v>
      </c>
      <c r="Z115" s="3">
        <f t="shared" si="36"/>
        <v>4.8690979312786054</v>
      </c>
      <c r="AA115" s="3">
        <f t="shared" si="53"/>
        <v>43.464971326929422</v>
      </c>
      <c r="AB115" s="3">
        <f t="shared" si="37"/>
        <v>0.2064</v>
      </c>
      <c r="AC115" s="3">
        <f t="shared" si="38"/>
        <v>38.59587339565082</v>
      </c>
      <c r="AD115" s="2">
        <f t="shared" si="63"/>
        <v>211.11</v>
      </c>
      <c r="AE115" s="2">
        <f t="shared" si="39"/>
        <v>4.8570145925577393</v>
      </c>
      <c r="AF115" s="2">
        <f t="shared" si="54"/>
        <v>114.57984353107017</v>
      </c>
      <c r="AG115" s="2">
        <f t="shared" si="55"/>
        <v>908.23992391079003</v>
      </c>
      <c r="AH115" s="2">
        <f t="shared" si="56"/>
        <v>-1022.8197674418606</v>
      </c>
      <c r="AI115" s="2">
        <f t="shared" si="40"/>
        <v>10.864828851811904</v>
      </c>
      <c r="AJ115">
        <f t="shared" si="41"/>
        <v>4.7875043858750226E-3</v>
      </c>
      <c r="AK115">
        <f t="shared" si="57"/>
        <v>186.99551063784313</v>
      </c>
      <c r="AL115">
        <f t="shared" si="58"/>
        <v>-1022.8197674418606</v>
      </c>
      <c r="AM115">
        <f t="shared" si="59"/>
        <v>1221.138937742722</v>
      </c>
      <c r="AN115">
        <f t="shared" si="60"/>
        <v>-198.31917030086146</v>
      </c>
      <c r="AO115">
        <f t="shared" si="61"/>
        <v>4.8570145925577393</v>
      </c>
      <c r="AP115">
        <f t="shared" si="62"/>
        <v>503715.33012266731</v>
      </c>
    </row>
    <row r="116" spans="1:42" x14ac:dyDescent="0.3">
      <c r="A116">
        <v>115</v>
      </c>
      <c r="B116" t="s">
        <v>338</v>
      </c>
      <c r="C116" t="s">
        <v>336</v>
      </c>
      <c r="D116" t="s">
        <v>337</v>
      </c>
      <c r="E116" t="str">
        <f t="shared" si="32"/>
        <v>198.909</v>
      </c>
      <c r="F116" t="str">
        <f t="shared" si="33"/>
        <v>34.52773</v>
      </c>
      <c r="G116" t="str">
        <f t="shared" si="34"/>
        <v>-86.52532</v>
      </c>
      <c r="H116">
        <f t="shared" si="42"/>
        <v>0.60263042572125569</v>
      </c>
      <c r="I116">
        <f t="shared" si="43"/>
        <v>0.60262257173962175</v>
      </c>
      <c r="J116">
        <f t="shared" si="44"/>
        <v>-1.5101662065744916</v>
      </c>
      <c r="K116">
        <f t="shared" si="45"/>
        <v>-1.5101517203416999</v>
      </c>
      <c r="L116">
        <f t="shared" si="46"/>
        <v>1.1934479076918999E-5</v>
      </c>
      <c r="M116">
        <f t="shared" si="47"/>
        <v>-7.853981633942908E-6</v>
      </c>
      <c r="N116">
        <f t="shared" si="48"/>
        <v>298.64745584383854</v>
      </c>
      <c r="O116">
        <f t="shared" si="49"/>
        <v>8.8340999999999745</v>
      </c>
      <c r="P116" s="1">
        <f t="shared" si="50"/>
        <v>2.9580362488067828E-2</v>
      </c>
      <c r="Q116" s="3">
        <v>9.81</v>
      </c>
      <c r="R116" s="3">
        <v>20</v>
      </c>
      <c r="S116" s="3">
        <v>68</v>
      </c>
      <c r="T116" s="3">
        <f t="shared" si="51"/>
        <v>88</v>
      </c>
      <c r="U116" s="5">
        <v>2.4750000000000002E-3</v>
      </c>
      <c r="V116" s="5">
        <v>0.32</v>
      </c>
      <c r="W116" s="5">
        <v>1.29</v>
      </c>
      <c r="X116" s="4">
        <f t="shared" si="52"/>
        <v>2.1366180000000004</v>
      </c>
      <c r="Y116" s="4">
        <f t="shared" si="35"/>
        <v>25.524970623294887</v>
      </c>
      <c r="Z116" s="3">
        <f t="shared" si="36"/>
        <v>7.4580733474081882</v>
      </c>
      <c r="AA116" s="3">
        <f t="shared" si="53"/>
        <v>35.119661970703078</v>
      </c>
      <c r="AB116" s="3">
        <f t="shared" si="37"/>
        <v>0.2064</v>
      </c>
      <c r="AC116" s="3">
        <f t="shared" si="38"/>
        <v>27.661588623294893</v>
      </c>
      <c r="AD116" s="2">
        <f t="shared" si="63"/>
        <v>211.11</v>
      </c>
      <c r="AE116" s="2">
        <f t="shared" si="39"/>
        <v>6.0111626409191681</v>
      </c>
      <c r="AF116" s="2">
        <f t="shared" si="54"/>
        <v>217.20780949212724</v>
      </c>
      <c r="AG116" s="2">
        <f t="shared" si="55"/>
        <v>805.61195794973332</v>
      </c>
      <c r="AH116" s="2">
        <f t="shared" si="56"/>
        <v>-1022.8197674418606</v>
      </c>
      <c r="AI116" s="2">
        <f t="shared" si="40"/>
        <v>13.446583708862105</v>
      </c>
      <c r="AJ116">
        <f t="shared" si="41"/>
        <v>4.2064229381150835E-3</v>
      </c>
      <c r="AK116">
        <f t="shared" si="57"/>
        <v>134.01932472526596</v>
      </c>
      <c r="AL116">
        <f t="shared" si="58"/>
        <v>-1022.8197674418606</v>
      </c>
      <c r="AM116">
        <f t="shared" si="59"/>
        <v>1103.6037646965481</v>
      </c>
      <c r="AN116">
        <f t="shared" si="60"/>
        <v>-80.783997254687449</v>
      </c>
      <c r="AO116">
        <f t="shared" si="61"/>
        <v>6.0111626409191681</v>
      </c>
      <c r="AP116">
        <f t="shared" si="62"/>
        <v>350693.59266496415</v>
      </c>
    </row>
    <row r="117" spans="1:42" x14ac:dyDescent="0.3">
      <c r="A117">
        <v>116</v>
      </c>
      <c r="B117" t="s">
        <v>341</v>
      </c>
      <c r="C117" t="s">
        <v>339</v>
      </c>
      <c r="D117" t="s">
        <v>340</v>
      </c>
      <c r="E117" t="str">
        <f t="shared" si="32"/>
        <v>198.443</v>
      </c>
      <c r="F117" t="str">
        <f t="shared" si="33"/>
        <v>34.52729</v>
      </c>
      <c r="G117" t="str">
        <f t="shared" si="34"/>
        <v>-86.5245</v>
      </c>
      <c r="H117">
        <f t="shared" si="42"/>
        <v>0.60262257173962175</v>
      </c>
      <c r="I117">
        <f t="shared" si="43"/>
        <v>0.60261489229091292</v>
      </c>
      <c r="J117">
        <f t="shared" si="44"/>
        <v>-1.5101517203416999</v>
      </c>
      <c r="K117">
        <f t="shared" si="45"/>
        <v>-1.5101374086418338</v>
      </c>
      <c r="L117">
        <f t="shared" si="46"/>
        <v>1.1790753175152851E-5</v>
      </c>
      <c r="M117">
        <f t="shared" si="47"/>
        <v>-7.6794487088305274E-6</v>
      </c>
      <c r="N117">
        <f t="shared" si="48"/>
        <v>294.13547399588646</v>
      </c>
      <c r="O117">
        <f t="shared" si="49"/>
        <v>-1.5377999999999332</v>
      </c>
      <c r="P117" s="1">
        <f t="shared" si="50"/>
        <v>-5.2282031103172534E-3</v>
      </c>
      <c r="Q117" s="3">
        <v>9.81</v>
      </c>
      <c r="R117" s="3">
        <v>20</v>
      </c>
      <c r="S117" s="3">
        <v>68</v>
      </c>
      <c r="T117" s="3">
        <f t="shared" si="51"/>
        <v>88</v>
      </c>
      <c r="U117" s="5">
        <v>2.4750000000000002E-3</v>
      </c>
      <c r="V117" s="5">
        <v>0.32</v>
      </c>
      <c r="W117" s="5">
        <v>1.29</v>
      </c>
      <c r="X117" s="4">
        <f t="shared" si="52"/>
        <v>2.1366180000000004</v>
      </c>
      <c r="Y117" s="4">
        <f t="shared" si="35"/>
        <v>-4.5133414974147632</v>
      </c>
      <c r="Z117" s="3">
        <f t="shared" si="36"/>
        <v>22.566501207406123</v>
      </c>
      <c r="AA117" s="3">
        <f t="shared" si="53"/>
        <v>20.189777709991361</v>
      </c>
      <c r="AB117" s="3">
        <f t="shared" si="37"/>
        <v>0.2064</v>
      </c>
      <c r="AC117" s="3">
        <f t="shared" si="38"/>
        <v>-2.3767234974147629</v>
      </c>
      <c r="AD117" s="2">
        <f t="shared" si="63"/>
        <v>211.11</v>
      </c>
      <c r="AE117" s="2">
        <f t="shared" si="39"/>
        <v>10.456281541699861</v>
      </c>
      <c r="AF117" s="2">
        <f t="shared" si="54"/>
        <v>1143.2252424212609</v>
      </c>
      <c r="AG117" s="2">
        <f t="shared" si="55"/>
        <v>-120.40547497937172</v>
      </c>
      <c r="AH117" s="2">
        <f t="shared" si="56"/>
        <v>-1022.8197674418606</v>
      </c>
      <c r="AI117" s="2">
        <f t="shared" si="40"/>
        <v>23.390028424251305</v>
      </c>
      <c r="AJ117">
        <f t="shared" si="41"/>
        <v>2.3816762906463933E-3</v>
      </c>
      <c r="AK117">
        <f t="shared" si="57"/>
        <v>-11.515133223908736</v>
      </c>
      <c r="AL117">
        <f t="shared" si="58"/>
        <v>-1022.8197674418606</v>
      </c>
      <c r="AM117">
        <f t="shared" si="59"/>
        <v>1022.7644747794986</v>
      </c>
      <c r="AN117">
        <f t="shared" si="60"/>
        <v>5.5292662361864586E-2</v>
      </c>
      <c r="AO117">
        <f t="shared" si="61"/>
        <v>10.456281541699861</v>
      </c>
      <c r="AP117">
        <f t="shared" si="62"/>
        <v>261483.51779667576</v>
      </c>
    </row>
    <row r="118" spans="1:42" x14ac:dyDescent="0.3">
      <c r="A118">
        <v>117</v>
      </c>
      <c r="B118" t="s">
        <v>344</v>
      </c>
      <c r="C118" t="s">
        <v>342</v>
      </c>
      <c r="D118" t="s">
        <v>343</v>
      </c>
      <c r="E118" t="str">
        <f t="shared" si="32"/>
        <v>197.226</v>
      </c>
      <c r="F118" t="str">
        <f t="shared" si="33"/>
        <v>34.527</v>
      </c>
      <c r="G118" t="str">
        <f t="shared" si="34"/>
        <v>-86.52388</v>
      </c>
      <c r="H118">
        <f t="shared" si="42"/>
        <v>0.60261489229091292</v>
      </c>
      <c r="I118">
        <f t="shared" si="43"/>
        <v>0.60260983083608211</v>
      </c>
      <c r="J118">
        <f t="shared" si="44"/>
        <v>-1.5101374086418338</v>
      </c>
      <c r="K118">
        <f t="shared" si="45"/>
        <v>-1.5101265876004712</v>
      </c>
      <c r="L118">
        <f t="shared" si="46"/>
        <v>8.9149987903457447E-6</v>
      </c>
      <c r="M118">
        <f t="shared" si="47"/>
        <v>-5.0614548308125507E-6</v>
      </c>
      <c r="N118">
        <f t="shared" si="48"/>
        <v>214.29475591827642</v>
      </c>
      <c r="O118">
        <f t="shared" si="49"/>
        <v>-4.0161000000000424</v>
      </c>
      <c r="P118" s="1">
        <f t="shared" si="50"/>
        <v>-1.8741009236509849E-2</v>
      </c>
      <c r="Q118" s="3">
        <v>9.81</v>
      </c>
      <c r="R118" s="3">
        <v>20</v>
      </c>
      <c r="S118" s="3">
        <v>68</v>
      </c>
      <c r="T118" s="3">
        <f t="shared" si="51"/>
        <v>88</v>
      </c>
      <c r="U118" s="5">
        <v>2.4750000000000002E-3</v>
      </c>
      <c r="V118" s="5">
        <v>0.32</v>
      </c>
      <c r="W118" s="5">
        <v>1.29</v>
      </c>
      <c r="X118" s="4">
        <f t="shared" si="52"/>
        <v>2.1366180000000004</v>
      </c>
      <c r="Y118" s="4">
        <f t="shared" si="35"/>
        <v>-16.175898009736933</v>
      </c>
      <c r="Z118" s="3">
        <f t="shared" si="36"/>
        <v>31.207775714943875</v>
      </c>
      <c r="AA118" s="3">
        <f t="shared" si="53"/>
        <v>17.168495705206944</v>
      </c>
      <c r="AB118" s="3">
        <f t="shared" si="37"/>
        <v>0.2064</v>
      </c>
      <c r="AC118" s="3">
        <f t="shared" si="38"/>
        <v>-14.039280009736933</v>
      </c>
      <c r="AD118" s="2">
        <f t="shared" si="63"/>
        <v>211.11</v>
      </c>
      <c r="AE118" s="2">
        <f t="shared" si="39"/>
        <v>12.296359775770762</v>
      </c>
      <c r="AF118" s="2">
        <f t="shared" si="54"/>
        <v>1859.2153003513154</v>
      </c>
      <c r="AG118" s="2">
        <f t="shared" si="55"/>
        <v>-836.39553290945628</v>
      </c>
      <c r="AH118" s="2">
        <f t="shared" si="56"/>
        <v>-1022.8197674418606</v>
      </c>
      <c r="AI118" s="2">
        <f t="shared" si="40"/>
        <v>27.506164932829638</v>
      </c>
      <c r="AJ118">
        <f t="shared" si="41"/>
        <v>1.4755284174997445E-3</v>
      </c>
      <c r="AK118">
        <f t="shared" si="57"/>
        <v>-68.01976748903553</v>
      </c>
      <c r="AL118">
        <f t="shared" si="58"/>
        <v>-1022.8197674418606</v>
      </c>
      <c r="AM118">
        <f t="shared" si="59"/>
        <v>1011.2941508154149</v>
      </c>
      <c r="AN118">
        <f t="shared" si="60"/>
        <v>11.525616626445583</v>
      </c>
      <c r="AO118">
        <f t="shared" si="61"/>
        <v>12.296359775770762</v>
      </c>
      <c r="AP118">
        <f t="shared" si="62"/>
        <v>249884.2804885901</v>
      </c>
    </row>
    <row r="119" spans="1:42" x14ac:dyDescent="0.3">
      <c r="A119">
        <v>118</v>
      </c>
      <c r="B119" t="s">
        <v>347</v>
      </c>
      <c r="C119" t="s">
        <v>345</v>
      </c>
      <c r="D119" t="s">
        <v>346</v>
      </c>
      <c r="E119" t="str">
        <f t="shared" si="32"/>
        <v>188.373</v>
      </c>
      <c r="F119" t="str">
        <f t="shared" si="33"/>
        <v>34.52589</v>
      </c>
      <c r="G119" t="str">
        <f t="shared" si="34"/>
        <v>-86.52093</v>
      </c>
      <c r="H119">
        <f t="shared" si="42"/>
        <v>0.60260983083608211</v>
      </c>
      <c r="I119">
        <f t="shared" si="43"/>
        <v>0.60259045768138497</v>
      </c>
      <c r="J119">
        <f t="shared" si="44"/>
        <v>-1.5101265876004712</v>
      </c>
      <c r="K119">
        <f t="shared" si="45"/>
        <v>-1.5100751003875375</v>
      </c>
      <c r="L119">
        <f t="shared" si="46"/>
        <v>4.2418495936775661E-5</v>
      </c>
      <c r="M119">
        <f t="shared" si="47"/>
        <v>-1.9373154697133188E-5</v>
      </c>
      <c r="N119">
        <f t="shared" si="48"/>
        <v>974.79636544056643</v>
      </c>
      <c r="O119">
        <f t="shared" si="49"/>
        <v>-29.214900000000029</v>
      </c>
      <c r="P119" s="1">
        <f t="shared" si="50"/>
        <v>-2.9970259467264365E-2</v>
      </c>
      <c r="Q119" s="3">
        <v>9.81</v>
      </c>
      <c r="R119" s="3">
        <v>20</v>
      </c>
      <c r="S119" s="3">
        <v>68</v>
      </c>
      <c r="T119" s="3">
        <f t="shared" si="51"/>
        <v>88</v>
      </c>
      <c r="U119" s="5">
        <v>2.4750000000000002E-3</v>
      </c>
      <c r="V119" s="5">
        <v>0.32</v>
      </c>
      <c r="W119" s="5">
        <v>1.29</v>
      </c>
      <c r="X119" s="4">
        <f t="shared" si="52"/>
        <v>2.1366180000000004</v>
      </c>
      <c r="Y119" s="4">
        <f t="shared" si="35"/>
        <v>-25.861113760868918</v>
      </c>
      <c r="Z119" s="3">
        <f t="shared" si="36"/>
        <v>39.06884179732922</v>
      </c>
      <c r="AA119" s="3">
        <f t="shared" si="53"/>
        <v>15.344346036460301</v>
      </c>
      <c r="AB119" s="3">
        <f t="shared" si="37"/>
        <v>0.2064</v>
      </c>
      <c r="AC119" s="3">
        <f t="shared" si="38"/>
        <v>-23.724495760868919</v>
      </c>
      <c r="AD119" s="2">
        <f t="shared" si="63"/>
        <v>211.11</v>
      </c>
      <c r="AE119" s="2">
        <f t="shared" si="39"/>
        <v>13.758162094257589</v>
      </c>
      <c r="AF119" s="2">
        <f t="shared" si="54"/>
        <v>2604.2415614465185</v>
      </c>
      <c r="AG119" s="2">
        <f t="shared" si="55"/>
        <v>-1581.421794004659</v>
      </c>
      <c r="AH119" s="2">
        <f t="shared" si="56"/>
        <v>-1022.8197674418606</v>
      </c>
      <c r="AI119" s="2">
        <f t="shared" si="40"/>
        <v>30.776122579215357</v>
      </c>
      <c r="AJ119">
        <f t="shared" si="41"/>
        <v>5.9988233827209421E-3</v>
      </c>
      <c r="AK119">
        <f t="shared" si="57"/>
        <v>-114.94426240731066</v>
      </c>
      <c r="AL119">
        <f t="shared" si="58"/>
        <v>-1022.8197674418606</v>
      </c>
      <c r="AM119">
        <f t="shared" si="59"/>
        <v>964.50284225111113</v>
      </c>
      <c r="AN119">
        <f t="shared" si="60"/>
        <v>58.316925190749487</v>
      </c>
      <c r="AO119">
        <f t="shared" si="61"/>
        <v>13.758162094257589</v>
      </c>
      <c r="AP119">
        <f t="shared" si="62"/>
        <v>205293.22906963213</v>
      </c>
    </row>
    <row r="120" spans="1:42" x14ac:dyDescent="0.3">
      <c r="A120">
        <v>119</v>
      </c>
      <c r="B120" t="s">
        <v>350</v>
      </c>
      <c r="C120" t="s">
        <v>348</v>
      </c>
      <c r="D120" t="s">
        <v>349</v>
      </c>
      <c r="E120" t="str">
        <f t="shared" si="32"/>
        <v>188.952</v>
      </c>
      <c r="F120" t="str">
        <f t="shared" si="33"/>
        <v>34.52575</v>
      </c>
      <c r="G120" t="str">
        <f t="shared" si="34"/>
        <v>-86.52049</v>
      </c>
      <c r="H120">
        <f t="shared" si="42"/>
        <v>0.60259045768138497</v>
      </c>
      <c r="I120">
        <f t="shared" si="43"/>
        <v>0.60258801422043229</v>
      </c>
      <c r="J120">
        <f t="shared" si="44"/>
        <v>-1.5100751003875375</v>
      </c>
      <c r="K120">
        <f t="shared" si="45"/>
        <v>-1.5100674209388285</v>
      </c>
      <c r="L120">
        <f t="shared" si="46"/>
        <v>6.326873991959644E-6</v>
      </c>
      <c r="M120">
        <f t="shared" si="47"/>
        <v>-2.4434609526835516E-6</v>
      </c>
      <c r="N120">
        <f t="shared" si="48"/>
        <v>141.77431762362068</v>
      </c>
      <c r="O120">
        <f t="shared" si="49"/>
        <v>1.9107000000000254</v>
      </c>
      <c r="P120" s="1">
        <f t="shared" si="50"/>
        <v>1.3477053051826421E-2</v>
      </c>
      <c r="Q120" s="3">
        <v>9.81</v>
      </c>
      <c r="R120" s="3">
        <v>20</v>
      </c>
      <c r="S120" s="3">
        <v>68</v>
      </c>
      <c r="T120" s="3">
        <f t="shared" si="51"/>
        <v>88</v>
      </c>
      <c r="U120" s="5">
        <v>2.4750000000000002E-3</v>
      </c>
      <c r="V120" s="5">
        <v>0.32</v>
      </c>
      <c r="W120" s="5">
        <v>1.29</v>
      </c>
      <c r="X120" s="4">
        <f t="shared" si="52"/>
        <v>2.1366180000000004</v>
      </c>
      <c r="Y120" s="4">
        <f t="shared" si="35"/>
        <v>11.633413912486903</v>
      </c>
      <c r="Z120" s="3">
        <f t="shared" si="36"/>
        <v>12.916472495708085</v>
      </c>
      <c r="AA120" s="3">
        <f t="shared" si="53"/>
        <v>26.686504408194988</v>
      </c>
      <c r="AB120" s="3">
        <f t="shared" si="37"/>
        <v>0.2064</v>
      </c>
      <c r="AC120" s="3">
        <f t="shared" si="38"/>
        <v>13.770031912486905</v>
      </c>
      <c r="AD120" s="2">
        <f t="shared" si="63"/>
        <v>211.11</v>
      </c>
      <c r="AE120" s="2">
        <f t="shared" si="39"/>
        <v>7.9107400793627924</v>
      </c>
      <c r="AF120" s="2">
        <f t="shared" si="54"/>
        <v>495.0526000764782</v>
      </c>
      <c r="AG120" s="2">
        <f t="shared" si="55"/>
        <v>527.76716736538197</v>
      </c>
      <c r="AH120" s="2">
        <f t="shared" si="56"/>
        <v>-1022.8197674418606</v>
      </c>
      <c r="AI120" s="2">
        <f t="shared" si="40"/>
        <v>17.695816105873455</v>
      </c>
      <c r="AJ120">
        <f t="shared" si="41"/>
        <v>1.5173754269921969E-3</v>
      </c>
      <c r="AK120">
        <f t="shared" si="57"/>
        <v>66.715270893831899</v>
      </c>
      <c r="AL120">
        <f t="shared" si="58"/>
        <v>-1022.8197674418606</v>
      </c>
      <c r="AM120">
        <f t="shared" si="59"/>
        <v>1033.4616298707765</v>
      </c>
      <c r="AN120">
        <f t="shared" si="60"/>
        <v>-10.641862428915999</v>
      </c>
      <c r="AO120">
        <f t="shared" si="61"/>
        <v>7.9107400793627924</v>
      </c>
      <c r="AP120">
        <f t="shared" si="62"/>
        <v>272538.02565810358</v>
      </c>
    </row>
    <row r="121" spans="1:42" x14ac:dyDescent="0.3">
      <c r="A121">
        <v>120</v>
      </c>
      <c r="B121" t="s">
        <v>353</v>
      </c>
      <c r="C121" t="s">
        <v>351</v>
      </c>
      <c r="D121" t="s">
        <v>352</v>
      </c>
      <c r="E121" t="str">
        <f t="shared" si="32"/>
        <v>188.548</v>
      </c>
      <c r="F121" t="str">
        <f t="shared" si="33"/>
        <v>34.52567</v>
      </c>
      <c r="G121" t="str">
        <f t="shared" si="34"/>
        <v>-86.52015</v>
      </c>
      <c r="H121">
        <f t="shared" si="42"/>
        <v>0.60258801422043229</v>
      </c>
      <c r="I121">
        <f t="shared" si="43"/>
        <v>0.60258661795703061</v>
      </c>
      <c r="J121">
        <f t="shared" si="44"/>
        <v>-1.5100674209388285</v>
      </c>
      <c r="K121">
        <f t="shared" si="45"/>
        <v>-1.5100614868193718</v>
      </c>
      <c r="L121">
        <f t="shared" si="46"/>
        <v>4.8889545416427424E-6</v>
      </c>
      <c r="M121">
        <f t="shared" si="47"/>
        <v>-1.396263401676201E-6</v>
      </c>
      <c r="N121">
        <f t="shared" si="48"/>
        <v>106.28248331421673</v>
      </c>
      <c r="O121">
        <f t="shared" si="49"/>
        <v>-1.333199999999988</v>
      </c>
      <c r="P121" s="1">
        <f t="shared" si="50"/>
        <v>-1.2543929709079861E-2</v>
      </c>
      <c r="Q121" s="3">
        <v>9.81</v>
      </c>
      <c r="R121" s="3">
        <v>20</v>
      </c>
      <c r="S121" s="3">
        <v>68</v>
      </c>
      <c r="T121" s="3">
        <f t="shared" si="51"/>
        <v>88</v>
      </c>
      <c r="U121" s="5">
        <v>2.4750000000000002E-3</v>
      </c>
      <c r="V121" s="5">
        <v>0.32</v>
      </c>
      <c r="W121" s="5">
        <v>1.29</v>
      </c>
      <c r="X121" s="4">
        <f t="shared" si="52"/>
        <v>2.1366180000000004</v>
      </c>
      <c r="Y121" s="4">
        <f t="shared" si="35"/>
        <v>-10.828071773282524</v>
      </c>
      <c r="Z121" s="3">
        <f t="shared" si="36"/>
        <v>27.111378532051912</v>
      </c>
      <c r="AA121" s="3">
        <f t="shared" si="53"/>
        <v>18.41992475876939</v>
      </c>
      <c r="AB121" s="3">
        <f t="shared" si="37"/>
        <v>0.2064</v>
      </c>
      <c r="AC121" s="3">
        <f t="shared" si="38"/>
        <v>-8.6914537732825252</v>
      </c>
      <c r="AD121" s="2">
        <f t="shared" si="63"/>
        <v>211.11</v>
      </c>
      <c r="AE121" s="2">
        <f t="shared" si="39"/>
        <v>11.460958867353387</v>
      </c>
      <c r="AF121" s="2">
        <f t="shared" si="54"/>
        <v>1505.4379563618925</v>
      </c>
      <c r="AG121" s="2">
        <f t="shared" si="55"/>
        <v>-482.61818892003106</v>
      </c>
      <c r="AH121" s="2">
        <f t="shared" si="56"/>
        <v>-1022.8197674418606</v>
      </c>
      <c r="AI121" s="2">
        <f t="shared" si="40"/>
        <v>25.63742690051847</v>
      </c>
      <c r="AJ121">
        <f t="shared" si="41"/>
        <v>7.8515126660558363E-4</v>
      </c>
      <c r="AK121">
        <f t="shared" si="57"/>
        <v>-42.109756653500604</v>
      </c>
      <c r="AL121">
        <f t="shared" si="58"/>
        <v>-1022.8197674418606</v>
      </c>
      <c r="AM121">
        <f t="shared" si="59"/>
        <v>1020.1087146585413</v>
      </c>
      <c r="AN121">
        <f t="shared" si="60"/>
        <v>2.7110527833192464</v>
      </c>
      <c r="AO121">
        <f t="shared" si="61"/>
        <v>11.460958867353387</v>
      </c>
      <c r="AP121">
        <f t="shared" si="62"/>
        <v>258774.50059729218</v>
      </c>
    </row>
    <row r="122" spans="1:42" x14ac:dyDescent="0.3">
      <c r="A122">
        <v>121</v>
      </c>
      <c r="B122" t="s">
        <v>356</v>
      </c>
      <c r="C122" t="s">
        <v>354</v>
      </c>
      <c r="D122" t="s">
        <v>355</v>
      </c>
      <c r="E122" t="str">
        <f t="shared" si="32"/>
        <v>191.988</v>
      </c>
      <c r="F122" t="str">
        <f t="shared" si="33"/>
        <v>34.52557</v>
      </c>
      <c r="G122" t="str">
        <f t="shared" si="34"/>
        <v>-86.51964</v>
      </c>
      <c r="H122">
        <f t="shared" si="42"/>
        <v>0.60258661795703061</v>
      </c>
      <c r="I122">
        <f t="shared" si="43"/>
        <v>0.60258487262777871</v>
      </c>
      <c r="J122">
        <f t="shared" si="44"/>
        <v>-1.5100614868193718</v>
      </c>
      <c r="K122">
        <f t="shared" si="45"/>
        <v>-1.5100525856401867</v>
      </c>
      <c r="L122">
        <f t="shared" si="46"/>
        <v>7.3334397370826395E-6</v>
      </c>
      <c r="M122">
        <f t="shared" si="47"/>
        <v>-1.7453292519009622E-6</v>
      </c>
      <c r="N122">
        <f t="shared" si="48"/>
        <v>157.57637491254528</v>
      </c>
      <c r="O122">
        <f t="shared" si="49"/>
        <v>11.351999999999991</v>
      </c>
      <c r="P122" s="1">
        <f t="shared" si="50"/>
        <v>7.2041256224483777E-2</v>
      </c>
      <c r="Q122" s="3">
        <v>9.81</v>
      </c>
      <c r="R122" s="3">
        <v>20</v>
      </c>
      <c r="S122" s="3">
        <v>68</v>
      </c>
      <c r="T122" s="3">
        <f t="shared" si="51"/>
        <v>88</v>
      </c>
      <c r="U122" s="5">
        <v>2.4750000000000002E-3</v>
      </c>
      <c r="V122" s="5">
        <v>0.32</v>
      </c>
      <c r="W122" s="5">
        <v>1.29</v>
      </c>
      <c r="X122" s="4">
        <f t="shared" si="52"/>
        <v>2.1366180000000004</v>
      </c>
      <c r="Y122" s="4">
        <f t="shared" si="35"/>
        <v>62.031015283515231</v>
      </c>
      <c r="Z122" s="3">
        <f t="shared" si="36"/>
        <v>2.0950267484597154</v>
      </c>
      <c r="AA122" s="3">
        <f t="shared" si="53"/>
        <v>66.262660031974946</v>
      </c>
      <c r="AB122" s="3">
        <f t="shared" si="37"/>
        <v>0.2064</v>
      </c>
      <c r="AC122" s="3">
        <f t="shared" si="38"/>
        <v>64.167633283515244</v>
      </c>
      <c r="AD122" s="2">
        <f t="shared" si="63"/>
        <v>211.11</v>
      </c>
      <c r="AE122" s="2">
        <f t="shared" si="39"/>
        <v>3.185957217807573</v>
      </c>
      <c r="AF122" s="2">
        <f t="shared" si="54"/>
        <v>32.338496079240123</v>
      </c>
      <c r="AG122" s="2">
        <f t="shared" si="55"/>
        <v>990.48127136262042</v>
      </c>
      <c r="AH122" s="2">
        <f t="shared" si="56"/>
        <v>-1022.8197674418606</v>
      </c>
      <c r="AI122" s="2">
        <f t="shared" si="40"/>
        <v>7.1267811205907146</v>
      </c>
      <c r="AJ122">
        <f t="shared" si="41"/>
        <v>4.1875862181143574E-3</v>
      </c>
      <c r="AK122">
        <f t="shared" si="57"/>
        <v>310.88969614106225</v>
      </c>
      <c r="AL122">
        <f t="shared" si="58"/>
        <v>-1022.8197674418606</v>
      </c>
      <c r="AM122">
        <f t="shared" si="59"/>
        <v>1683.7740370976701</v>
      </c>
      <c r="AN122">
        <f t="shared" si="60"/>
        <v>-660.95426965580941</v>
      </c>
      <c r="AO122">
        <f t="shared" si="61"/>
        <v>3.185957217807573</v>
      </c>
      <c r="AP122">
        <f t="shared" si="62"/>
        <v>1374437.7081227596</v>
      </c>
    </row>
    <row r="123" spans="1:42" x14ac:dyDescent="0.3">
      <c r="A123">
        <v>122</v>
      </c>
      <c r="B123" t="s">
        <v>359</v>
      </c>
      <c r="C123" t="s">
        <v>357</v>
      </c>
      <c r="D123" t="s">
        <v>358</v>
      </c>
      <c r="E123" t="str">
        <f t="shared" si="32"/>
        <v>192.858</v>
      </c>
      <c r="F123" t="str">
        <f t="shared" si="33"/>
        <v>34.52529</v>
      </c>
      <c r="G123" t="str">
        <f t="shared" si="34"/>
        <v>-86.51747</v>
      </c>
      <c r="H123">
        <f t="shared" si="42"/>
        <v>0.60258487262777871</v>
      </c>
      <c r="I123">
        <f t="shared" si="43"/>
        <v>0.60257998570587301</v>
      </c>
      <c r="J123">
        <f t="shared" si="44"/>
        <v>-1.5100525856401867</v>
      </c>
      <c r="K123">
        <f t="shared" si="45"/>
        <v>-1.5100147119954184</v>
      </c>
      <c r="L123">
        <f t="shared" si="46"/>
        <v>3.1203138300263439E-5</v>
      </c>
      <c r="M123">
        <f t="shared" si="47"/>
        <v>-4.88692190570017E-6</v>
      </c>
      <c r="N123">
        <f t="shared" si="48"/>
        <v>660.20644743689479</v>
      </c>
      <c r="O123">
        <f t="shared" si="49"/>
        <v>2.8710000000000147</v>
      </c>
      <c r="P123" s="1">
        <f t="shared" si="50"/>
        <v>4.3486397491966878E-3</v>
      </c>
      <c r="Q123" s="3">
        <v>9.81</v>
      </c>
      <c r="R123" s="3">
        <v>20</v>
      </c>
      <c r="S123" s="3">
        <v>68</v>
      </c>
      <c r="T123" s="3">
        <f t="shared" si="51"/>
        <v>88</v>
      </c>
      <c r="U123" s="5">
        <v>2.4750000000000002E-3</v>
      </c>
      <c r="V123" s="5">
        <v>0.32</v>
      </c>
      <c r="W123" s="5">
        <v>1.29</v>
      </c>
      <c r="X123" s="4">
        <f t="shared" si="52"/>
        <v>2.1366180000000004</v>
      </c>
      <c r="Y123" s="4">
        <f t="shared" si="35"/>
        <v>3.7540582269805589</v>
      </c>
      <c r="Z123" s="3">
        <f t="shared" si="36"/>
        <v>17.221096305384112</v>
      </c>
      <c r="AA123" s="3">
        <f t="shared" si="53"/>
        <v>23.111772532364672</v>
      </c>
      <c r="AB123" s="3">
        <f t="shared" si="37"/>
        <v>0.2064</v>
      </c>
      <c r="AC123" s="3">
        <f t="shared" si="38"/>
        <v>5.8906762269805588</v>
      </c>
      <c r="AD123" s="2">
        <f t="shared" si="63"/>
        <v>211.11</v>
      </c>
      <c r="AE123" s="2">
        <f t="shared" si="39"/>
        <v>9.1343058912668944</v>
      </c>
      <c r="AF123" s="2">
        <f t="shared" si="54"/>
        <v>762.12578215283258</v>
      </c>
      <c r="AG123" s="2">
        <f t="shared" si="55"/>
        <v>260.69398528902303</v>
      </c>
      <c r="AH123" s="2">
        <f t="shared" si="56"/>
        <v>-1022.8197674418606</v>
      </c>
      <c r="AI123" s="2">
        <f t="shared" si="40"/>
        <v>20.432854029464647</v>
      </c>
      <c r="AJ123">
        <f t="shared" si="41"/>
        <v>6.1195122185594844E-3</v>
      </c>
      <c r="AK123">
        <f t="shared" si="57"/>
        <v>28.540097998936815</v>
      </c>
      <c r="AL123">
        <f t="shared" si="58"/>
        <v>-1022.8197674418606</v>
      </c>
      <c r="AM123">
        <f t="shared" si="59"/>
        <v>1023.6608652775992</v>
      </c>
      <c r="AN123">
        <f t="shared" si="60"/>
        <v>-0.841097835738708</v>
      </c>
      <c r="AO123">
        <f t="shared" si="61"/>
        <v>9.1343058912668944</v>
      </c>
      <c r="AP123">
        <f t="shared" si="62"/>
        <v>262401.0681057708</v>
      </c>
    </row>
    <row r="124" spans="1:42" x14ac:dyDescent="0.3">
      <c r="A124">
        <v>123</v>
      </c>
      <c r="B124" t="s">
        <v>362</v>
      </c>
      <c r="C124" t="s">
        <v>360</v>
      </c>
      <c r="D124" t="s">
        <v>361</v>
      </c>
      <c r="E124" t="str">
        <f t="shared" si="32"/>
        <v>192.233</v>
      </c>
      <c r="F124" t="str">
        <f t="shared" si="33"/>
        <v>34.52507</v>
      </c>
      <c r="G124" t="str">
        <f t="shared" si="34"/>
        <v>-86.51568</v>
      </c>
      <c r="H124">
        <f t="shared" si="42"/>
        <v>0.60257998570587301</v>
      </c>
      <c r="I124">
        <f t="shared" si="43"/>
        <v>0.60257614598151865</v>
      </c>
      <c r="J124">
        <f t="shared" si="44"/>
        <v>-1.5100147119954184</v>
      </c>
      <c r="K124">
        <f t="shared" si="45"/>
        <v>-1.5099834706018078</v>
      </c>
      <c r="L124">
        <f t="shared" si="46"/>
        <v>2.5739071525936678E-5</v>
      </c>
      <c r="M124">
        <f t="shared" si="47"/>
        <v>-3.8397243543597526E-6</v>
      </c>
      <c r="N124">
        <f t="shared" si="48"/>
        <v>543.99107995994109</v>
      </c>
      <c r="O124">
        <f t="shared" si="49"/>
        <v>-2.0625</v>
      </c>
      <c r="P124" s="1">
        <f t="shared" si="50"/>
        <v>-3.7914224625739822E-3</v>
      </c>
      <c r="Q124" s="3">
        <v>9.81</v>
      </c>
      <c r="R124" s="3">
        <v>20</v>
      </c>
      <c r="S124" s="3">
        <v>68</v>
      </c>
      <c r="T124" s="3">
        <f t="shared" si="51"/>
        <v>88</v>
      </c>
      <c r="U124" s="5">
        <v>2.4750000000000002E-3</v>
      </c>
      <c r="V124" s="5">
        <v>0.32</v>
      </c>
      <c r="W124" s="5">
        <v>1.29</v>
      </c>
      <c r="X124" s="4">
        <f t="shared" si="52"/>
        <v>2.1366180000000004</v>
      </c>
      <c r="Y124" s="4">
        <f t="shared" si="35"/>
        <v>-3.2730356588209726</v>
      </c>
      <c r="Z124" s="3">
        <f t="shared" si="36"/>
        <v>21.717195405609349</v>
      </c>
      <c r="AA124" s="3">
        <f t="shared" si="53"/>
        <v>20.580777746788378</v>
      </c>
      <c r="AB124" s="3">
        <f t="shared" si="37"/>
        <v>0.2064</v>
      </c>
      <c r="AC124" s="3">
        <f t="shared" si="38"/>
        <v>-1.1364176588209722</v>
      </c>
      <c r="AD124" s="2">
        <f t="shared" si="63"/>
        <v>211.11</v>
      </c>
      <c r="AE124" s="2">
        <f t="shared" si="39"/>
        <v>10.257629842630188</v>
      </c>
      <c r="AF124" s="2">
        <f t="shared" si="54"/>
        <v>1079.2972465640005</v>
      </c>
      <c r="AG124" s="2">
        <f t="shared" si="55"/>
        <v>-56.477479122160538</v>
      </c>
      <c r="AH124" s="2">
        <f t="shared" si="56"/>
        <v>-1022.8197674418606</v>
      </c>
      <c r="AI124" s="2">
        <f t="shared" si="40"/>
        <v>22.945657366601868</v>
      </c>
      <c r="AJ124">
        <f t="shared" si="41"/>
        <v>4.4901138364742662E-3</v>
      </c>
      <c r="AK124">
        <f t="shared" si="57"/>
        <v>-5.505899509791532</v>
      </c>
      <c r="AL124">
        <f t="shared" si="58"/>
        <v>-1022.8197674418606</v>
      </c>
      <c r="AM124">
        <f t="shared" si="59"/>
        <v>1022.8137234408073</v>
      </c>
      <c r="AN124">
        <f t="shared" si="60"/>
        <v>6.0440010532829547E-3</v>
      </c>
      <c r="AO124">
        <f t="shared" si="61"/>
        <v>10.257629842630188</v>
      </c>
      <c r="AP124">
        <f t="shared" si="62"/>
        <v>261533.88728023364</v>
      </c>
    </row>
    <row r="125" spans="1:42" x14ac:dyDescent="0.3">
      <c r="A125">
        <v>124</v>
      </c>
      <c r="B125" t="s">
        <v>365</v>
      </c>
      <c r="C125" t="s">
        <v>363</v>
      </c>
      <c r="D125" t="s">
        <v>364</v>
      </c>
      <c r="E125" t="str">
        <f t="shared" si="32"/>
        <v>189.166</v>
      </c>
      <c r="F125" t="str">
        <f t="shared" si="33"/>
        <v>34.525</v>
      </c>
      <c r="G125" t="str">
        <f t="shared" si="34"/>
        <v>-86.51505</v>
      </c>
      <c r="H125">
        <f t="shared" si="42"/>
        <v>0.60257614598151865</v>
      </c>
      <c r="I125">
        <f t="shared" si="43"/>
        <v>0.60257492425104231</v>
      </c>
      <c r="J125">
        <f t="shared" si="44"/>
        <v>-1.5099834706018078</v>
      </c>
      <c r="K125">
        <f t="shared" si="45"/>
        <v>-1.5099724750275203</v>
      </c>
      <c r="L125">
        <f t="shared" si="46"/>
        <v>9.0590185988931021E-6</v>
      </c>
      <c r="M125">
        <f t="shared" si="47"/>
        <v>-1.2217304763417758E-6</v>
      </c>
      <c r="N125">
        <f t="shared" si="48"/>
        <v>191.07971928557393</v>
      </c>
      <c r="O125">
        <f t="shared" si="49"/>
        <v>-10.121100000000023</v>
      </c>
      <c r="P125" s="1">
        <f t="shared" si="50"/>
        <v>-5.2967944676921778E-2</v>
      </c>
      <c r="Q125" s="3">
        <v>9.81</v>
      </c>
      <c r="R125" s="3">
        <v>20</v>
      </c>
      <c r="S125" s="3">
        <v>68</v>
      </c>
      <c r="T125" s="3">
        <f t="shared" si="51"/>
        <v>88</v>
      </c>
      <c r="U125" s="5">
        <v>2.4750000000000002E-3</v>
      </c>
      <c r="V125" s="5">
        <v>0.32</v>
      </c>
      <c r="W125" s="5">
        <v>1.29</v>
      </c>
      <c r="X125" s="4">
        <f t="shared" si="52"/>
        <v>2.1366180000000004</v>
      </c>
      <c r="Y125" s="4">
        <f t="shared" si="35"/>
        <v>-45.662157199626883</v>
      </c>
      <c r="Z125" s="3" t="e">
        <f t="shared" si="36"/>
        <v>#NUM!</v>
      </c>
      <c r="AA125" s="3" t="e">
        <f t="shared" si="53"/>
        <v>#NUM!</v>
      </c>
      <c r="AB125" s="3">
        <f t="shared" si="37"/>
        <v>0.2064</v>
      </c>
      <c r="AC125" s="3">
        <f t="shared" si="38"/>
        <v>-43.525539199626891</v>
      </c>
      <c r="AD125" s="2">
        <f t="shared" si="63"/>
        <v>211.11</v>
      </c>
      <c r="AE125" s="2" t="e">
        <f t="shared" si="39"/>
        <v>#NUM!</v>
      </c>
      <c r="AF125" s="2" t="e">
        <f t="shared" si="54"/>
        <v>#NUM!</v>
      </c>
      <c r="AG125" s="2" t="e">
        <f t="shared" si="55"/>
        <v>#NUM!</v>
      </c>
      <c r="AH125" s="2">
        <f t="shared" si="56"/>
        <v>-1022.8197674418606</v>
      </c>
      <c r="AI125" s="2" t="e">
        <f t="shared" si="40"/>
        <v>#NUM!</v>
      </c>
      <c r="AJ125" t="e">
        <f t="shared" si="41"/>
        <v>#NUM!</v>
      </c>
      <c r="AK125">
        <f t="shared" si="57"/>
        <v>-210.8795503857892</v>
      </c>
      <c r="AL125">
        <f t="shared" si="58"/>
        <v>-1022.8197674418606</v>
      </c>
      <c r="AM125" t="e">
        <f t="shared" si="59"/>
        <v>#NUM!</v>
      </c>
      <c r="AN125" t="e">
        <f t="shared" si="60"/>
        <v>#NUM!</v>
      </c>
      <c r="AO125" t="e">
        <f t="shared" si="61"/>
        <v>#NUM!</v>
      </c>
      <c r="AP125">
        <f t="shared" si="62"/>
        <v>-85787.803797841654</v>
      </c>
    </row>
    <row r="126" spans="1:42" x14ac:dyDescent="0.3">
      <c r="A126">
        <v>125</v>
      </c>
      <c r="B126" t="s">
        <v>368</v>
      </c>
      <c r="C126" t="s">
        <v>366</v>
      </c>
      <c r="D126" t="s">
        <v>367</v>
      </c>
      <c r="E126" t="str">
        <f t="shared" si="32"/>
        <v>187.925</v>
      </c>
      <c r="F126" t="str">
        <f t="shared" si="33"/>
        <v>34.52498</v>
      </c>
      <c r="G126" t="str">
        <f t="shared" si="34"/>
        <v>-86.51469</v>
      </c>
      <c r="H126">
        <f t="shared" si="42"/>
        <v>0.60257492425104231</v>
      </c>
      <c r="I126">
        <f t="shared" si="43"/>
        <v>0.60257457518519186</v>
      </c>
      <c r="J126">
        <f t="shared" si="44"/>
        <v>-1.5099724750275203</v>
      </c>
      <c r="K126">
        <f t="shared" si="45"/>
        <v>-1.5099661918422129</v>
      </c>
      <c r="L126">
        <f t="shared" si="46"/>
        <v>5.1765848535711667E-6</v>
      </c>
      <c r="M126">
        <f t="shared" si="47"/>
        <v>-3.4906585044680583E-7</v>
      </c>
      <c r="N126">
        <f t="shared" si="48"/>
        <v>108.45458055727228</v>
      </c>
      <c r="O126">
        <f t="shared" si="49"/>
        <v>-4.095299999999952</v>
      </c>
      <c r="P126" s="1">
        <f t="shared" si="50"/>
        <v>-3.7760507476559013E-2</v>
      </c>
      <c r="Q126" s="3">
        <v>9.81</v>
      </c>
      <c r="R126" s="3">
        <v>20</v>
      </c>
      <c r="S126" s="3">
        <v>68</v>
      </c>
      <c r="T126" s="3">
        <f t="shared" si="51"/>
        <v>88</v>
      </c>
      <c r="U126" s="5">
        <v>2.4750000000000002E-3</v>
      </c>
      <c r="V126" s="5">
        <v>0.32</v>
      </c>
      <c r="W126" s="5">
        <v>1.29</v>
      </c>
      <c r="X126" s="4">
        <f t="shared" si="52"/>
        <v>2.1366180000000004</v>
      </c>
      <c r="Y126" s="4">
        <f t="shared" si="35"/>
        <v>-32.574675769548264</v>
      </c>
      <c r="Z126" s="3">
        <f t="shared" si="36"/>
        <v>44.771850772388071</v>
      </c>
      <c r="AA126" s="3">
        <f t="shared" si="53"/>
        <v>14.333793002839805</v>
      </c>
      <c r="AB126" s="3">
        <f t="shared" si="37"/>
        <v>0.2064</v>
      </c>
      <c r="AC126" s="3">
        <f t="shared" si="38"/>
        <v>-30.438057769548269</v>
      </c>
      <c r="AD126" s="2">
        <f t="shared" si="63"/>
        <v>211.11</v>
      </c>
      <c r="AE126" s="2">
        <f t="shared" si="39"/>
        <v>14.728132320466401</v>
      </c>
      <c r="AF126" s="2">
        <f t="shared" si="54"/>
        <v>3194.7952636042019</v>
      </c>
      <c r="AG126" s="2">
        <f t="shared" si="55"/>
        <v>-2171.9754961623416</v>
      </c>
      <c r="AH126" s="2">
        <f t="shared" si="56"/>
        <v>-1022.8197674418606</v>
      </c>
      <c r="AI126" s="2">
        <f t="shared" si="40"/>
        <v>32.945883509161902</v>
      </c>
      <c r="AJ126">
        <f t="shared" si="41"/>
        <v>6.2346606219702708E-4</v>
      </c>
      <c r="AK126">
        <f t="shared" si="57"/>
        <v>-147.47121012378037</v>
      </c>
      <c r="AL126">
        <f t="shared" si="58"/>
        <v>-1022.8197674418606</v>
      </c>
      <c r="AM126">
        <f t="shared" si="59"/>
        <v>889.24061718301709</v>
      </c>
      <c r="AN126">
        <f t="shared" si="60"/>
        <v>133.57915025884347</v>
      </c>
      <c r="AO126">
        <f t="shared" si="61"/>
        <v>14.728132320466401</v>
      </c>
      <c r="AP126">
        <f t="shared" si="62"/>
        <v>142756.06314849848</v>
      </c>
    </row>
    <row r="127" spans="1:42" x14ac:dyDescent="0.3">
      <c r="A127">
        <v>126</v>
      </c>
      <c r="B127" t="s">
        <v>371</v>
      </c>
      <c r="C127" t="s">
        <v>369</v>
      </c>
      <c r="D127" t="s">
        <v>370</v>
      </c>
      <c r="E127" t="str">
        <f t="shared" si="32"/>
        <v>182.347</v>
      </c>
      <c r="F127" t="str">
        <f t="shared" si="33"/>
        <v>34.52496</v>
      </c>
      <c r="G127" t="str">
        <f t="shared" si="34"/>
        <v>-86.51347</v>
      </c>
      <c r="H127">
        <f t="shared" si="42"/>
        <v>0.60257457518519186</v>
      </c>
      <c r="I127">
        <f t="shared" si="43"/>
        <v>0.60257422611934142</v>
      </c>
      <c r="J127">
        <f t="shared" si="44"/>
        <v>-1.5099661918422129</v>
      </c>
      <c r="K127">
        <f t="shared" si="45"/>
        <v>-1.5099448988253386</v>
      </c>
      <c r="L127">
        <f t="shared" si="46"/>
        <v>1.7542875104717551E-5</v>
      </c>
      <c r="M127">
        <f t="shared" si="47"/>
        <v>-3.4906585044680583E-7</v>
      </c>
      <c r="N127">
        <f t="shared" si="48"/>
        <v>366.78042786897043</v>
      </c>
      <c r="O127">
        <f t="shared" si="49"/>
        <v>-18.40740000000001</v>
      </c>
      <c r="P127" s="1">
        <f t="shared" si="50"/>
        <v>-5.0186429267637792E-2</v>
      </c>
      <c r="Q127" s="3">
        <v>9.81</v>
      </c>
      <c r="R127" s="3">
        <v>20</v>
      </c>
      <c r="S127" s="3">
        <v>68</v>
      </c>
      <c r="T127" s="3">
        <f t="shared" si="51"/>
        <v>88</v>
      </c>
      <c r="U127" s="5">
        <v>2.4750000000000002E-3</v>
      </c>
      <c r="V127" s="5">
        <v>0.32</v>
      </c>
      <c r="W127" s="5">
        <v>1.29</v>
      </c>
      <c r="X127" s="4">
        <f t="shared" si="52"/>
        <v>2.1366180000000004</v>
      </c>
      <c r="Y127" s="4">
        <f t="shared" si="35"/>
        <v>-43.270482727514143</v>
      </c>
      <c r="Z127" s="3" t="e">
        <f t="shared" si="36"/>
        <v>#NUM!</v>
      </c>
      <c r="AA127" s="3" t="e">
        <f t="shared" si="53"/>
        <v>#NUM!</v>
      </c>
      <c r="AB127" s="3">
        <f t="shared" si="37"/>
        <v>0.2064</v>
      </c>
      <c r="AC127" s="3">
        <f t="shared" si="38"/>
        <v>-41.133864727514144</v>
      </c>
      <c r="AD127" s="2">
        <f t="shared" si="63"/>
        <v>211.11</v>
      </c>
      <c r="AE127" s="2" t="e">
        <f t="shared" si="39"/>
        <v>#NUM!</v>
      </c>
      <c r="AF127" s="2" t="e">
        <f t="shared" si="54"/>
        <v>#NUM!</v>
      </c>
      <c r="AG127" s="2" t="e">
        <f t="shared" si="55"/>
        <v>#NUM!</v>
      </c>
      <c r="AH127" s="2">
        <f t="shared" si="56"/>
        <v>-1022.8197674418606</v>
      </c>
      <c r="AI127" s="2" t="e">
        <f t="shared" si="40"/>
        <v>#NUM!</v>
      </c>
      <c r="AJ127" t="e">
        <f t="shared" si="41"/>
        <v>#NUM!</v>
      </c>
      <c r="AK127">
        <f t="shared" si="57"/>
        <v>-199.29198026896387</v>
      </c>
      <c r="AL127">
        <f t="shared" si="58"/>
        <v>-1022.8197674418606</v>
      </c>
      <c r="AM127" t="e">
        <f t="shared" si="59"/>
        <v>#NUM!</v>
      </c>
      <c r="AN127" t="e">
        <f t="shared" si="60"/>
        <v>#NUM!</v>
      </c>
      <c r="AO127" t="e">
        <f t="shared" si="61"/>
        <v>#NUM!</v>
      </c>
      <c r="AP127">
        <f t="shared" si="62"/>
        <v>-31620.599444203952</v>
      </c>
    </row>
    <row r="128" spans="1:42" x14ac:dyDescent="0.3">
      <c r="A128">
        <v>127</v>
      </c>
      <c r="B128" t="s">
        <v>374</v>
      </c>
      <c r="C128" t="s">
        <v>372</v>
      </c>
      <c r="D128" t="s">
        <v>373</v>
      </c>
      <c r="E128" t="str">
        <f t="shared" si="32"/>
        <v>183.26</v>
      </c>
      <c r="F128" t="str">
        <f t="shared" si="33"/>
        <v>34.52492</v>
      </c>
      <c r="G128" t="str">
        <f t="shared" si="34"/>
        <v>-86.51313</v>
      </c>
      <c r="H128">
        <f t="shared" si="42"/>
        <v>0.60257422611934142</v>
      </c>
      <c r="I128">
        <f t="shared" si="43"/>
        <v>0.60257352798764063</v>
      </c>
      <c r="J128">
        <f t="shared" si="44"/>
        <v>-1.5099448988253386</v>
      </c>
      <c r="K128">
        <f t="shared" si="45"/>
        <v>-1.5099389647058821</v>
      </c>
      <c r="L128">
        <f t="shared" si="46"/>
        <v>4.8889997407459553E-6</v>
      </c>
      <c r="M128">
        <f t="shared" si="47"/>
        <v>-6.9813170078258935E-7</v>
      </c>
      <c r="N128">
        <f t="shared" si="48"/>
        <v>103.23398922323287</v>
      </c>
      <c r="O128">
        <f t="shared" si="49"/>
        <v>3.012899999999942</v>
      </c>
      <c r="P128" s="1">
        <f t="shared" si="50"/>
        <v>2.9185155225231643E-2</v>
      </c>
      <c r="Q128" s="3">
        <v>9.81</v>
      </c>
      <c r="R128" s="3">
        <v>20</v>
      </c>
      <c r="S128" s="3">
        <v>68</v>
      </c>
      <c r="T128" s="3">
        <f t="shared" si="51"/>
        <v>88</v>
      </c>
      <c r="U128" s="5">
        <v>2.4750000000000002E-3</v>
      </c>
      <c r="V128" s="5">
        <v>0.32</v>
      </c>
      <c r="W128" s="5">
        <v>1.29</v>
      </c>
      <c r="X128" s="4">
        <f t="shared" si="52"/>
        <v>2.1366180000000004</v>
      </c>
      <c r="Y128" s="4">
        <f t="shared" si="35"/>
        <v>25.18423745547674</v>
      </c>
      <c r="Z128" s="3">
        <f t="shared" si="36"/>
        <v>7.5603795426089242</v>
      </c>
      <c r="AA128" s="3">
        <f t="shared" si="53"/>
        <v>34.88123499808566</v>
      </c>
      <c r="AB128" s="3">
        <f t="shared" si="37"/>
        <v>0.2064</v>
      </c>
      <c r="AC128" s="3">
        <f t="shared" si="38"/>
        <v>27.320855455476746</v>
      </c>
      <c r="AD128" s="2">
        <f t="shared" si="63"/>
        <v>211.11</v>
      </c>
      <c r="AE128" s="2">
        <f t="shared" si="39"/>
        <v>6.0522513039342201</v>
      </c>
      <c r="AF128" s="2">
        <f t="shared" si="54"/>
        <v>221.692427059072</v>
      </c>
      <c r="AG128" s="2">
        <f t="shared" si="55"/>
        <v>801.12734038278813</v>
      </c>
      <c r="AH128" s="2">
        <f t="shared" si="56"/>
        <v>-1022.8197674418606</v>
      </c>
      <c r="AI128" s="2">
        <f t="shared" si="40"/>
        <v>13.538496401916877</v>
      </c>
      <c r="AJ128">
        <f t="shared" si="41"/>
        <v>1.4441701144575598E-3</v>
      </c>
      <c r="AK128">
        <f t="shared" si="57"/>
        <v>132.36848573389895</v>
      </c>
      <c r="AL128">
        <f t="shared" si="58"/>
        <v>-1022.8197674418606</v>
      </c>
      <c r="AM128">
        <f t="shared" si="59"/>
        <v>1100.8498305067278</v>
      </c>
      <c r="AN128">
        <f t="shared" si="60"/>
        <v>-78.030063064867306</v>
      </c>
      <c r="AO128">
        <f t="shared" si="61"/>
        <v>6.0522513039342201</v>
      </c>
      <c r="AP128">
        <f t="shared" si="62"/>
        <v>347439.45086684392</v>
      </c>
    </row>
    <row r="129" spans="1:42" x14ac:dyDescent="0.3">
      <c r="A129">
        <v>128</v>
      </c>
      <c r="B129" t="s">
        <v>377</v>
      </c>
      <c r="C129" t="s">
        <v>375</v>
      </c>
      <c r="D129" t="s">
        <v>376</v>
      </c>
      <c r="E129" t="str">
        <f t="shared" si="32"/>
        <v>184.489</v>
      </c>
      <c r="F129" t="str">
        <f t="shared" si="33"/>
        <v>34.52485</v>
      </c>
      <c r="G129" t="str">
        <f t="shared" si="34"/>
        <v>-86.51288</v>
      </c>
      <c r="H129">
        <f t="shared" si="42"/>
        <v>0.60257352798764063</v>
      </c>
      <c r="I129">
        <f t="shared" si="43"/>
        <v>0.60257230625716429</v>
      </c>
      <c r="J129">
        <f t="shared" si="44"/>
        <v>-1.5099389647058821</v>
      </c>
      <c r="K129">
        <f t="shared" si="45"/>
        <v>-1.5099346013827519</v>
      </c>
      <c r="L129">
        <f t="shared" si="46"/>
        <v>3.5948551247424302E-6</v>
      </c>
      <c r="M129">
        <f t="shared" si="47"/>
        <v>-1.2217304763417758E-6</v>
      </c>
      <c r="N129">
        <f t="shared" si="48"/>
        <v>79.366260341915506</v>
      </c>
      <c r="O129">
        <f t="shared" si="49"/>
        <v>4.0557000000000443</v>
      </c>
      <c r="P129" s="1">
        <f t="shared" si="50"/>
        <v>5.1101059600487657E-2</v>
      </c>
      <c r="Q129" s="3">
        <v>9.81</v>
      </c>
      <c r="R129" s="3">
        <v>20</v>
      </c>
      <c r="S129" s="3">
        <v>68</v>
      </c>
      <c r="T129" s="3">
        <f t="shared" si="51"/>
        <v>88</v>
      </c>
      <c r="U129" s="5">
        <v>2.4750000000000002E-3</v>
      </c>
      <c r="V129" s="5">
        <v>0.32</v>
      </c>
      <c r="W129" s="5">
        <v>1.29</v>
      </c>
      <c r="X129" s="4">
        <f t="shared" si="52"/>
        <v>2.1366180000000004</v>
      </c>
      <c r="Y129" s="4">
        <f t="shared" si="35"/>
        <v>44.057036762980047</v>
      </c>
      <c r="Z129" s="3">
        <f t="shared" si="36"/>
        <v>3.6958098436950273</v>
      </c>
      <c r="AA129" s="3">
        <f t="shared" si="53"/>
        <v>49.889464606675077</v>
      </c>
      <c r="AB129" s="3">
        <f t="shared" si="37"/>
        <v>0.2064</v>
      </c>
      <c r="AC129" s="3">
        <f t="shared" si="38"/>
        <v>46.193654762980053</v>
      </c>
      <c r="AD129" s="2">
        <f t="shared" si="63"/>
        <v>211.11</v>
      </c>
      <c r="AE129" s="2">
        <f t="shared" si="39"/>
        <v>4.2315547313320732</v>
      </c>
      <c r="AF129" s="2">
        <f t="shared" si="54"/>
        <v>75.770453634647978</v>
      </c>
      <c r="AG129" s="2">
        <f t="shared" si="55"/>
        <v>947.04931380721223</v>
      </c>
      <c r="AH129" s="2">
        <f t="shared" si="56"/>
        <v>-1022.8197674418606</v>
      </c>
      <c r="AI129" s="2">
        <f t="shared" si="40"/>
        <v>9.4657154218651502</v>
      </c>
      <c r="AJ129">
        <f t="shared" si="41"/>
        <v>1.5879928807492625E-3</v>
      </c>
      <c r="AK129">
        <f t="shared" si="57"/>
        <v>223.80646687490335</v>
      </c>
      <c r="AL129">
        <f t="shared" si="58"/>
        <v>-1022.8197674418606</v>
      </c>
      <c r="AM129">
        <f t="shared" si="59"/>
        <v>1334.0501425223933</v>
      </c>
      <c r="AN129">
        <f t="shared" si="60"/>
        <v>-311.23037508053284</v>
      </c>
      <c r="AO129">
        <f t="shared" si="61"/>
        <v>4.2315547313320732</v>
      </c>
      <c r="AP129">
        <f t="shared" si="62"/>
        <v>676736.99540093821</v>
      </c>
    </row>
    <row r="130" spans="1:42" x14ac:dyDescent="0.3">
      <c r="A130">
        <v>129</v>
      </c>
      <c r="B130" t="s">
        <v>380</v>
      </c>
      <c r="C130" t="s">
        <v>378</v>
      </c>
      <c r="D130" t="s">
        <v>379</v>
      </c>
      <c r="E130" t="str">
        <f t="shared" si="32"/>
        <v>186.49</v>
      </c>
      <c r="F130" t="str">
        <f t="shared" si="33"/>
        <v>34.52469</v>
      </c>
      <c r="G130" t="str">
        <f t="shared" si="34"/>
        <v>-86.51243</v>
      </c>
      <c r="H130">
        <f t="shared" si="42"/>
        <v>0.60257230625716429</v>
      </c>
      <c r="I130">
        <f t="shared" si="43"/>
        <v>0.60256951373036105</v>
      </c>
      <c r="J130">
        <f t="shared" si="44"/>
        <v>-1.5099346013827519</v>
      </c>
      <c r="K130">
        <f t="shared" si="45"/>
        <v>-1.509926747401118</v>
      </c>
      <c r="L130">
        <f t="shared" si="46"/>
        <v>6.4707481587093479E-6</v>
      </c>
      <c r="M130">
        <f t="shared" si="47"/>
        <v>-2.7925268032413797E-6</v>
      </c>
      <c r="N130">
        <f t="shared" si="48"/>
        <v>147.31982836256458</v>
      </c>
      <c r="O130">
        <f t="shared" si="49"/>
        <v>6.603300000000015</v>
      </c>
      <c r="P130" s="1">
        <f t="shared" si="50"/>
        <v>4.4822886867264225E-2</v>
      </c>
      <c r="Q130" s="3">
        <v>9.81</v>
      </c>
      <c r="R130" s="3">
        <v>20</v>
      </c>
      <c r="S130" s="3">
        <v>68</v>
      </c>
      <c r="T130" s="3">
        <f t="shared" si="51"/>
        <v>88</v>
      </c>
      <c r="U130" s="5">
        <v>2.4750000000000002E-3</v>
      </c>
      <c r="V130" s="5">
        <v>0.32</v>
      </c>
      <c r="W130" s="5">
        <v>1.29</v>
      </c>
      <c r="X130" s="4">
        <f t="shared" si="52"/>
        <v>2.1366180000000004</v>
      </c>
      <c r="Y130" s="4">
        <f t="shared" si="35"/>
        <v>38.655889655643236</v>
      </c>
      <c r="Z130" s="3">
        <f t="shared" si="36"/>
        <v>4.4867227261493658</v>
      </c>
      <c r="AA130" s="3">
        <f t="shared" si="53"/>
        <v>45.279230381792601</v>
      </c>
      <c r="AB130" s="3">
        <f t="shared" si="37"/>
        <v>0.2064</v>
      </c>
      <c r="AC130" s="3">
        <f t="shared" si="38"/>
        <v>40.792507655643234</v>
      </c>
      <c r="AD130" s="2">
        <f t="shared" si="63"/>
        <v>211.11</v>
      </c>
      <c r="AE130" s="2">
        <f t="shared" si="39"/>
        <v>4.662402567798285</v>
      </c>
      <c r="AF130" s="2">
        <f t="shared" si="54"/>
        <v>101.35129631491145</v>
      </c>
      <c r="AG130" s="2">
        <f t="shared" si="55"/>
        <v>921.46847112694877</v>
      </c>
      <c r="AH130" s="2">
        <f t="shared" si="56"/>
        <v>-1022.8197674418606</v>
      </c>
      <c r="AI130" s="2">
        <f t="shared" si="40"/>
        <v>10.429494285439397</v>
      </c>
      <c r="AJ130">
        <f t="shared" si="41"/>
        <v>2.6752478960919831E-3</v>
      </c>
      <c r="AK130">
        <f t="shared" si="57"/>
        <v>197.63811848664358</v>
      </c>
      <c r="AL130">
        <f t="shared" si="58"/>
        <v>-1022.8197674418606</v>
      </c>
      <c r="AM130">
        <f t="shared" si="59"/>
        <v>1251.3170350724311</v>
      </c>
      <c r="AN130">
        <f t="shared" si="60"/>
        <v>-228.49726763057055</v>
      </c>
      <c r="AO130">
        <f t="shared" si="61"/>
        <v>4.662402567798285</v>
      </c>
      <c r="AP130">
        <f t="shared" si="62"/>
        <v>547462.5926210928</v>
      </c>
    </row>
    <row r="131" spans="1:42" x14ac:dyDescent="0.3">
      <c r="A131">
        <v>130</v>
      </c>
      <c r="B131" t="s">
        <v>383</v>
      </c>
      <c r="C131" t="s">
        <v>381</v>
      </c>
      <c r="D131" t="s">
        <v>382</v>
      </c>
      <c r="E131" t="str">
        <f t="shared" ref="E131:E194" si="64">MID(B131, 6,LEN(B131)-11)</f>
        <v>186.341</v>
      </c>
      <c r="F131" t="str">
        <f t="shared" ref="F131:F194" si="65">MID(C131, 6,LEN(C131)-6)</f>
        <v>34.52405</v>
      </c>
      <c r="G131" t="str">
        <f t="shared" ref="G131:G194" si="66">MID(D131, 6,LEN(D131)-7)</f>
        <v>-86.51099</v>
      </c>
      <c r="H131">
        <f t="shared" si="42"/>
        <v>0.60256951373036105</v>
      </c>
      <c r="I131">
        <f t="shared" si="43"/>
        <v>0.60255834362314831</v>
      </c>
      <c r="J131">
        <f t="shared" si="44"/>
        <v>-1.509926747401118</v>
      </c>
      <c r="K131">
        <f t="shared" si="45"/>
        <v>-1.5099016146598894</v>
      </c>
      <c r="L131">
        <f t="shared" si="46"/>
        <v>2.0706493551300501E-5</v>
      </c>
      <c r="M131">
        <f t="shared" si="47"/>
        <v>-1.1170107212743474E-5</v>
      </c>
      <c r="N131">
        <f t="shared" si="48"/>
        <v>491.80175353215128</v>
      </c>
      <c r="O131">
        <f t="shared" si="49"/>
        <v>-0.49170000000000297</v>
      </c>
      <c r="P131" s="1">
        <f t="shared" si="50"/>
        <v>-9.9979310050967189E-4</v>
      </c>
      <c r="Q131" s="3">
        <v>9.81</v>
      </c>
      <c r="R131" s="3">
        <v>20</v>
      </c>
      <c r="S131" s="3">
        <v>68</v>
      </c>
      <c r="T131" s="3">
        <f t="shared" si="51"/>
        <v>88</v>
      </c>
      <c r="U131" s="5">
        <v>2.4750000000000002E-3</v>
      </c>
      <c r="V131" s="5">
        <v>0.32</v>
      </c>
      <c r="W131" s="5">
        <v>1.29</v>
      </c>
      <c r="X131" s="4">
        <f t="shared" si="52"/>
        <v>2.1366180000000004</v>
      </c>
      <c r="Y131" s="4">
        <f t="shared" ref="Y131:Y194" si="67">SIN(ATAN(P131))*T131*Q131</f>
        <v>-0.8631009564361759</v>
      </c>
      <c r="Z131" s="3">
        <f t="shared" ref="Z131:Z194" si="68">0.5*W131*AE131^2*V131</f>
        <v>20.112522989728969</v>
      </c>
      <c r="AA131" s="3">
        <f t="shared" si="53"/>
        <v>21.386040033292794</v>
      </c>
      <c r="AB131" s="3">
        <f t="shared" ref="AB131:AB194" si="69">0.5*W131*V131</f>
        <v>0.2064</v>
      </c>
      <c r="AC131" s="3">
        <f t="shared" ref="AC131:AC194" si="70">T131*Q131*(U131+SIN(ATAN(P131)))</f>
        <v>1.2735170435638243</v>
      </c>
      <c r="AD131" s="2">
        <f t="shared" si="63"/>
        <v>211.11</v>
      </c>
      <c r="AE131" s="2">
        <f t="shared" ref="AE131:AE194" si="71">AO131</f>
        <v>9.871392724944247</v>
      </c>
      <c r="AF131" s="2">
        <f t="shared" si="54"/>
        <v>961.91188527657187</v>
      </c>
      <c r="AG131" s="2">
        <f t="shared" si="55"/>
        <v>60.907882165350976</v>
      </c>
      <c r="AH131" s="2">
        <f t="shared" si="56"/>
        <v>-1022.8197674418606</v>
      </c>
      <c r="AI131" s="2">
        <f t="shared" ref="AI131:AI194" si="72">AE131*3.6*0.621371</f>
        <v>22.081669808008794</v>
      </c>
      <c r="AJ131">
        <f t="shared" ref="AJ131:AJ194" si="73">(N131/5280)/AI131</f>
        <v>4.2181715564154898E-3</v>
      </c>
      <c r="AK131">
        <f t="shared" si="57"/>
        <v>6.1701407149410095</v>
      </c>
      <c r="AL131">
        <f t="shared" si="58"/>
        <v>-1022.8197674418606</v>
      </c>
      <c r="AM131">
        <f t="shared" si="59"/>
        <v>1022.8282733113963</v>
      </c>
      <c r="AN131">
        <f t="shared" si="60"/>
        <v>-8.5058695356678982E-3</v>
      </c>
      <c r="AO131">
        <f t="shared" si="61"/>
        <v>9.871392724944247</v>
      </c>
      <c r="AP131">
        <f t="shared" si="62"/>
        <v>261548.76921130563</v>
      </c>
    </row>
    <row r="132" spans="1:42" x14ac:dyDescent="0.3">
      <c r="A132">
        <v>131</v>
      </c>
      <c r="B132" t="s">
        <v>386</v>
      </c>
      <c r="C132" t="s">
        <v>384</v>
      </c>
      <c r="D132" t="s">
        <v>385</v>
      </c>
      <c r="E132" t="str">
        <f t="shared" si="64"/>
        <v>185.849</v>
      </c>
      <c r="F132" t="str">
        <f t="shared" si="65"/>
        <v>34.52397</v>
      </c>
      <c r="G132" t="str">
        <f t="shared" si="66"/>
        <v>-86.51079</v>
      </c>
      <c r="H132">
        <f t="shared" ref="H132:H195" si="74">F131*PI()/180</f>
        <v>0.60255834362314831</v>
      </c>
      <c r="I132">
        <f t="shared" ref="I132:I195" si="75">F132*PI()/180</f>
        <v>0.60255694735974663</v>
      </c>
      <c r="J132">
        <f t="shared" ref="J132:J195" si="76">G131*PI()/180</f>
        <v>-1.5099016146598894</v>
      </c>
      <c r="K132">
        <f t="shared" ref="K132:K195" si="77">G132*PI()/180</f>
        <v>-1.5098981240013851</v>
      </c>
      <c r="L132">
        <f t="shared" ref="L132:L195" si="78">(K132-J132)*COS((H132+I132)/2)</f>
        <v>2.8759143126576437E-6</v>
      </c>
      <c r="M132">
        <f t="shared" ref="M132:M195" si="79">I132-H132</f>
        <v>-1.396263401676201E-6</v>
      </c>
      <c r="N132">
        <f t="shared" ref="N132:N195" si="80">3959*SQRT(L132^2+M132^2)*5280</f>
        <v>66.827329492746003</v>
      </c>
      <c r="O132">
        <f t="shared" ref="O132:O195" si="81">(E132-E131)*3.3</f>
        <v>-1.6236000000000614</v>
      </c>
      <c r="P132" s="1">
        <f t="shared" ref="P132:P195" si="82">O132/N132</f>
        <v>-2.42954493666592E-2</v>
      </c>
      <c r="Q132" s="3">
        <v>9.81</v>
      </c>
      <c r="R132" s="3">
        <v>20</v>
      </c>
      <c r="S132" s="3">
        <v>68</v>
      </c>
      <c r="T132" s="3">
        <f t="shared" ref="T132:T195" si="83">R132+S132</f>
        <v>88</v>
      </c>
      <c r="U132" s="5">
        <v>2.4750000000000002E-3</v>
      </c>
      <c r="V132" s="5">
        <v>0.32</v>
      </c>
      <c r="W132" s="5">
        <v>1.29</v>
      </c>
      <c r="X132" s="4">
        <f t="shared" ref="X132:X195" si="84">T132*U132*Q132</f>
        <v>2.1366180000000004</v>
      </c>
      <c r="Y132" s="4">
        <f t="shared" si="67"/>
        <v>-20.967588184977327</v>
      </c>
      <c r="Z132" s="3">
        <f t="shared" si="68"/>
        <v>35.034683566211925</v>
      </c>
      <c r="AA132" s="3">
        <f t="shared" ref="AA132:AA195" si="85">X132+Y132+Z132</f>
        <v>16.2037133812346</v>
      </c>
      <c r="AB132" s="3">
        <f t="shared" si="69"/>
        <v>0.2064</v>
      </c>
      <c r="AC132" s="3">
        <f t="shared" si="70"/>
        <v>-18.830970184977328</v>
      </c>
      <c r="AD132" s="2">
        <f t="shared" si="63"/>
        <v>211.11</v>
      </c>
      <c r="AE132" s="2">
        <f t="shared" si="71"/>
        <v>13.02849507597962</v>
      </c>
      <c r="AF132" s="2">
        <f t="shared" ref="AF132:AF195" si="86">AE132^3</f>
        <v>2211.478693463644</v>
      </c>
      <c r="AG132" s="2">
        <f t="shared" ref="AG132:AG195" si="87">(AC132/AB132)*AE132</f>
        <v>-1188.6589260217836</v>
      </c>
      <c r="AH132" s="2">
        <f t="shared" ref="AH132:AH195" si="88">-AD132/AB132</f>
        <v>-1022.8197674418606</v>
      </c>
      <c r="AI132" s="2">
        <f t="shared" si="72"/>
        <v>29.143904449883518</v>
      </c>
      <c r="AJ132">
        <f t="shared" si="73"/>
        <v>4.3428262035283131E-4</v>
      </c>
      <c r="AK132">
        <f t="shared" ref="AK132:AK195" si="89">AC132/AB132</f>
        <v>-91.235320663649844</v>
      </c>
      <c r="AL132">
        <f t="shared" ref="AL132:AL195" si="90">-AD132/AB132</f>
        <v>-1022.8197674418606</v>
      </c>
      <c r="AM132">
        <f t="shared" ref="AM132:AM195" si="91">SQRT((AL132^2)/4+(AK132^3)/27)+(-AL132/2)</f>
        <v>994.5381799109507</v>
      </c>
      <c r="AN132">
        <f t="shared" ref="AN132:AN195" si="92">-SQRT((AL132^2)/4+(AK132^3)/27)+(-AL132/2)</f>
        <v>28.281587530909917</v>
      </c>
      <c r="AO132">
        <f t="shared" ref="AO132:AO195" si="93">AM132^(1/3)+AN132^(1/3)</f>
        <v>13.02849507597962</v>
      </c>
      <c r="AP132">
        <f t="shared" ref="AP132:AP195" si="94">AL132^2/4+AK132^3/27</f>
        <v>233412.95057947206</v>
      </c>
    </row>
    <row r="133" spans="1:42" x14ac:dyDescent="0.3">
      <c r="A133">
        <v>132</v>
      </c>
      <c r="B133" t="s">
        <v>389</v>
      </c>
      <c r="C133" t="s">
        <v>387</v>
      </c>
      <c r="D133" t="s">
        <v>388</v>
      </c>
      <c r="E133" t="str">
        <f t="shared" si="64"/>
        <v>185.73</v>
      </c>
      <c r="F133" t="str">
        <f t="shared" si="65"/>
        <v>34.52393</v>
      </c>
      <c r="G133" t="str">
        <f t="shared" si="66"/>
        <v>-86.51061</v>
      </c>
      <c r="H133">
        <f t="shared" si="74"/>
        <v>0.60255694735974663</v>
      </c>
      <c r="I133">
        <f t="shared" si="75"/>
        <v>0.60255624922804596</v>
      </c>
      <c r="J133">
        <f t="shared" si="76"/>
        <v>-1.5098981240013851</v>
      </c>
      <c r="K133">
        <f t="shared" si="77"/>
        <v>-1.5098949824087315</v>
      </c>
      <c r="L133">
        <f t="shared" si="78"/>
        <v>2.5883247457270572E-6</v>
      </c>
      <c r="M133">
        <f t="shared" si="79"/>
        <v>-6.9813170067156705E-7</v>
      </c>
      <c r="N133">
        <f t="shared" si="80"/>
        <v>56.038640719434042</v>
      </c>
      <c r="O133">
        <f t="shared" si="81"/>
        <v>-0.39269999999999922</v>
      </c>
      <c r="P133" s="1">
        <f t="shared" si="82"/>
        <v>-7.0076646213835083E-3</v>
      </c>
      <c r="Q133" s="3">
        <v>9.81</v>
      </c>
      <c r="R133" s="3">
        <v>20</v>
      </c>
      <c r="S133" s="3">
        <v>68</v>
      </c>
      <c r="T133" s="3">
        <f t="shared" si="83"/>
        <v>88</v>
      </c>
      <c r="U133" s="5">
        <v>2.4750000000000002E-3</v>
      </c>
      <c r="V133" s="5">
        <v>0.32</v>
      </c>
      <c r="W133" s="5">
        <v>1.29</v>
      </c>
      <c r="X133" s="4">
        <f t="shared" si="84"/>
        <v>2.1366180000000004</v>
      </c>
      <c r="Y133" s="4">
        <f t="shared" si="67"/>
        <v>-6.049428180437312</v>
      </c>
      <c r="Z133" s="3">
        <f t="shared" si="68"/>
        <v>23.639188898300535</v>
      </c>
      <c r="AA133" s="3">
        <f t="shared" si="85"/>
        <v>19.726378717863223</v>
      </c>
      <c r="AB133" s="3">
        <f t="shared" si="69"/>
        <v>0.2064</v>
      </c>
      <c r="AC133" s="3">
        <f t="shared" si="70"/>
        <v>-3.9128101804373117</v>
      </c>
      <c r="AD133" s="2">
        <f t="shared" ref="AD133:AD196" si="95">AD132</f>
        <v>211.11</v>
      </c>
      <c r="AE133" s="2">
        <f t="shared" si="71"/>
        <v>10.701913565556133</v>
      </c>
      <c r="AF133" s="2">
        <f t="shared" si="86"/>
        <v>1225.7003699102056</v>
      </c>
      <c r="AG133" s="2">
        <f t="shared" si="87"/>
        <v>-202.88060246835371</v>
      </c>
      <c r="AH133" s="2">
        <f t="shared" si="88"/>
        <v>-1022.8197674418606</v>
      </c>
      <c r="AI133" s="2">
        <f t="shared" si="72"/>
        <v>23.939491442915447</v>
      </c>
      <c r="AJ133">
        <f t="shared" si="73"/>
        <v>4.4334187087654756E-4</v>
      </c>
      <c r="AK133">
        <f t="shared" si="89"/>
        <v>-18.957413664909456</v>
      </c>
      <c r="AL133">
        <f t="shared" si="90"/>
        <v>-1022.8197674418606</v>
      </c>
      <c r="AM133">
        <f t="shared" si="91"/>
        <v>1022.5730049354747</v>
      </c>
      <c r="AN133">
        <f t="shared" si="92"/>
        <v>0.24676250638583497</v>
      </c>
      <c r="AO133">
        <f t="shared" si="93"/>
        <v>10.701913565556133</v>
      </c>
      <c r="AP133">
        <f t="shared" si="94"/>
        <v>261287.73648979503</v>
      </c>
    </row>
    <row r="134" spans="1:42" x14ac:dyDescent="0.3">
      <c r="A134">
        <v>133</v>
      </c>
      <c r="B134" t="s">
        <v>392</v>
      </c>
      <c r="C134" t="s">
        <v>390</v>
      </c>
      <c r="D134" t="s">
        <v>391</v>
      </c>
      <c r="E134" t="str">
        <f t="shared" si="64"/>
        <v>185.766</v>
      </c>
      <c r="F134" t="str">
        <f t="shared" si="65"/>
        <v>34.52391</v>
      </c>
      <c r="G134" t="str">
        <f t="shared" si="66"/>
        <v>-86.51043</v>
      </c>
      <c r="H134">
        <f t="shared" si="74"/>
        <v>0.60255624922804596</v>
      </c>
      <c r="I134">
        <f t="shared" si="75"/>
        <v>0.60255590016219551</v>
      </c>
      <c r="J134">
        <f t="shared" si="76"/>
        <v>-1.5098949824087315</v>
      </c>
      <c r="K134">
        <f t="shared" si="77"/>
        <v>-1.5098918408160782</v>
      </c>
      <c r="L134">
        <f t="shared" si="78"/>
        <v>2.5883256778112591E-6</v>
      </c>
      <c r="M134">
        <f t="shared" si="79"/>
        <v>-3.4906585044680583E-7</v>
      </c>
      <c r="N134">
        <f t="shared" si="80"/>
        <v>54.594923309809396</v>
      </c>
      <c r="O134">
        <f t="shared" si="81"/>
        <v>0.1188000000000045</v>
      </c>
      <c r="P134" s="1">
        <f t="shared" si="82"/>
        <v>2.1760265020586444E-3</v>
      </c>
      <c r="Q134" s="3">
        <v>9.81</v>
      </c>
      <c r="R134" s="3">
        <v>20</v>
      </c>
      <c r="S134" s="3">
        <v>68</v>
      </c>
      <c r="T134" s="3">
        <f t="shared" si="83"/>
        <v>88</v>
      </c>
      <c r="U134" s="5">
        <v>2.4750000000000002E-3</v>
      </c>
      <c r="V134" s="5">
        <v>0.32</v>
      </c>
      <c r="W134" s="5">
        <v>1.29</v>
      </c>
      <c r="X134" s="4">
        <f t="shared" si="84"/>
        <v>2.1366180000000004</v>
      </c>
      <c r="Y134" s="4">
        <f t="shared" si="67"/>
        <v>1.8785157112307156</v>
      </c>
      <c r="Z134" s="3">
        <f t="shared" si="68"/>
        <v>18.365176404473054</v>
      </c>
      <c r="AA134" s="3">
        <f t="shared" si="85"/>
        <v>22.380310115703772</v>
      </c>
      <c r="AB134" s="3">
        <f t="shared" si="69"/>
        <v>0.2064</v>
      </c>
      <c r="AC134" s="3">
        <f t="shared" si="70"/>
        <v>4.0151337112307157</v>
      </c>
      <c r="AD134" s="2">
        <f t="shared" si="95"/>
        <v>211.11</v>
      </c>
      <c r="AE134" s="2">
        <f t="shared" si="71"/>
        <v>9.4328451620457088</v>
      </c>
      <c r="AF134" s="2">
        <f t="shared" si="86"/>
        <v>839.32105328027922</v>
      </c>
      <c r="AG134" s="2">
        <f t="shared" si="87"/>
        <v>183.498714161576</v>
      </c>
      <c r="AH134" s="2">
        <f t="shared" si="88"/>
        <v>-1022.8197674418606</v>
      </c>
      <c r="AI134" s="2">
        <f t="shared" si="72"/>
        <v>21.100667152267814</v>
      </c>
      <c r="AJ134">
        <f t="shared" si="73"/>
        <v>4.9002941574970604E-4</v>
      </c>
      <c r="AK134">
        <f t="shared" si="89"/>
        <v>19.453167205575173</v>
      </c>
      <c r="AL134">
        <f t="shared" si="90"/>
        <v>-1022.8197674418606</v>
      </c>
      <c r="AM134">
        <f t="shared" si="91"/>
        <v>1023.0862660469661</v>
      </c>
      <c r="AN134">
        <f t="shared" si="92"/>
        <v>-0.2664986051055962</v>
      </c>
      <c r="AO134">
        <f t="shared" si="93"/>
        <v>9.4328451620457088</v>
      </c>
      <c r="AP134">
        <f t="shared" si="94"/>
        <v>261812.72023025961</v>
      </c>
    </row>
    <row r="135" spans="1:42" x14ac:dyDescent="0.3">
      <c r="A135">
        <v>134</v>
      </c>
      <c r="B135" t="s">
        <v>394</v>
      </c>
      <c r="C135" t="s">
        <v>390</v>
      </c>
      <c r="D135" t="s">
        <v>393</v>
      </c>
      <c r="E135" t="str">
        <f t="shared" si="64"/>
        <v>185.618</v>
      </c>
      <c r="F135" t="str">
        <f t="shared" si="65"/>
        <v>34.52391</v>
      </c>
      <c r="G135" t="str">
        <f t="shared" si="66"/>
        <v>-86.5101</v>
      </c>
      <c r="H135">
        <f t="shared" si="74"/>
        <v>0.60255590016219551</v>
      </c>
      <c r="I135">
        <f t="shared" si="75"/>
        <v>0.60255590016219551</v>
      </c>
      <c r="J135">
        <f t="shared" si="76"/>
        <v>-1.5098918408160782</v>
      </c>
      <c r="K135">
        <f t="shared" si="77"/>
        <v>-1.5098860812295465</v>
      </c>
      <c r="L135">
        <f t="shared" si="78"/>
        <v>4.7452643128298461E-6</v>
      </c>
      <c r="M135">
        <f t="shared" si="79"/>
        <v>0</v>
      </c>
      <c r="N135">
        <f t="shared" si="80"/>
        <v>99.192727468524936</v>
      </c>
      <c r="O135">
        <f t="shared" si="81"/>
        <v>-0.48839999999998723</v>
      </c>
      <c r="P135" s="1">
        <f t="shared" si="82"/>
        <v>-4.9237480656529236E-3</v>
      </c>
      <c r="Q135" s="3">
        <v>9.81</v>
      </c>
      <c r="R135" s="3">
        <v>20</v>
      </c>
      <c r="S135" s="3">
        <v>68</v>
      </c>
      <c r="T135" s="3">
        <f t="shared" si="83"/>
        <v>88</v>
      </c>
      <c r="U135" s="5">
        <v>2.4750000000000002E-3</v>
      </c>
      <c r="V135" s="5">
        <v>0.32</v>
      </c>
      <c r="W135" s="5">
        <v>1.29</v>
      </c>
      <c r="X135" s="4">
        <f t="shared" si="84"/>
        <v>2.1366180000000004</v>
      </c>
      <c r="Y135" s="4">
        <f t="shared" si="67"/>
        <v>-4.2505217071032719</v>
      </c>
      <c r="Z135" s="3">
        <f t="shared" si="68"/>
        <v>22.38525273190886</v>
      </c>
      <c r="AA135" s="3">
        <f t="shared" si="85"/>
        <v>20.271349024805588</v>
      </c>
      <c r="AB135" s="3">
        <f t="shared" si="69"/>
        <v>0.2064</v>
      </c>
      <c r="AC135" s="3">
        <f t="shared" si="70"/>
        <v>-2.1139037071032716</v>
      </c>
      <c r="AD135" s="2">
        <f t="shared" si="95"/>
        <v>211.11</v>
      </c>
      <c r="AE135" s="2">
        <f t="shared" si="71"/>
        <v>10.414205770995871</v>
      </c>
      <c r="AF135" s="2">
        <f t="shared" si="86"/>
        <v>1129.4797877221235</v>
      </c>
      <c r="AG135" s="2">
        <f t="shared" si="87"/>
        <v>-106.66002028025414</v>
      </c>
      <c r="AH135" s="2">
        <f t="shared" si="88"/>
        <v>-1022.8197674418606</v>
      </c>
      <c r="AI135" s="2">
        <f t="shared" si="72"/>
        <v>23.295907634866111</v>
      </c>
      <c r="AJ135">
        <f t="shared" si="73"/>
        <v>8.0642925396803638E-4</v>
      </c>
      <c r="AK135">
        <f t="shared" si="89"/>
        <v>-10.241781526663138</v>
      </c>
      <c r="AL135">
        <f t="shared" si="90"/>
        <v>-1022.8197674418606</v>
      </c>
      <c r="AM135">
        <f t="shared" si="91"/>
        <v>1022.7808647042575</v>
      </c>
      <c r="AN135">
        <f t="shared" si="92"/>
        <v>3.8902737603109472E-2</v>
      </c>
      <c r="AO135">
        <f t="shared" si="93"/>
        <v>10.414205770995871</v>
      </c>
      <c r="AP135">
        <f t="shared" si="94"/>
        <v>261500.28019185035</v>
      </c>
    </row>
    <row r="136" spans="1:42" x14ac:dyDescent="0.3">
      <c r="A136">
        <v>135</v>
      </c>
      <c r="B136" t="s">
        <v>397</v>
      </c>
      <c r="C136" t="s">
        <v>395</v>
      </c>
      <c r="D136" t="s">
        <v>396</v>
      </c>
      <c r="E136" t="str">
        <f t="shared" si="64"/>
        <v>185.72</v>
      </c>
      <c r="F136" t="str">
        <f t="shared" si="65"/>
        <v>34.52396</v>
      </c>
      <c r="G136" t="str">
        <f t="shared" si="66"/>
        <v>-86.50984</v>
      </c>
      <c r="H136">
        <f t="shared" si="74"/>
        <v>0.60255590016219551</v>
      </c>
      <c r="I136">
        <f t="shared" si="75"/>
        <v>0.60255677282682163</v>
      </c>
      <c r="J136">
        <f t="shared" si="76"/>
        <v>-1.5098860812295465</v>
      </c>
      <c r="K136">
        <f t="shared" si="77"/>
        <v>-1.5098815433734911</v>
      </c>
      <c r="L136">
        <f t="shared" si="78"/>
        <v>3.7386919728503156E-6</v>
      </c>
      <c r="M136">
        <f t="shared" si="79"/>
        <v>8.7266462611701456E-7</v>
      </c>
      <c r="N136">
        <f t="shared" si="80"/>
        <v>80.25253420739152</v>
      </c>
      <c r="O136">
        <f t="shared" si="81"/>
        <v>0.33660000000001272</v>
      </c>
      <c r="P136" s="1">
        <f t="shared" si="82"/>
        <v>4.1942600732103831E-3</v>
      </c>
      <c r="Q136" s="3">
        <v>9.81</v>
      </c>
      <c r="R136" s="3">
        <v>20</v>
      </c>
      <c r="S136" s="3">
        <v>68</v>
      </c>
      <c r="T136" s="3">
        <f t="shared" si="83"/>
        <v>88</v>
      </c>
      <c r="U136" s="5">
        <v>2.4750000000000002E-3</v>
      </c>
      <c r="V136" s="5">
        <v>0.32</v>
      </c>
      <c r="W136" s="5">
        <v>1.29</v>
      </c>
      <c r="X136" s="4">
        <f t="shared" si="84"/>
        <v>2.1366180000000004</v>
      </c>
      <c r="Y136" s="4">
        <f t="shared" si="67"/>
        <v>3.6207889880114719</v>
      </c>
      <c r="Z136" s="3">
        <f t="shared" si="68"/>
        <v>17.300960135099885</v>
      </c>
      <c r="AA136" s="3">
        <f t="shared" si="85"/>
        <v>23.058367123111356</v>
      </c>
      <c r="AB136" s="3">
        <f t="shared" si="69"/>
        <v>0.2064</v>
      </c>
      <c r="AC136" s="3">
        <f t="shared" si="70"/>
        <v>5.7574069880114731</v>
      </c>
      <c r="AD136" s="2">
        <f t="shared" si="95"/>
        <v>211.11</v>
      </c>
      <c r="AE136" s="2">
        <f t="shared" si="71"/>
        <v>9.1554618274944897</v>
      </c>
      <c r="AF136" s="2">
        <f t="shared" si="86"/>
        <v>767.43352759646746</v>
      </c>
      <c r="AG136" s="2">
        <f t="shared" si="87"/>
        <v>255.38623984539277</v>
      </c>
      <c r="AH136" s="2">
        <f t="shared" si="88"/>
        <v>-1022.8197674418606</v>
      </c>
      <c r="AI136" s="2">
        <f t="shared" si="72"/>
        <v>20.480178496363486</v>
      </c>
      <c r="AJ136">
        <f t="shared" si="73"/>
        <v>7.4214898090773924E-4</v>
      </c>
      <c r="AK136">
        <f t="shared" si="89"/>
        <v>27.894413701605973</v>
      </c>
      <c r="AL136">
        <f t="shared" si="90"/>
        <v>-1022.8197674418606</v>
      </c>
      <c r="AM136">
        <f t="shared" si="91"/>
        <v>1023.6051034421239</v>
      </c>
      <c r="AN136">
        <f t="shared" si="92"/>
        <v>-0.78533600026327122</v>
      </c>
      <c r="AO136">
        <f t="shared" si="93"/>
        <v>9.1554618274944897</v>
      </c>
      <c r="AP136">
        <f t="shared" si="94"/>
        <v>262343.94310524175</v>
      </c>
    </row>
    <row r="137" spans="1:42" x14ac:dyDescent="0.3">
      <c r="A137">
        <v>136</v>
      </c>
      <c r="B137" t="s">
        <v>400</v>
      </c>
      <c r="C137" t="s">
        <v>398</v>
      </c>
      <c r="D137" t="s">
        <v>399</v>
      </c>
      <c r="E137" t="str">
        <f t="shared" si="64"/>
        <v>185.863</v>
      </c>
      <c r="F137" t="str">
        <f t="shared" si="65"/>
        <v>34.52403</v>
      </c>
      <c r="G137" t="str">
        <f t="shared" si="66"/>
        <v>-86.50964</v>
      </c>
      <c r="H137">
        <f t="shared" si="74"/>
        <v>0.60255677282682163</v>
      </c>
      <c r="I137">
        <f t="shared" si="75"/>
        <v>0.60255799455729797</v>
      </c>
      <c r="J137">
        <f t="shared" si="76"/>
        <v>-1.5098815433734911</v>
      </c>
      <c r="K137">
        <f t="shared" si="77"/>
        <v>-1.5098780527149873</v>
      </c>
      <c r="L137">
        <f t="shared" si="78"/>
        <v>2.8759148302188399E-6</v>
      </c>
      <c r="M137">
        <f t="shared" si="79"/>
        <v>1.2217304763417758E-6</v>
      </c>
      <c r="N137">
        <f t="shared" si="80"/>
        <v>65.316430774450367</v>
      </c>
      <c r="O137">
        <f t="shared" si="81"/>
        <v>0.47190000000000221</v>
      </c>
      <c r="P137" s="1">
        <f t="shared" si="82"/>
        <v>7.224828338057228E-3</v>
      </c>
      <c r="Q137" s="3">
        <v>9.81</v>
      </c>
      <c r="R137" s="3">
        <v>20</v>
      </c>
      <c r="S137" s="3">
        <v>68</v>
      </c>
      <c r="T137" s="3">
        <f t="shared" si="83"/>
        <v>88</v>
      </c>
      <c r="U137" s="5">
        <v>2.4750000000000002E-3</v>
      </c>
      <c r="V137" s="5">
        <v>0.32</v>
      </c>
      <c r="W137" s="5">
        <v>1.29</v>
      </c>
      <c r="X137" s="4">
        <f t="shared" si="84"/>
        <v>2.1366180000000004</v>
      </c>
      <c r="Y137" s="4">
        <f t="shared" si="67"/>
        <v>6.2368870328368224</v>
      </c>
      <c r="Z137" s="3">
        <f t="shared" si="68"/>
        <v>15.774644670128271</v>
      </c>
      <c r="AA137" s="3">
        <f t="shared" si="85"/>
        <v>24.148149702965092</v>
      </c>
      <c r="AB137" s="3">
        <f t="shared" si="69"/>
        <v>0.2064</v>
      </c>
      <c r="AC137" s="3">
        <f t="shared" si="70"/>
        <v>8.3735050328368228</v>
      </c>
      <c r="AD137" s="2">
        <f t="shared" si="95"/>
        <v>211.11</v>
      </c>
      <c r="AE137" s="2">
        <f t="shared" si="71"/>
        <v>8.7422847131877042</v>
      </c>
      <c r="AF137" s="2">
        <f t="shared" si="86"/>
        <v>668.15133214937146</v>
      </c>
      <c r="AG137" s="2">
        <f t="shared" si="87"/>
        <v>354.66843529248865</v>
      </c>
      <c r="AH137" s="2">
        <f t="shared" si="88"/>
        <v>-1022.8197674418606</v>
      </c>
      <c r="AI137" s="2">
        <f t="shared" si="72"/>
        <v>19.555927900265367</v>
      </c>
      <c r="AJ137">
        <f t="shared" si="73"/>
        <v>6.3257218959969811E-4</v>
      </c>
      <c r="AK137">
        <f t="shared" si="89"/>
        <v>40.56930732963577</v>
      </c>
      <c r="AL137">
        <f t="shared" si="90"/>
        <v>-1022.8197674418606</v>
      </c>
      <c r="AM137">
        <f t="shared" si="91"/>
        <v>1025.2319317651813</v>
      </c>
      <c r="AN137">
        <f t="shared" si="92"/>
        <v>-2.4121643233207237</v>
      </c>
      <c r="AO137">
        <f t="shared" si="93"/>
        <v>8.7422847131877042</v>
      </c>
      <c r="AP137">
        <f t="shared" si="94"/>
        <v>264013.09705638856</v>
      </c>
    </row>
    <row r="138" spans="1:42" x14ac:dyDescent="0.3">
      <c r="A138">
        <v>137</v>
      </c>
      <c r="B138" t="s">
        <v>403</v>
      </c>
      <c r="C138" t="s">
        <v>401</v>
      </c>
      <c r="D138" t="s">
        <v>402</v>
      </c>
      <c r="E138" t="str">
        <f t="shared" si="64"/>
        <v>186.1</v>
      </c>
      <c r="F138" t="str">
        <f t="shared" si="65"/>
        <v>34.52417</v>
      </c>
      <c r="G138" t="str">
        <f t="shared" si="66"/>
        <v>-86.50934</v>
      </c>
      <c r="H138">
        <f t="shared" si="74"/>
        <v>0.60255799455729797</v>
      </c>
      <c r="I138">
        <f t="shared" si="75"/>
        <v>0.60256043801825065</v>
      </c>
      <c r="J138">
        <f t="shared" si="76"/>
        <v>-1.5098780527149873</v>
      </c>
      <c r="K138">
        <f t="shared" si="77"/>
        <v>-1.5098728167272311</v>
      </c>
      <c r="L138">
        <f t="shared" si="78"/>
        <v>4.3138668075450935E-6</v>
      </c>
      <c r="M138">
        <f t="shared" si="79"/>
        <v>2.4434609526835516E-6</v>
      </c>
      <c r="N138">
        <f t="shared" si="80"/>
        <v>103.63582440210581</v>
      </c>
      <c r="O138">
        <f t="shared" si="81"/>
        <v>0.7820999999999827</v>
      </c>
      <c r="P138" s="1">
        <f t="shared" si="82"/>
        <v>7.5466182134610489E-3</v>
      </c>
      <c r="Q138" s="3">
        <v>9.81</v>
      </c>
      <c r="R138" s="3">
        <v>20</v>
      </c>
      <c r="S138" s="3">
        <v>68</v>
      </c>
      <c r="T138" s="3">
        <f t="shared" si="83"/>
        <v>88</v>
      </c>
      <c r="U138" s="5">
        <v>2.4750000000000002E-3</v>
      </c>
      <c r="V138" s="5">
        <v>0.32</v>
      </c>
      <c r="W138" s="5">
        <v>1.29</v>
      </c>
      <c r="X138" s="4">
        <f t="shared" si="84"/>
        <v>2.1366180000000004</v>
      </c>
      <c r="Y138" s="4">
        <f t="shared" si="67"/>
        <v>6.5146590643293871</v>
      </c>
      <c r="Z138" s="3">
        <f t="shared" si="68"/>
        <v>15.617814559971997</v>
      </c>
      <c r="AA138" s="3">
        <f t="shared" si="85"/>
        <v>24.269091624301385</v>
      </c>
      <c r="AB138" s="3">
        <f t="shared" si="69"/>
        <v>0.2064</v>
      </c>
      <c r="AC138" s="3">
        <f t="shared" si="70"/>
        <v>8.6512770643293884</v>
      </c>
      <c r="AD138" s="2">
        <f t="shared" si="95"/>
        <v>211.11</v>
      </c>
      <c r="AE138" s="2">
        <f t="shared" si="71"/>
        <v>8.6987186528485161</v>
      </c>
      <c r="AF138" s="2">
        <f t="shared" si="86"/>
        <v>658.21208735250741</v>
      </c>
      <c r="AG138" s="2">
        <f t="shared" si="87"/>
        <v>364.60768008935372</v>
      </c>
      <c r="AH138" s="2">
        <f t="shared" si="88"/>
        <v>-1022.8197674418606</v>
      </c>
      <c r="AI138" s="2">
        <f t="shared" si="72"/>
        <v>19.458473428940888</v>
      </c>
      <c r="AJ138">
        <f t="shared" si="73"/>
        <v>1.0087120717630579E-3</v>
      </c>
      <c r="AK138">
        <f t="shared" si="89"/>
        <v>41.915102055859442</v>
      </c>
      <c r="AL138">
        <f t="shared" si="90"/>
        <v>-1022.8197674418606</v>
      </c>
      <c r="AM138">
        <f t="shared" si="91"/>
        <v>1025.4793953470248</v>
      </c>
      <c r="AN138">
        <f t="shared" si="92"/>
        <v>-2.6596279051642</v>
      </c>
      <c r="AO138">
        <f t="shared" si="93"/>
        <v>8.6987186528485161</v>
      </c>
      <c r="AP138">
        <f t="shared" si="94"/>
        <v>264267.4627834913</v>
      </c>
    </row>
    <row r="139" spans="1:42" x14ac:dyDescent="0.3">
      <c r="A139">
        <v>138</v>
      </c>
      <c r="B139" t="s">
        <v>406</v>
      </c>
      <c r="C139" t="s">
        <v>404</v>
      </c>
      <c r="D139" t="s">
        <v>405</v>
      </c>
      <c r="E139" t="str">
        <f t="shared" si="64"/>
        <v>186.117</v>
      </c>
      <c r="F139" t="str">
        <f t="shared" si="65"/>
        <v>34.52437</v>
      </c>
      <c r="G139" t="str">
        <f t="shared" si="66"/>
        <v>-86.50896</v>
      </c>
      <c r="H139">
        <f t="shared" si="74"/>
        <v>0.60256043801825065</v>
      </c>
      <c r="I139">
        <f t="shared" si="75"/>
        <v>0.60256392867675457</v>
      </c>
      <c r="J139">
        <f t="shared" si="76"/>
        <v>-1.5098728167272311</v>
      </c>
      <c r="K139">
        <f t="shared" si="77"/>
        <v>-1.5098661844760737</v>
      </c>
      <c r="L139">
        <f t="shared" si="78"/>
        <v>5.4642201363578362E-6</v>
      </c>
      <c r="M139">
        <f t="shared" si="79"/>
        <v>3.4906585039129467E-6</v>
      </c>
      <c r="N139">
        <f t="shared" si="80"/>
        <v>135.5386533630637</v>
      </c>
      <c r="O139">
        <f t="shared" si="81"/>
        <v>5.6099999999986494E-2</v>
      </c>
      <c r="P139" s="1">
        <f t="shared" si="82"/>
        <v>4.1390406801307779E-4</v>
      </c>
      <c r="Q139" s="3">
        <v>9.81</v>
      </c>
      <c r="R139" s="3">
        <v>20</v>
      </c>
      <c r="S139" s="3">
        <v>68</v>
      </c>
      <c r="T139" s="3">
        <f t="shared" si="83"/>
        <v>88</v>
      </c>
      <c r="U139" s="5">
        <v>2.4750000000000002E-3</v>
      </c>
      <c r="V139" s="5">
        <v>0.32</v>
      </c>
      <c r="W139" s="5">
        <v>1.29</v>
      </c>
      <c r="X139" s="4">
        <f t="shared" si="84"/>
        <v>2.1366180000000004</v>
      </c>
      <c r="Y139" s="4">
        <f t="shared" si="67"/>
        <v>0.35731507322733341</v>
      </c>
      <c r="Z139" s="3">
        <f t="shared" si="68"/>
        <v>19.324049212481004</v>
      </c>
      <c r="AA139" s="3">
        <f t="shared" si="85"/>
        <v>21.817982285708339</v>
      </c>
      <c r="AB139" s="3">
        <f t="shared" si="69"/>
        <v>0.2064</v>
      </c>
      <c r="AC139" s="3">
        <f t="shared" si="70"/>
        <v>2.4939330732273337</v>
      </c>
      <c r="AD139" s="2">
        <f t="shared" si="95"/>
        <v>211.11</v>
      </c>
      <c r="AE139" s="2">
        <f t="shared" si="71"/>
        <v>9.6759634889924495</v>
      </c>
      <c r="AF139" s="2">
        <f t="shared" si="86"/>
        <v>905.90501278807881</v>
      </c>
      <c r="AG139" s="2">
        <f t="shared" si="87"/>
        <v>116.9147546537714</v>
      </c>
      <c r="AH139" s="2">
        <f t="shared" si="88"/>
        <v>-1022.8197674418606</v>
      </c>
      <c r="AI139" s="2">
        <f t="shared" si="72"/>
        <v>21.644507192827422</v>
      </c>
      <c r="AJ139">
        <f t="shared" si="73"/>
        <v>1.1859914052044973E-3</v>
      </c>
      <c r="AK139">
        <f t="shared" si="89"/>
        <v>12.083009075713827</v>
      </c>
      <c r="AL139">
        <f t="shared" si="90"/>
        <v>-1022.8197674418606</v>
      </c>
      <c r="AM139">
        <f t="shared" si="91"/>
        <v>1022.8836430881076</v>
      </c>
      <c r="AN139">
        <f t="shared" si="92"/>
        <v>-6.3875646247140594E-2</v>
      </c>
      <c r="AO139">
        <f t="shared" si="93"/>
        <v>9.6759634889924495</v>
      </c>
      <c r="AP139">
        <f t="shared" si="94"/>
        <v>261605.4065211933</v>
      </c>
    </row>
    <row r="140" spans="1:42" x14ac:dyDescent="0.3">
      <c r="A140">
        <v>139</v>
      </c>
      <c r="B140" t="s">
        <v>409</v>
      </c>
      <c r="C140" t="s">
        <v>407</v>
      </c>
      <c r="D140" t="s">
        <v>408</v>
      </c>
      <c r="E140" t="str">
        <f t="shared" si="64"/>
        <v>185.294</v>
      </c>
      <c r="F140" t="str">
        <f t="shared" si="65"/>
        <v>34.52489</v>
      </c>
      <c r="G140" t="str">
        <f t="shared" si="66"/>
        <v>-86.50785</v>
      </c>
      <c r="H140">
        <f t="shared" si="74"/>
        <v>0.60256392867675457</v>
      </c>
      <c r="I140">
        <f t="shared" si="75"/>
        <v>0.60257300438886507</v>
      </c>
      <c r="J140">
        <f t="shared" si="76"/>
        <v>-1.5098661844760737</v>
      </c>
      <c r="K140">
        <f t="shared" si="77"/>
        <v>-1.5098468113213768</v>
      </c>
      <c r="L140">
        <f t="shared" si="78"/>
        <v>1.5961205620458467E-5</v>
      </c>
      <c r="M140">
        <f t="shared" si="79"/>
        <v>9.0757121105067284E-6</v>
      </c>
      <c r="N140">
        <f t="shared" si="80"/>
        <v>383.81084802962783</v>
      </c>
      <c r="O140">
        <f t="shared" si="81"/>
        <v>-2.7158999999999307</v>
      </c>
      <c r="P140" s="1">
        <f t="shared" si="82"/>
        <v>-7.0761418389880424E-3</v>
      </c>
      <c r="Q140" s="3">
        <v>9.81</v>
      </c>
      <c r="R140" s="3">
        <v>20</v>
      </c>
      <c r="S140" s="3">
        <v>68</v>
      </c>
      <c r="T140" s="3">
        <f t="shared" si="83"/>
        <v>88</v>
      </c>
      <c r="U140" s="5">
        <v>2.4750000000000002E-3</v>
      </c>
      <c r="V140" s="5">
        <v>0.32</v>
      </c>
      <c r="W140" s="5">
        <v>1.29</v>
      </c>
      <c r="X140" s="4">
        <f t="shared" si="84"/>
        <v>2.1366180000000004</v>
      </c>
      <c r="Y140" s="4">
        <f t="shared" si="67"/>
        <v>-6.1085387959604391</v>
      </c>
      <c r="Z140" s="3">
        <f t="shared" si="68"/>
        <v>23.680913428578414</v>
      </c>
      <c r="AA140" s="3">
        <f t="shared" si="85"/>
        <v>19.708992632617974</v>
      </c>
      <c r="AB140" s="3">
        <f t="shared" si="69"/>
        <v>0.2064</v>
      </c>
      <c r="AC140" s="3">
        <f t="shared" si="70"/>
        <v>-3.9719207959604401</v>
      </c>
      <c r="AD140" s="2">
        <f t="shared" si="95"/>
        <v>211.11</v>
      </c>
      <c r="AE140" s="2">
        <f t="shared" si="71"/>
        <v>10.711354148593951</v>
      </c>
      <c r="AF140" s="2">
        <f t="shared" si="86"/>
        <v>1228.9469491070622</v>
      </c>
      <c r="AG140" s="2">
        <f t="shared" si="87"/>
        <v>-206.12718166520079</v>
      </c>
      <c r="AH140" s="2">
        <f t="shared" si="88"/>
        <v>-1022.8197674418606</v>
      </c>
      <c r="AI140" s="2">
        <f t="shared" si="72"/>
        <v>23.9606094191975</v>
      </c>
      <c r="AJ140">
        <f t="shared" si="73"/>
        <v>3.0337896344246836E-3</v>
      </c>
      <c r="AK140">
        <f t="shared" si="89"/>
        <v>-19.243802306009883</v>
      </c>
      <c r="AL140">
        <f t="shared" si="90"/>
        <v>-1022.8197674418606</v>
      </c>
      <c r="AM140">
        <f t="shared" si="91"/>
        <v>1022.5616487856571</v>
      </c>
      <c r="AN140">
        <f t="shared" si="92"/>
        <v>0.25811865620346452</v>
      </c>
      <c r="AO140">
        <f t="shared" si="93"/>
        <v>10.711354148593951</v>
      </c>
      <c r="AP140">
        <f t="shared" si="94"/>
        <v>261276.12692878567</v>
      </c>
    </row>
    <row r="141" spans="1:42" x14ac:dyDescent="0.3">
      <c r="A141">
        <v>140</v>
      </c>
      <c r="B141" t="s">
        <v>412</v>
      </c>
      <c r="C141" t="s">
        <v>410</v>
      </c>
      <c r="D141" t="s">
        <v>411</v>
      </c>
      <c r="E141" t="str">
        <f t="shared" si="64"/>
        <v>184.985</v>
      </c>
      <c r="F141" t="str">
        <f t="shared" si="65"/>
        <v>34.52527</v>
      </c>
      <c r="G141" t="str">
        <f t="shared" si="66"/>
        <v>-86.50695</v>
      </c>
      <c r="H141">
        <f t="shared" si="74"/>
        <v>0.60257300438886507</v>
      </c>
      <c r="I141">
        <f t="shared" si="75"/>
        <v>0.60257963664002268</v>
      </c>
      <c r="J141">
        <f t="shared" si="76"/>
        <v>-1.5098468113213768</v>
      </c>
      <c r="K141">
        <f t="shared" si="77"/>
        <v>-1.5098311033581089</v>
      </c>
      <c r="L141">
        <f t="shared" si="78"/>
        <v>1.2941448149073163E-5</v>
      </c>
      <c r="M141">
        <f t="shared" si="79"/>
        <v>6.6322511576011323E-6</v>
      </c>
      <c r="N141">
        <f t="shared" si="80"/>
        <v>303.97760184854695</v>
      </c>
      <c r="O141">
        <f t="shared" si="81"/>
        <v>-1.0196999999999916</v>
      </c>
      <c r="P141" s="1">
        <f t="shared" si="82"/>
        <v>-3.3545234708050775E-3</v>
      </c>
      <c r="Q141" s="3">
        <v>9.81</v>
      </c>
      <c r="R141" s="3">
        <v>20</v>
      </c>
      <c r="S141" s="3">
        <v>68</v>
      </c>
      <c r="T141" s="3">
        <f t="shared" si="83"/>
        <v>88</v>
      </c>
      <c r="U141" s="5">
        <v>2.4750000000000002E-3</v>
      </c>
      <c r="V141" s="5">
        <v>0.32</v>
      </c>
      <c r="W141" s="5">
        <v>1.29</v>
      </c>
      <c r="X141" s="4">
        <f t="shared" si="84"/>
        <v>2.1366180000000004</v>
      </c>
      <c r="Y141" s="4">
        <f t="shared" si="67"/>
        <v>-2.895876728521487</v>
      </c>
      <c r="Z141" s="3">
        <f t="shared" si="68"/>
        <v>21.462022585691543</v>
      </c>
      <c r="AA141" s="3">
        <f t="shared" si="85"/>
        <v>20.702763857170055</v>
      </c>
      <c r="AB141" s="3">
        <f t="shared" si="69"/>
        <v>0.2064</v>
      </c>
      <c r="AC141" s="3">
        <f t="shared" si="70"/>
        <v>-0.75925872852148701</v>
      </c>
      <c r="AD141" s="2">
        <f t="shared" si="95"/>
        <v>211.11</v>
      </c>
      <c r="AE141" s="2">
        <f t="shared" si="71"/>
        <v>10.197189199300707</v>
      </c>
      <c r="AF141" s="2">
        <f t="shared" si="86"/>
        <v>1060.3309346219071</v>
      </c>
      <c r="AG141" s="2">
        <f t="shared" si="87"/>
        <v>-37.511167180010148</v>
      </c>
      <c r="AH141" s="2">
        <f t="shared" si="88"/>
        <v>-1022.8197674418606</v>
      </c>
      <c r="AI141" s="2">
        <f t="shared" si="72"/>
        <v>22.810455539851247</v>
      </c>
      <c r="AJ141">
        <f t="shared" si="73"/>
        <v>2.5239090644655396E-3</v>
      </c>
      <c r="AK141">
        <f t="shared" si="89"/>
        <v>-3.678579111053716</v>
      </c>
      <c r="AL141">
        <f t="shared" si="90"/>
        <v>-1022.8197674418606</v>
      </c>
      <c r="AM141">
        <f t="shared" si="91"/>
        <v>1022.8179649297575</v>
      </c>
      <c r="AN141">
        <f t="shared" si="92"/>
        <v>1.8025121030404989E-3</v>
      </c>
      <c r="AO141">
        <f t="shared" si="93"/>
        <v>10.197189199300707</v>
      </c>
      <c r="AP141">
        <f t="shared" si="94"/>
        <v>261538.22552569443</v>
      </c>
    </row>
    <row r="142" spans="1:42" x14ac:dyDescent="0.3">
      <c r="A142">
        <v>141</v>
      </c>
      <c r="B142" t="s">
        <v>415</v>
      </c>
      <c r="C142" t="s">
        <v>413</v>
      </c>
      <c r="D142" t="s">
        <v>414</v>
      </c>
      <c r="E142" t="str">
        <f t="shared" si="64"/>
        <v>183.475</v>
      </c>
      <c r="F142" t="str">
        <f t="shared" si="65"/>
        <v>34.52543</v>
      </c>
      <c r="G142" t="str">
        <f t="shared" si="66"/>
        <v>-86.50663</v>
      </c>
      <c r="H142">
        <f t="shared" si="74"/>
        <v>0.60257963664002268</v>
      </c>
      <c r="I142">
        <f t="shared" si="75"/>
        <v>0.60258242916682581</v>
      </c>
      <c r="J142">
        <f t="shared" si="76"/>
        <v>-1.5098311033581089</v>
      </c>
      <c r="K142">
        <f t="shared" si="77"/>
        <v>-1.5098255183045022</v>
      </c>
      <c r="L142">
        <f t="shared" si="78"/>
        <v>4.6013888698630045E-6</v>
      </c>
      <c r="M142">
        <f t="shared" si="79"/>
        <v>2.7925268031303574E-6</v>
      </c>
      <c r="N142">
        <f t="shared" si="80"/>
        <v>112.51257352173192</v>
      </c>
      <c r="O142">
        <f t="shared" si="81"/>
        <v>-4.9830000000000636</v>
      </c>
      <c r="P142" s="1">
        <f t="shared" si="82"/>
        <v>-4.4288383458206043E-2</v>
      </c>
      <c r="Q142" s="3">
        <v>9.81</v>
      </c>
      <c r="R142" s="3">
        <v>20</v>
      </c>
      <c r="S142" s="3">
        <v>68</v>
      </c>
      <c r="T142" s="3">
        <f t="shared" si="83"/>
        <v>88</v>
      </c>
      <c r="U142" s="5">
        <v>2.4750000000000002E-3</v>
      </c>
      <c r="V142" s="5">
        <v>0.32</v>
      </c>
      <c r="W142" s="5">
        <v>1.29</v>
      </c>
      <c r="X142" s="4">
        <f t="shared" si="84"/>
        <v>2.1366180000000004</v>
      </c>
      <c r="Y142" s="4">
        <f t="shared" si="67"/>
        <v>-38.195834204952888</v>
      </c>
      <c r="Z142" s="3">
        <f t="shared" si="68"/>
        <v>49.668165402936069</v>
      </c>
      <c r="AA142" s="3">
        <f t="shared" si="85"/>
        <v>13.608949197983179</v>
      </c>
      <c r="AB142" s="3">
        <f t="shared" si="69"/>
        <v>0.2064</v>
      </c>
      <c r="AC142" s="3">
        <f t="shared" si="70"/>
        <v>-36.059216204952889</v>
      </c>
      <c r="AD142" s="2">
        <f t="shared" si="95"/>
        <v>211.11</v>
      </c>
      <c r="AE142" s="2">
        <f t="shared" si="71"/>
        <v>15.512586381855709</v>
      </c>
      <c r="AF142" s="2">
        <f t="shared" si="86"/>
        <v>3732.9540031072811</v>
      </c>
      <c r="AG142" s="2">
        <f t="shared" si="87"/>
        <v>-2710.1342356654209</v>
      </c>
      <c r="AH142" s="2">
        <f t="shared" si="88"/>
        <v>-1022.8197674418606</v>
      </c>
      <c r="AI142" s="2">
        <f t="shared" si="72"/>
        <v>34.70065672564823</v>
      </c>
      <c r="AJ142">
        <f t="shared" si="73"/>
        <v>6.1408634710019246E-4</v>
      </c>
      <c r="AK142">
        <f t="shared" si="89"/>
        <v>-174.7055048689578</v>
      </c>
      <c r="AL142">
        <f t="shared" si="90"/>
        <v>-1022.8197674418606</v>
      </c>
      <c r="AM142">
        <f t="shared" si="91"/>
        <v>764.48124690698751</v>
      </c>
      <c r="AN142">
        <f t="shared" si="92"/>
        <v>258.33852053487306</v>
      </c>
      <c r="AO142">
        <f t="shared" si="93"/>
        <v>15.512586381855709</v>
      </c>
      <c r="AP142">
        <f t="shared" si="94"/>
        <v>64045.114864849282</v>
      </c>
    </row>
    <row r="143" spans="1:42" x14ac:dyDescent="0.3">
      <c r="A143">
        <v>142</v>
      </c>
      <c r="B143" t="s">
        <v>418</v>
      </c>
      <c r="C143" t="s">
        <v>416</v>
      </c>
      <c r="D143" t="s">
        <v>417</v>
      </c>
      <c r="E143" t="str">
        <f t="shared" si="64"/>
        <v>182.805</v>
      </c>
      <c r="F143" t="str">
        <f t="shared" si="65"/>
        <v>34.52553</v>
      </c>
      <c r="G143" t="str">
        <f t="shared" si="66"/>
        <v>-86.50648</v>
      </c>
      <c r="H143">
        <f t="shared" si="74"/>
        <v>0.60258242916682581</v>
      </c>
      <c r="I143">
        <f t="shared" si="75"/>
        <v>0.60258417449607793</v>
      </c>
      <c r="J143">
        <f t="shared" si="76"/>
        <v>-1.5098255183045022</v>
      </c>
      <c r="K143">
        <f t="shared" si="77"/>
        <v>-1.509822900310624</v>
      </c>
      <c r="L143">
        <f t="shared" si="78"/>
        <v>2.1568976660902012E-6</v>
      </c>
      <c r="M143">
        <f t="shared" si="79"/>
        <v>1.7453292521230068E-6</v>
      </c>
      <c r="N143">
        <f t="shared" si="80"/>
        <v>57.998818371264399</v>
      </c>
      <c r="O143">
        <f t="shared" si="81"/>
        <v>-2.2109999999999586</v>
      </c>
      <c r="P143" s="1">
        <f t="shared" si="82"/>
        <v>-3.812146630034452E-2</v>
      </c>
      <c r="Q143" s="3">
        <v>9.81</v>
      </c>
      <c r="R143" s="3">
        <v>20</v>
      </c>
      <c r="S143" s="3">
        <v>68</v>
      </c>
      <c r="T143" s="3">
        <f t="shared" si="83"/>
        <v>88</v>
      </c>
      <c r="U143" s="5">
        <v>2.4750000000000002E-3</v>
      </c>
      <c r="V143" s="5">
        <v>0.32</v>
      </c>
      <c r="W143" s="5">
        <v>1.29</v>
      </c>
      <c r="X143" s="4">
        <f t="shared" si="84"/>
        <v>2.1366180000000004</v>
      </c>
      <c r="Y143" s="4">
        <f t="shared" si="67"/>
        <v>-32.885612657252864</v>
      </c>
      <c r="Z143" s="3">
        <f t="shared" si="68"/>
        <v>45.040047704966845</v>
      </c>
      <c r="AA143" s="3">
        <f t="shared" si="85"/>
        <v>14.29105304771398</v>
      </c>
      <c r="AB143" s="3">
        <f t="shared" si="69"/>
        <v>0.2064</v>
      </c>
      <c r="AC143" s="3">
        <f t="shared" si="70"/>
        <v>-30.748994657252869</v>
      </c>
      <c r="AD143" s="2">
        <f t="shared" si="95"/>
        <v>211.11</v>
      </c>
      <c r="AE143" s="2">
        <f t="shared" si="71"/>
        <v>14.772179439482896</v>
      </c>
      <c r="AF143" s="2">
        <f t="shared" si="86"/>
        <v>3223.5448966116278</v>
      </c>
      <c r="AG143" s="2">
        <f t="shared" si="87"/>
        <v>-2200.7251291697685</v>
      </c>
      <c r="AH143" s="2">
        <f t="shared" si="88"/>
        <v>-1022.8197674418606</v>
      </c>
      <c r="AI143" s="2">
        <f t="shared" si="72"/>
        <v>33.044414077767335</v>
      </c>
      <c r="AJ143">
        <f t="shared" si="73"/>
        <v>3.3242001706176204E-4</v>
      </c>
      <c r="AK143">
        <f t="shared" si="89"/>
        <v>-148.9776872928918</v>
      </c>
      <c r="AL143">
        <f t="shared" si="90"/>
        <v>-1022.8197674418606</v>
      </c>
      <c r="AM143">
        <f t="shared" si="91"/>
        <v>884.3421453797954</v>
      </c>
      <c r="AN143">
        <f t="shared" si="92"/>
        <v>138.47762206206517</v>
      </c>
      <c r="AO143">
        <f t="shared" si="93"/>
        <v>14.772179439482896</v>
      </c>
      <c r="AP143">
        <f t="shared" si="94"/>
        <v>139078.47178599623</v>
      </c>
    </row>
    <row r="144" spans="1:42" x14ac:dyDescent="0.3">
      <c r="A144">
        <v>143</v>
      </c>
      <c r="B144" t="s">
        <v>421</v>
      </c>
      <c r="C144" t="s">
        <v>419</v>
      </c>
      <c r="D144" t="s">
        <v>420</v>
      </c>
      <c r="E144" t="str">
        <f t="shared" si="64"/>
        <v>182.522</v>
      </c>
      <c r="F144" t="str">
        <f t="shared" si="65"/>
        <v>34.52583</v>
      </c>
      <c r="G144" t="str">
        <f t="shared" si="66"/>
        <v>-86.50615</v>
      </c>
      <c r="H144">
        <f t="shared" si="74"/>
        <v>0.60258417449607793</v>
      </c>
      <c r="I144">
        <f t="shared" si="75"/>
        <v>0.60258941048383374</v>
      </c>
      <c r="J144">
        <f t="shared" si="76"/>
        <v>-1.509822900310624</v>
      </c>
      <c r="K144">
        <f t="shared" si="77"/>
        <v>-1.5098171407240926</v>
      </c>
      <c r="L144">
        <f t="shared" si="78"/>
        <v>4.745163470217417E-6</v>
      </c>
      <c r="M144">
        <f t="shared" si="79"/>
        <v>5.235987755813909E-6</v>
      </c>
      <c r="N144">
        <f t="shared" si="80"/>
        <v>147.70987548437947</v>
      </c>
      <c r="O144">
        <f t="shared" si="81"/>
        <v>-0.93390000000005102</v>
      </c>
      <c r="P144" s="1">
        <f t="shared" si="82"/>
        <v>-6.3225291940538688E-3</v>
      </c>
      <c r="Q144" s="3">
        <v>9.81</v>
      </c>
      <c r="R144" s="3">
        <v>20</v>
      </c>
      <c r="S144" s="3">
        <v>68</v>
      </c>
      <c r="T144" s="3">
        <f t="shared" si="83"/>
        <v>88</v>
      </c>
      <c r="U144" s="5">
        <v>2.4750000000000002E-3</v>
      </c>
      <c r="V144" s="5">
        <v>0.32</v>
      </c>
      <c r="W144" s="5">
        <v>1.29</v>
      </c>
      <c r="X144" s="4">
        <f t="shared" si="84"/>
        <v>2.1366180000000004</v>
      </c>
      <c r="Y144" s="4">
        <f t="shared" si="67"/>
        <v>-5.4580039135842897</v>
      </c>
      <c r="Z144" s="3">
        <f t="shared" si="68"/>
        <v>23.223519391687852</v>
      </c>
      <c r="AA144" s="3">
        <f t="shared" si="85"/>
        <v>19.902133478103561</v>
      </c>
      <c r="AB144" s="3">
        <f t="shared" si="69"/>
        <v>0.2064</v>
      </c>
      <c r="AC144" s="3">
        <f t="shared" si="70"/>
        <v>-3.3213859135842898</v>
      </c>
      <c r="AD144" s="2">
        <f t="shared" si="95"/>
        <v>211.11</v>
      </c>
      <c r="AE144" s="2">
        <f t="shared" si="71"/>
        <v>10.607405494102556</v>
      </c>
      <c r="AF144" s="2">
        <f t="shared" si="86"/>
        <v>1193.5139883129211</v>
      </c>
      <c r="AG144" s="2">
        <f t="shared" si="87"/>
        <v>-170.69422087106994</v>
      </c>
      <c r="AH144" s="2">
        <f t="shared" si="88"/>
        <v>-1022.8197674418606</v>
      </c>
      <c r="AI144" s="2">
        <f t="shared" si="72"/>
        <v>23.728082973393601</v>
      </c>
      <c r="AJ144">
        <f t="shared" si="73"/>
        <v>1.1789976980754737E-3</v>
      </c>
      <c r="AK144">
        <f t="shared" si="89"/>
        <v>-16.091986015427761</v>
      </c>
      <c r="AL144">
        <f t="shared" si="90"/>
        <v>-1022.8197674418606</v>
      </c>
      <c r="AM144">
        <f t="shared" si="91"/>
        <v>1022.6688532278546</v>
      </c>
      <c r="AN144">
        <f t="shared" si="92"/>
        <v>0.15091421400597937</v>
      </c>
      <c r="AO144">
        <f t="shared" si="93"/>
        <v>10.607405494102556</v>
      </c>
      <c r="AP144">
        <f t="shared" si="94"/>
        <v>261385.73390128213</v>
      </c>
    </row>
    <row r="145" spans="1:42" x14ac:dyDescent="0.3">
      <c r="A145">
        <v>144</v>
      </c>
      <c r="B145" t="s">
        <v>424</v>
      </c>
      <c r="C145" t="s">
        <v>422</v>
      </c>
      <c r="D145" t="s">
        <v>423</v>
      </c>
      <c r="E145" t="str">
        <f t="shared" si="64"/>
        <v>182.724</v>
      </c>
      <c r="F145" t="str">
        <f t="shared" si="65"/>
        <v>34.52615</v>
      </c>
      <c r="G145" t="str">
        <f t="shared" si="66"/>
        <v>-86.50593</v>
      </c>
      <c r="H145">
        <f t="shared" si="74"/>
        <v>0.60258941048383374</v>
      </c>
      <c r="I145">
        <f t="shared" si="75"/>
        <v>0.60259499553744023</v>
      </c>
      <c r="J145">
        <f t="shared" si="76"/>
        <v>-1.5098171407240926</v>
      </c>
      <c r="K145">
        <f t="shared" si="77"/>
        <v>-1.5098133009997383</v>
      </c>
      <c r="L145">
        <f t="shared" si="78"/>
        <v>3.1634305386609924E-6</v>
      </c>
      <c r="M145">
        <f t="shared" si="79"/>
        <v>5.5850536064827594E-6</v>
      </c>
      <c r="N145">
        <f t="shared" si="80"/>
        <v>134.17408634123586</v>
      </c>
      <c r="O145">
        <f t="shared" si="81"/>
        <v>0.66659999999999398</v>
      </c>
      <c r="P145" s="1">
        <f t="shared" si="82"/>
        <v>4.9681724554820174E-3</v>
      </c>
      <c r="Q145" s="3">
        <v>9.81</v>
      </c>
      <c r="R145" s="3">
        <v>20</v>
      </c>
      <c r="S145" s="3">
        <v>68</v>
      </c>
      <c r="T145" s="3">
        <f t="shared" si="83"/>
        <v>88</v>
      </c>
      <c r="U145" s="5">
        <v>2.4750000000000002E-3</v>
      </c>
      <c r="V145" s="5">
        <v>0.32</v>
      </c>
      <c r="W145" s="5">
        <v>1.29</v>
      </c>
      <c r="X145" s="4">
        <f t="shared" si="84"/>
        <v>2.1366180000000004</v>
      </c>
      <c r="Y145" s="4">
        <f t="shared" si="67"/>
        <v>4.2888709871566544</v>
      </c>
      <c r="Z145" s="3">
        <f t="shared" si="68"/>
        <v>16.902845741914877</v>
      </c>
      <c r="AA145" s="3">
        <f t="shared" si="85"/>
        <v>23.328334729071532</v>
      </c>
      <c r="AB145" s="3">
        <f t="shared" si="69"/>
        <v>0.2064</v>
      </c>
      <c r="AC145" s="3">
        <f t="shared" si="70"/>
        <v>6.4254889871566547</v>
      </c>
      <c r="AD145" s="2">
        <f t="shared" si="95"/>
        <v>211.11</v>
      </c>
      <c r="AE145" s="2">
        <f t="shared" si="71"/>
        <v>9.0495100679825651</v>
      </c>
      <c r="AF145" s="2">
        <f t="shared" si="86"/>
        <v>741.09725154561488</v>
      </c>
      <c r="AG145" s="2">
        <f t="shared" si="87"/>
        <v>281.72251589624631</v>
      </c>
      <c r="AH145" s="2">
        <f t="shared" si="88"/>
        <v>-1022.8197674418606</v>
      </c>
      <c r="AI145" s="2">
        <f t="shared" si="72"/>
        <v>20.243171233628619</v>
      </c>
      <c r="AJ145">
        <f t="shared" si="73"/>
        <v>1.255324992486077E-3</v>
      </c>
      <c r="AK145">
        <f t="shared" si="89"/>
        <v>31.131245092813248</v>
      </c>
      <c r="AL145">
        <f t="shared" si="90"/>
        <v>-1022.8197674418606</v>
      </c>
      <c r="AM145">
        <f t="shared" si="91"/>
        <v>1023.9111159266804</v>
      </c>
      <c r="AN145">
        <f t="shared" si="92"/>
        <v>-1.0913484848197754</v>
      </c>
      <c r="AO145">
        <f t="shared" si="93"/>
        <v>9.0495100679825651</v>
      </c>
      <c r="AP145">
        <f t="shared" si="94"/>
        <v>262657.51301241212</v>
      </c>
    </row>
    <row r="146" spans="1:42" x14ac:dyDescent="0.3">
      <c r="A146">
        <v>145</v>
      </c>
      <c r="B146" t="s">
        <v>427</v>
      </c>
      <c r="C146" t="s">
        <v>425</v>
      </c>
      <c r="D146" t="s">
        <v>426</v>
      </c>
      <c r="E146" t="str">
        <f t="shared" si="64"/>
        <v>181.21</v>
      </c>
      <c r="F146" t="str">
        <f t="shared" si="65"/>
        <v>34.52735</v>
      </c>
      <c r="G146" t="str">
        <f t="shared" si="66"/>
        <v>-86.50511</v>
      </c>
      <c r="H146">
        <f t="shared" si="74"/>
        <v>0.60259499553744023</v>
      </c>
      <c r="I146">
        <f t="shared" si="75"/>
        <v>0.60261593948846404</v>
      </c>
      <c r="J146">
        <f t="shared" si="76"/>
        <v>-1.5098133009997383</v>
      </c>
      <c r="K146">
        <f t="shared" si="77"/>
        <v>-1.509798989299872</v>
      </c>
      <c r="L146">
        <f t="shared" si="78"/>
        <v>1.1790860774591135E-5</v>
      </c>
      <c r="M146">
        <f t="shared" si="79"/>
        <v>2.0943951023810747E-5</v>
      </c>
      <c r="N146">
        <f t="shared" si="80"/>
        <v>502.41273622764862</v>
      </c>
      <c r="O146">
        <f t="shared" si="81"/>
        <v>-4.9961999999999387</v>
      </c>
      <c r="P146" s="1">
        <f t="shared" si="82"/>
        <v>-9.9444135065399827E-3</v>
      </c>
      <c r="Q146" s="3">
        <v>9.81</v>
      </c>
      <c r="R146" s="3">
        <v>20</v>
      </c>
      <c r="S146" s="3">
        <v>68</v>
      </c>
      <c r="T146" s="3">
        <f t="shared" si="83"/>
        <v>88</v>
      </c>
      <c r="U146" s="5">
        <v>2.4750000000000002E-3</v>
      </c>
      <c r="V146" s="5">
        <v>0.32</v>
      </c>
      <c r="W146" s="5">
        <v>1.29</v>
      </c>
      <c r="X146" s="4">
        <f t="shared" si="84"/>
        <v>2.1366180000000004</v>
      </c>
      <c r="Y146" s="4">
        <f t="shared" si="67"/>
        <v>-8.5843888414755938</v>
      </c>
      <c r="Z146" s="3">
        <f t="shared" si="68"/>
        <v>25.456857688635633</v>
      </c>
      <c r="AA146" s="3">
        <f t="shared" si="85"/>
        <v>19.009086847160042</v>
      </c>
      <c r="AB146" s="3">
        <f t="shared" si="69"/>
        <v>0.2064</v>
      </c>
      <c r="AC146" s="3">
        <f t="shared" si="70"/>
        <v>-6.4477708414755934</v>
      </c>
      <c r="AD146" s="2">
        <f t="shared" si="95"/>
        <v>211.11</v>
      </c>
      <c r="AE146" s="2">
        <f t="shared" si="71"/>
        <v>11.105741254032944</v>
      </c>
      <c r="AF146" s="2">
        <f t="shared" si="86"/>
        <v>1369.7542375519695</v>
      </c>
      <c r="AG146" s="2">
        <f t="shared" si="87"/>
        <v>-346.93447011010761</v>
      </c>
      <c r="AH146" s="2">
        <f t="shared" si="88"/>
        <v>-1022.8197674418606</v>
      </c>
      <c r="AI146" s="2">
        <f t="shared" si="72"/>
        <v>24.842827975534934</v>
      </c>
      <c r="AJ146">
        <f t="shared" si="73"/>
        <v>3.8302373389031857E-3</v>
      </c>
      <c r="AK146">
        <f t="shared" si="89"/>
        <v>-31.239199813350744</v>
      </c>
      <c r="AL146">
        <f t="shared" si="90"/>
        <v>-1022.8197674418606</v>
      </c>
      <c r="AM146">
        <f t="shared" si="91"/>
        <v>1021.714655388259</v>
      </c>
      <c r="AN146">
        <f t="shared" si="92"/>
        <v>1.1051120536015446</v>
      </c>
      <c r="AO146">
        <f t="shared" si="93"/>
        <v>11.105741254032944</v>
      </c>
      <c r="AP146">
        <f t="shared" si="94"/>
        <v>260410.95998644453</v>
      </c>
    </row>
    <row r="147" spans="1:42" x14ac:dyDescent="0.3">
      <c r="A147">
        <v>146</v>
      </c>
      <c r="B147" t="s">
        <v>430</v>
      </c>
      <c r="C147" t="s">
        <v>428</v>
      </c>
      <c r="D147" t="s">
        <v>429</v>
      </c>
      <c r="E147" t="str">
        <f t="shared" si="64"/>
        <v>179.75</v>
      </c>
      <c r="F147" t="str">
        <f t="shared" si="65"/>
        <v>34.52769</v>
      </c>
      <c r="G147" t="str">
        <f t="shared" si="66"/>
        <v>-86.50493</v>
      </c>
      <c r="H147">
        <f t="shared" si="74"/>
        <v>0.60261593948846404</v>
      </c>
      <c r="I147">
        <f t="shared" si="75"/>
        <v>0.60262187360792097</v>
      </c>
      <c r="J147">
        <f t="shared" si="76"/>
        <v>-1.509798989299872</v>
      </c>
      <c r="K147">
        <f t="shared" si="77"/>
        <v>-1.5097958477072182</v>
      </c>
      <c r="L147">
        <f t="shared" si="78"/>
        <v>2.5882138010536049E-6</v>
      </c>
      <c r="M147">
        <f t="shared" si="79"/>
        <v>5.9341194569295652E-6</v>
      </c>
      <c r="N147">
        <f t="shared" si="80"/>
        <v>135.32930519051303</v>
      </c>
      <c r="O147">
        <f t="shared" si="81"/>
        <v>-4.8180000000000263</v>
      </c>
      <c r="P147" s="1">
        <f t="shared" si="82"/>
        <v>-3.5602044902376263E-2</v>
      </c>
      <c r="Q147" s="3">
        <v>9.81</v>
      </c>
      <c r="R147" s="3">
        <v>20</v>
      </c>
      <c r="S147" s="3">
        <v>68</v>
      </c>
      <c r="T147" s="3">
        <f t="shared" si="83"/>
        <v>88</v>
      </c>
      <c r="U147" s="5">
        <v>2.4750000000000002E-3</v>
      </c>
      <c r="V147" s="5">
        <v>0.32</v>
      </c>
      <c r="W147" s="5">
        <v>1.29</v>
      </c>
      <c r="X147" s="4">
        <f t="shared" si="84"/>
        <v>2.1366180000000004</v>
      </c>
      <c r="Y147" s="4">
        <f t="shared" si="67"/>
        <v>-30.715073723665078</v>
      </c>
      <c r="Z147" s="3">
        <f t="shared" si="68"/>
        <v>43.174926116501688</v>
      </c>
      <c r="AA147" s="3">
        <f t="shared" si="85"/>
        <v>14.596470392836608</v>
      </c>
      <c r="AB147" s="3">
        <f t="shared" si="69"/>
        <v>0.2064</v>
      </c>
      <c r="AC147" s="3">
        <f t="shared" si="70"/>
        <v>-28.578455723665083</v>
      </c>
      <c r="AD147" s="2">
        <f t="shared" si="95"/>
        <v>211.11</v>
      </c>
      <c r="AE147" s="2">
        <f t="shared" si="71"/>
        <v>14.463085548654615</v>
      </c>
      <c r="AF147" s="2">
        <f t="shared" si="86"/>
        <v>3025.4004359486735</v>
      </c>
      <c r="AG147" s="2">
        <f t="shared" si="87"/>
        <v>-2002.5806685068133</v>
      </c>
      <c r="AH147" s="2">
        <f t="shared" si="88"/>
        <v>-1022.8197674418606</v>
      </c>
      <c r="AI147" s="2">
        <f t="shared" si="72"/>
        <v>32.352990949631042</v>
      </c>
      <c r="AJ147">
        <f t="shared" si="73"/>
        <v>7.9221578819031096E-4</v>
      </c>
      <c r="AK147">
        <f t="shared" si="89"/>
        <v>-138.46151028907502</v>
      </c>
      <c r="AL147">
        <f t="shared" si="90"/>
        <v>-1022.8197674418606</v>
      </c>
      <c r="AM147">
        <f t="shared" si="91"/>
        <v>915.42008641593338</v>
      </c>
      <c r="AN147">
        <f t="shared" si="92"/>
        <v>107.39968102592712</v>
      </c>
      <c r="AO147">
        <f t="shared" si="93"/>
        <v>14.463085548654615</v>
      </c>
      <c r="AP147">
        <f t="shared" si="94"/>
        <v>163224.24388165754</v>
      </c>
    </row>
    <row r="148" spans="1:42" x14ac:dyDescent="0.3">
      <c r="A148">
        <v>147</v>
      </c>
      <c r="B148" t="s">
        <v>433</v>
      </c>
      <c r="C148" t="s">
        <v>431</v>
      </c>
      <c r="D148" t="s">
        <v>432</v>
      </c>
      <c r="E148" t="str">
        <f t="shared" si="64"/>
        <v>178.816</v>
      </c>
      <c r="F148" t="str">
        <f t="shared" si="65"/>
        <v>34.52799</v>
      </c>
      <c r="G148" t="str">
        <f t="shared" si="66"/>
        <v>-86.50484</v>
      </c>
      <c r="H148">
        <f t="shared" si="74"/>
        <v>0.60262187360792097</v>
      </c>
      <c r="I148">
        <f t="shared" si="75"/>
        <v>0.602627109595677</v>
      </c>
      <c r="J148">
        <f t="shared" si="76"/>
        <v>-1.5097958477072182</v>
      </c>
      <c r="K148">
        <f t="shared" si="77"/>
        <v>-1.5097942769108916</v>
      </c>
      <c r="L148">
        <f t="shared" si="78"/>
        <v>1.2941019276885534E-6</v>
      </c>
      <c r="M148">
        <f t="shared" si="79"/>
        <v>5.2359877560359536E-6</v>
      </c>
      <c r="N148">
        <f t="shared" si="80"/>
        <v>112.74395934122211</v>
      </c>
      <c r="O148">
        <f t="shared" si="81"/>
        <v>-3.0821999999999914</v>
      </c>
      <c r="P148" s="1">
        <f t="shared" si="82"/>
        <v>-2.7338050020681324E-2</v>
      </c>
      <c r="Q148" s="3">
        <v>9.81</v>
      </c>
      <c r="R148" s="3">
        <v>20</v>
      </c>
      <c r="S148" s="3">
        <v>68</v>
      </c>
      <c r="T148" s="3">
        <f t="shared" si="83"/>
        <v>88</v>
      </c>
      <c r="U148" s="5">
        <v>2.4750000000000002E-3</v>
      </c>
      <c r="V148" s="5">
        <v>0.32</v>
      </c>
      <c r="W148" s="5">
        <v>1.29</v>
      </c>
      <c r="X148" s="4">
        <f t="shared" si="84"/>
        <v>2.1366180000000004</v>
      </c>
      <c r="Y148" s="4">
        <f t="shared" si="67"/>
        <v>-23.591577661749405</v>
      </c>
      <c r="Z148" s="3">
        <f t="shared" si="68"/>
        <v>37.183502943416528</v>
      </c>
      <c r="AA148" s="3">
        <f t="shared" si="85"/>
        <v>15.728543281667122</v>
      </c>
      <c r="AB148" s="3">
        <f t="shared" si="69"/>
        <v>0.2064</v>
      </c>
      <c r="AC148" s="3">
        <f t="shared" si="70"/>
        <v>-21.454959661749402</v>
      </c>
      <c r="AD148" s="2">
        <f t="shared" si="95"/>
        <v>211.11</v>
      </c>
      <c r="AE148" s="2">
        <f t="shared" si="71"/>
        <v>13.422094864059364</v>
      </c>
      <c r="AF148" s="2">
        <f t="shared" si="86"/>
        <v>2418.0256971151516</v>
      </c>
      <c r="AG148" s="2">
        <f t="shared" si="87"/>
        <v>-1395.2059296732921</v>
      </c>
      <c r="AH148" s="2">
        <f t="shared" si="88"/>
        <v>-1022.8197674418606</v>
      </c>
      <c r="AI148" s="2">
        <f t="shared" si="72"/>
        <v>30.024361827991552</v>
      </c>
      <c r="AJ148">
        <f t="shared" si="73"/>
        <v>7.1118989055737002E-4</v>
      </c>
      <c r="AK148">
        <f t="shared" si="89"/>
        <v>-103.94844797359207</v>
      </c>
      <c r="AL148">
        <f t="shared" si="90"/>
        <v>-1022.8197674418606</v>
      </c>
      <c r="AM148">
        <f t="shared" si="91"/>
        <v>980.38788204543596</v>
      </c>
      <c r="AN148">
        <f t="shared" si="92"/>
        <v>42.431885396424605</v>
      </c>
      <c r="AO148">
        <f t="shared" si="93"/>
        <v>13.422094864059364</v>
      </c>
      <c r="AP148">
        <f t="shared" si="94"/>
        <v>219940.36291246006</v>
      </c>
    </row>
    <row r="149" spans="1:42" x14ac:dyDescent="0.3">
      <c r="A149">
        <v>148</v>
      </c>
      <c r="B149" t="s">
        <v>436</v>
      </c>
      <c r="C149" t="s">
        <v>434</v>
      </c>
      <c r="D149" t="s">
        <v>435</v>
      </c>
      <c r="E149" t="str">
        <f t="shared" si="64"/>
        <v>178.403</v>
      </c>
      <c r="F149" t="str">
        <f t="shared" si="65"/>
        <v>34.52839</v>
      </c>
      <c r="G149" t="str">
        <f t="shared" si="66"/>
        <v>-86.50481</v>
      </c>
      <c r="H149">
        <f t="shared" si="74"/>
        <v>0.602627109595677</v>
      </c>
      <c r="I149">
        <f t="shared" si="75"/>
        <v>0.60263409091268494</v>
      </c>
      <c r="J149">
        <f t="shared" si="76"/>
        <v>-1.5097942769108916</v>
      </c>
      <c r="K149">
        <f t="shared" si="77"/>
        <v>-1.509793753312116</v>
      </c>
      <c r="L149">
        <f t="shared" si="78"/>
        <v>4.313654964221609E-7</v>
      </c>
      <c r="M149">
        <f t="shared" si="79"/>
        <v>6.9813170079369158E-6</v>
      </c>
      <c r="N149">
        <f t="shared" si="80"/>
        <v>146.21240979404888</v>
      </c>
      <c r="O149">
        <f t="shared" si="81"/>
        <v>-1.362900000000036</v>
      </c>
      <c r="P149" s="1">
        <f t="shared" si="82"/>
        <v>-9.3213702032528059E-3</v>
      </c>
      <c r="Q149" s="3">
        <v>9.81</v>
      </c>
      <c r="R149" s="3">
        <v>20</v>
      </c>
      <c r="S149" s="3">
        <v>68</v>
      </c>
      <c r="T149" s="3">
        <f t="shared" si="83"/>
        <v>88</v>
      </c>
      <c r="U149" s="5">
        <v>2.4750000000000002E-3</v>
      </c>
      <c r="V149" s="5">
        <v>0.32</v>
      </c>
      <c r="W149" s="5">
        <v>1.29</v>
      </c>
      <c r="X149" s="4">
        <f t="shared" si="84"/>
        <v>2.1366180000000004</v>
      </c>
      <c r="Y149" s="4">
        <f t="shared" si="67"/>
        <v>-8.0466029002723225</v>
      </c>
      <c r="Z149" s="3">
        <f t="shared" si="68"/>
        <v>25.066509472721837</v>
      </c>
      <c r="AA149" s="3">
        <f t="shared" si="85"/>
        <v>19.156524572449513</v>
      </c>
      <c r="AB149" s="3">
        <f t="shared" si="69"/>
        <v>0.2064</v>
      </c>
      <c r="AC149" s="3">
        <f t="shared" si="70"/>
        <v>-5.9099849002723222</v>
      </c>
      <c r="AD149" s="2">
        <f t="shared" si="95"/>
        <v>211.11</v>
      </c>
      <c r="AE149" s="2">
        <f t="shared" si="71"/>
        <v>11.020266186676377</v>
      </c>
      <c r="AF149" s="2">
        <f t="shared" si="86"/>
        <v>1338.3701877918584</v>
      </c>
      <c r="AG149" s="2">
        <f t="shared" si="87"/>
        <v>-315.55042034999531</v>
      </c>
      <c r="AH149" s="2">
        <f t="shared" si="88"/>
        <v>-1022.8197674418606</v>
      </c>
      <c r="AI149" s="2">
        <f t="shared" si="72"/>
        <v>24.651625754452635</v>
      </c>
      <c r="AJ149">
        <f t="shared" si="73"/>
        <v>1.1233232467101758E-3</v>
      </c>
      <c r="AK149">
        <f t="shared" si="89"/>
        <v>-28.633647772637218</v>
      </c>
      <c r="AL149">
        <f t="shared" si="90"/>
        <v>-1022.8197674418606</v>
      </c>
      <c r="AM149">
        <f t="shared" si="91"/>
        <v>1021.9689653220951</v>
      </c>
      <c r="AN149">
        <f t="shared" si="92"/>
        <v>0.85080211976543296</v>
      </c>
      <c r="AO149">
        <f t="shared" si="93"/>
        <v>11.020266186676377</v>
      </c>
      <c r="AP149">
        <f t="shared" si="94"/>
        <v>260670.57580542492</v>
      </c>
    </row>
    <row r="150" spans="1:42" x14ac:dyDescent="0.3">
      <c r="A150">
        <v>149</v>
      </c>
      <c r="B150" t="s">
        <v>439</v>
      </c>
      <c r="C150" t="s">
        <v>437</v>
      </c>
      <c r="D150" t="s">
        <v>438</v>
      </c>
      <c r="E150" t="str">
        <f t="shared" si="64"/>
        <v>177.96</v>
      </c>
      <c r="F150" t="str">
        <f t="shared" si="65"/>
        <v>34.52924</v>
      </c>
      <c r="G150" t="str">
        <f t="shared" si="66"/>
        <v>-86.50479</v>
      </c>
      <c r="H150">
        <f t="shared" si="74"/>
        <v>0.60263409091268494</v>
      </c>
      <c r="I150">
        <f t="shared" si="75"/>
        <v>0.60264892621132682</v>
      </c>
      <c r="J150">
        <f t="shared" si="76"/>
        <v>-1.509793753312116</v>
      </c>
      <c r="K150">
        <f t="shared" si="77"/>
        <v>-1.5097934042462655</v>
      </c>
      <c r="L150">
        <f t="shared" si="78"/>
        <v>2.8757483933890302E-7</v>
      </c>
      <c r="M150">
        <f t="shared" si="79"/>
        <v>1.4835298641879824E-5</v>
      </c>
      <c r="N150">
        <f t="shared" si="80"/>
        <v>310.16821967119995</v>
      </c>
      <c r="O150">
        <f t="shared" si="81"/>
        <v>-1.4618999999999458</v>
      </c>
      <c r="P150" s="1">
        <f t="shared" si="82"/>
        <v>-4.713248834937578E-3</v>
      </c>
      <c r="Q150" s="3">
        <v>9.81</v>
      </c>
      <c r="R150" s="3">
        <v>20</v>
      </c>
      <c r="S150" s="3">
        <v>68</v>
      </c>
      <c r="T150" s="3">
        <f t="shared" si="83"/>
        <v>88</v>
      </c>
      <c r="U150" s="5">
        <v>2.4750000000000002E-3</v>
      </c>
      <c r="V150" s="5">
        <v>0.32</v>
      </c>
      <c r="W150" s="5">
        <v>1.29</v>
      </c>
      <c r="X150" s="4">
        <f t="shared" si="84"/>
        <v>2.1366180000000004</v>
      </c>
      <c r="Y150" s="4">
        <f t="shared" si="67"/>
        <v>-4.0688082607688045</v>
      </c>
      <c r="Z150" s="3">
        <f t="shared" si="68"/>
        <v>22.260336928719646</v>
      </c>
      <c r="AA150" s="3">
        <f t="shared" si="85"/>
        <v>20.32814666795084</v>
      </c>
      <c r="AB150" s="3">
        <f t="shared" si="69"/>
        <v>0.2064</v>
      </c>
      <c r="AC150" s="3">
        <f t="shared" si="70"/>
        <v>-1.9321902607688044</v>
      </c>
      <c r="AD150" s="2">
        <f t="shared" si="95"/>
        <v>211.11</v>
      </c>
      <c r="AE150" s="2">
        <f t="shared" si="71"/>
        <v>10.385108069533496</v>
      </c>
      <c r="AF150" s="2">
        <f t="shared" si="86"/>
        <v>1120.0387823109536</v>
      </c>
      <c r="AG150" s="2">
        <f t="shared" si="87"/>
        <v>-97.219014869109202</v>
      </c>
      <c r="AH150" s="2">
        <f t="shared" si="88"/>
        <v>-1022.8197674418606</v>
      </c>
      <c r="AI150" s="2">
        <f t="shared" si="72"/>
        <v>23.230817950586754</v>
      </c>
      <c r="AJ150">
        <f t="shared" si="73"/>
        <v>2.5287091105997668E-3</v>
      </c>
      <c r="AK150">
        <f t="shared" si="89"/>
        <v>-9.3613869223294781</v>
      </c>
      <c r="AL150">
        <f t="shared" si="90"/>
        <v>-1022.8197674418606</v>
      </c>
      <c r="AM150">
        <f t="shared" si="91"/>
        <v>1022.7900596532772</v>
      </c>
      <c r="AN150">
        <f t="shared" si="92"/>
        <v>2.9707788583323236E-2</v>
      </c>
      <c r="AO150">
        <f t="shared" si="93"/>
        <v>10.385108069533496</v>
      </c>
      <c r="AP150">
        <f t="shared" si="94"/>
        <v>261509.68433659812</v>
      </c>
    </row>
    <row r="151" spans="1:42" x14ac:dyDescent="0.3">
      <c r="A151">
        <v>150</v>
      </c>
      <c r="B151" t="s">
        <v>442</v>
      </c>
      <c r="C151" t="s">
        <v>440</v>
      </c>
      <c r="D151" t="s">
        <v>441</v>
      </c>
      <c r="E151" t="str">
        <f t="shared" si="64"/>
        <v>177.451</v>
      </c>
      <c r="F151" t="str">
        <f t="shared" si="65"/>
        <v>34.52981</v>
      </c>
      <c r="G151" t="str">
        <f t="shared" si="66"/>
        <v>-86.50473</v>
      </c>
      <c r="H151">
        <f t="shared" si="74"/>
        <v>0.60264892621132682</v>
      </c>
      <c r="I151">
        <f t="shared" si="75"/>
        <v>0.60265887458806311</v>
      </c>
      <c r="J151">
        <f t="shared" si="76"/>
        <v>-1.5097934042462655</v>
      </c>
      <c r="K151">
        <f t="shared" si="77"/>
        <v>-1.5097923570487142</v>
      </c>
      <c r="L151">
        <f t="shared" si="78"/>
        <v>8.6271716248799274E-7</v>
      </c>
      <c r="M151">
        <f t="shared" si="79"/>
        <v>9.9483767362906761E-6</v>
      </c>
      <c r="N151">
        <f t="shared" si="80"/>
        <v>208.7365686497472</v>
      </c>
      <c r="O151">
        <f t="shared" si="81"/>
        <v>-1.6797000000000479</v>
      </c>
      <c r="P151" s="1">
        <f t="shared" si="82"/>
        <v>-8.046984823337433E-3</v>
      </c>
      <c r="Q151" s="3">
        <v>9.81</v>
      </c>
      <c r="R151" s="3">
        <v>20</v>
      </c>
      <c r="S151" s="3">
        <v>68</v>
      </c>
      <c r="T151" s="3">
        <f t="shared" si="83"/>
        <v>88</v>
      </c>
      <c r="U151" s="5">
        <v>2.4750000000000002E-3</v>
      </c>
      <c r="V151" s="5">
        <v>0.32</v>
      </c>
      <c r="W151" s="5">
        <v>1.29</v>
      </c>
      <c r="X151" s="4">
        <f t="shared" si="84"/>
        <v>2.1366180000000004</v>
      </c>
      <c r="Y151" s="4">
        <f t="shared" si="67"/>
        <v>-6.946576152757908</v>
      </c>
      <c r="Z151" s="3">
        <f t="shared" si="68"/>
        <v>24.275917938809798</v>
      </c>
      <c r="AA151" s="3">
        <f t="shared" si="85"/>
        <v>19.46595978605189</v>
      </c>
      <c r="AB151" s="3">
        <f t="shared" si="69"/>
        <v>0.2064</v>
      </c>
      <c r="AC151" s="3">
        <f t="shared" si="70"/>
        <v>-4.8099581527579076</v>
      </c>
      <c r="AD151" s="2">
        <f t="shared" si="95"/>
        <v>211.11</v>
      </c>
      <c r="AE151" s="2">
        <f t="shared" si="71"/>
        <v>10.845085591477901</v>
      </c>
      <c r="AF151" s="2">
        <f t="shared" si="86"/>
        <v>1275.5543016380136</v>
      </c>
      <c r="AG151" s="2">
        <f t="shared" si="87"/>
        <v>-252.73453419615527</v>
      </c>
      <c r="AH151" s="2">
        <f t="shared" si="88"/>
        <v>-1022.8197674418606</v>
      </c>
      <c r="AI151" s="2">
        <f t="shared" si="72"/>
        <v>24.259758044623975</v>
      </c>
      <c r="AJ151">
        <f t="shared" si="73"/>
        <v>1.6295892547415493E-3</v>
      </c>
      <c r="AK151">
        <f t="shared" si="89"/>
        <v>-23.304060817625523</v>
      </c>
      <c r="AL151">
        <f t="shared" si="90"/>
        <v>-1022.8197674418606</v>
      </c>
      <c r="AM151">
        <f t="shared" si="91"/>
        <v>1022.3612808310345</v>
      </c>
      <c r="AN151">
        <f t="shared" si="92"/>
        <v>0.45848661082607123</v>
      </c>
      <c r="AO151">
        <f t="shared" si="93"/>
        <v>10.845085591477901</v>
      </c>
      <c r="AP151">
        <f t="shared" si="94"/>
        <v>261071.33020876738</v>
      </c>
    </row>
    <row r="152" spans="1:42" x14ac:dyDescent="0.3">
      <c r="A152">
        <v>151</v>
      </c>
      <c r="B152" t="s">
        <v>444</v>
      </c>
      <c r="C152" t="s">
        <v>318</v>
      </c>
      <c r="D152" t="s">
        <v>443</v>
      </c>
      <c r="E152" t="str">
        <f t="shared" si="64"/>
        <v>175.576</v>
      </c>
      <c r="F152" t="str">
        <f t="shared" si="65"/>
        <v>34.53098</v>
      </c>
      <c r="G152" t="str">
        <f t="shared" si="66"/>
        <v>-86.50445</v>
      </c>
      <c r="H152">
        <f t="shared" si="74"/>
        <v>0.60265887458806311</v>
      </c>
      <c r="I152">
        <f t="shared" si="75"/>
        <v>0.60267929494031147</v>
      </c>
      <c r="J152">
        <f t="shared" si="76"/>
        <v>-1.5097923570487142</v>
      </c>
      <c r="K152">
        <f t="shared" si="77"/>
        <v>-1.5097874701268088</v>
      </c>
      <c r="L152">
        <f t="shared" si="78"/>
        <v>4.0259713621769852E-6</v>
      </c>
      <c r="M152">
        <f t="shared" si="79"/>
        <v>2.0420352248362583E-5</v>
      </c>
      <c r="N152">
        <f t="shared" si="80"/>
        <v>435.07413255484579</v>
      </c>
      <c r="O152">
        <f t="shared" si="81"/>
        <v>-6.1875</v>
      </c>
      <c r="P152" s="1">
        <f t="shared" si="82"/>
        <v>-1.4221714271233992E-2</v>
      </c>
      <c r="Q152" s="3">
        <v>9.81</v>
      </c>
      <c r="R152" s="3">
        <v>20</v>
      </c>
      <c r="S152" s="3">
        <v>68</v>
      </c>
      <c r="T152" s="3">
        <f t="shared" si="83"/>
        <v>88</v>
      </c>
      <c r="U152" s="5">
        <v>2.4750000000000002E-3</v>
      </c>
      <c r="V152" s="5">
        <v>0.32</v>
      </c>
      <c r="W152" s="5">
        <v>1.29</v>
      </c>
      <c r="X152" s="4">
        <f t="shared" si="84"/>
        <v>2.1366180000000004</v>
      </c>
      <c r="Y152" s="4">
        <f t="shared" si="67"/>
        <v>-12.276080096309661</v>
      </c>
      <c r="Z152" s="3">
        <f t="shared" si="68"/>
        <v>28.200265134863645</v>
      </c>
      <c r="AA152" s="3">
        <f t="shared" si="85"/>
        <v>18.060803038553985</v>
      </c>
      <c r="AB152" s="3">
        <f t="shared" si="69"/>
        <v>0.2064</v>
      </c>
      <c r="AC152" s="3">
        <f t="shared" si="70"/>
        <v>-10.139462096309662</v>
      </c>
      <c r="AD152" s="2">
        <f t="shared" si="95"/>
        <v>211.11</v>
      </c>
      <c r="AE152" s="2">
        <f t="shared" si="71"/>
        <v>11.688849025668951</v>
      </c>
      <c r="AF152" s="2">
        <f t="shared" si="86"/>
        <v>1597.0379924673302</v>
      </c>
      <c r="AG152" s="2">
        <f t="shared" si="87"/>
        <v>-574.21822502546729</v>
      </c>
      <c r="AH152" s="2">
        <f t="shared" si="88"/>
        <v>-1022.8197674418606</v>
      </c>
      <c r="AI152" s="2">
        <f t="shared" si="72"/>
        <v>26.147202508544193</v>
      </c>
      <c r="AJ152">
        <f t="shared" si="73"/>
        <v>3.1514042034147633E-3</v>
      </c>
      <c r="AK152">
        <f t="shared" si="89"/>
        <v>-49.125300854213478</v>
      </c>
      <c r="AL152">
        <f t="shared" si="90"/>
        <v>-1022.8197674418606</v>
      </c>
      <c r="AM152">
        <f t="shared" si="91"/>
        <v>1018.5086766216327</v>
      </c>
      <c r="AN152">
        <f t="shared" si="92"/>
        <v>4.3110908202278324</v>
      </c>
      <c r="AO152">
        <f t="shared" si="93"/>
        <v>11.688849025668951</v>
      </c>
      <c r="AP152">
        <f t="shared" si="94"/>
        <v>257149.18576134954</v>
      </c>
    </row>
    <row r="153" spans="1:42" x14ac:dyDescent="0.3">
      <c r="A153">
        <v>152</v>
      </c>
      <c r="B153" t="s">
        <v>447</v>
      </c>
      <c r="C153" t="s">
        <v>445</v>
      </c>
      <c r="D153" t="s">
        <v>446</v>
      </c>
      <c r="E153" t="str">
        <f t="shared" si="64"/>
        <v>177.065</v>
      </c>
      <c r="F153" t="str">
        <f t="shared" si="65"/>
        <v>34.53251</v>
      </c>
      <c r="G153" t="str">
        <f t="shared" si="66"/>
        <v>-86.50408</v>
      </c>
      <c r="H153">
        <f t="shared" si="74"/>
        <v>0.60267929494031147</v>
      </c>
      <c r="I153">
        <f t="shared" si="75"/>
        <v>0.6027059984778671</v>
      </c>
      <c r="J153">
        <f t="shared" si="76"/>
        <v>-1.5097874701268088</v>
      </c>
      <c r="K153">
        <f t="shared" si="77"/>
        <v>-1.5097810124085764</v>
      </c>
      <c r="L153">
        <f t="shared" si="78"/>
        <v>5.3199473356481157E-6</v>
      </c>
      <c r="M153">
        <f t="shared" si="79"/>
        <v>2.6703537555627932E-5</v>
      </c>
      <c r="N153">
        <f t="shared" si="80"/>
        <v>569.16748126488073</v>
      </c>
      <c r="O153">
        <f t="shared" si="81"/>
        <v>4.9137000000000137</v>
      </c>
      <c r="P153" s="1">
        <f t="shared" si="82"/>
        <v>8.633135521165276E-3</v>
      </c>
      <c r="Q153" s="3">
        <v>9.81</v>
      </c>
      <c r="R153" s="3">
        <v>20</v>
      </c>
      <c r="S153" s="3">
        <v>68</v>
      </c>
      <c r="T153" s="3">
        <f t="shared" si="83"/>
        <v>88</v>
      </c>
      <c r="U153" s="5">
        <v>2.4750000000000002E-3</v>
      </c>
      <c r="V153" s="5">
        <v>0.32</v>
      </c>
      <c r="W153" s="5">
        <v>1.29</v>
      </c>
      <c r="X153" s="4">
        <f t="shared" si="84"/>
        <v>2.1366180000000004</v>
      </c>
      <c r="Y153" s="4">
        <f t="shared" si="67"/>
        <v>7.4525355153160682</v>
      </c>
      <c r="Z153" s="3">
        <f t="shared" si="68"/>
        <v>15.095902314698639</v>
      </c>
      <c r="AA153" s="3">
        <f t="shared" si="85"/>
        <v>24.685055830014708</v>
      </c>
      <c r="AB153" s="3">
        <f t="shared" si="69"/>
        <v>0.2064</v>
      </c>
      <c r="AC153" s="3">
        <f t="shared" si="70"/>
        <v>9.5891535153160685</v>
      </c>
      <c r="AD153" s="2">
        <f t="shared" si="95"/>
        <v>211.11</v>
      </c>
      <c r="AE153" s="2">
        <f t="shared" si="71"/>
        <v>8.5521378381210678</v>
      </c>
      <c r="AF153" s="2">
        <f t="shared" si="86"/>
        <v>625.49533617303121</v>
      </c>
      <c r="AG153" s="2">
        <f t="shared" si="87"/>
        <v>397.32443126882845</v>
      </c>
      <c r="AH153" s="2">
        <f t="shared" si="88"/>
        <v>-1022.8197674418606</v>
      </c>
      <c r="AI153" s="2">
        <f t="shared" si="72"/>
        <v>19.130581586200055</v>
      </c>
      <c r="AJ153">
        <f t="shared" si="73"/>
        <v>5.6347932218350225E-3</v>
      </c>
      <c r="AK153">
        <f t="shared" si="89"/>
        <v>46.459077109089478</v>
      </c>
      <c r="AL153">
        <f t="shared" si="90"/>
        <v>-1022.8197674418606</v>
      </c>
      <c r="AM153">
        <f t="shared" si="91"/>
        <v>1026.4381558506307</v>
      </c>
      <c r="AN153">
        <f t="shared" si="92"/>
        <v>-3.6183884087701585</v>
      </c>
      <c r="AO153">
        <f t="shared" si="93"/>
        <v>8.5521378381210678</v>
      </c>
      <c r="AP153">
        <f t="shared" si="94"/>
        <v>265254.12109290477</v>
      </c>
    </row>
    <row r="154" spans="1:42" x14ac:dyDescent="0.3">
      <c r="A154">
        <v>153</v>
      </c>
      <c r="B154" t="s">
        <v>450</v>
      </c>
      <c r="C154" t="s">
        <v>448</v>
      </c>
      <c r="D154" t="s">
        <v>449</v>
      </c>
      <c r="E154" t="str">
        <f t="shared" si="64"/>
        <v>176.729</v>
      </c>
      <c r="F154" t="str">
        <f t="shared" si="65"/>
        <v>34.53295</v>
      </c>
      <c r="G154" t="str">
        <f t="shared" si="66"/>
        <v>-86.50397</v>
      </c>
      <c r="H154">
        <f t="shared" si="74"/>
        <v>0.6027059984778671</v>
      </c>
      <c r="I154">
        <f t="shared" si="75"/>
        <v>0.60271367792657582</v>
      </c>
      <c r="J154">
        <f t="shared" si="76"/>
        <v>-1.5097810124085764</v>
      </c>
      <c r="K154">
        <f t="shared" si="77"/>
        <v>-1.5097790925463992</v>
      </c>
      <c r="L154">
        <f t="shared" si="78"/>
        <v>1.5815872549789989E-6</v>
      </c>
      <c r="M154">
        <f t="shared" si="79"/>
        <v>7.6794487087195051E-6</v>
      </c>
      <c r="N154">
        <f t="shared" si="80"/>
        <v>163.89659528102203</v>
      </c>
      <c r="O154">
        <f t="shared" si="81"/>
        <v>-1.1087999999999483</v>
      </c>
      <c r="P154" s="1">
        <f t="shared" si="82"/>
        <v>-6.7652412064983193E-3</v>
      </c>
      <c r="Q154" s="3">
        <v>9.81</v>
      </c>
      <c r="R154" s="3">
        <v>20</v>
      </c>
      <c r="S154" s="3">
        <v>68</v>
      </c>
      <c r="T154" s="3">
        <f t="shared" si="83"/>
        <v>88</v>
      </c>
      <c r="U154" s="5">
        <v>2.4750000000000002E-3</v>
      </c>
      <c r="V154" s="5">
        <v>0.32</v>
      </c>
      <c r="W154" s="5">
        <v>1.29</v>
      </c>
      <c r="X154" s="4">
        <f t="shared" si="84"/>
        <v>2.1366180000000004</v>
      </c>
      <c r="Y154" s="4">
        <f t="shared" si="67"/>
        <v>-5.8401637825403485</v>
      </c>
      <c r="Z154" s="3">
        <f t="shared" si="68"/>
        <v>23.491736640596351</v>
      </c>
      <c r="AA154" s="3">
        <f t="shared" si="85"/>
        <v>19.788190858056002</v>
      </c>
      <c r="AB154" s="3">
        <f t="shared" si="69"/>
        <v>0.2064</v>
      </c>
      <c r="AC154" s="3">
        <f t="shared" si="70"/>
        <v>-3.7035457825403482</v>
      </c>
      <c r="AD154" s="2">
        <f t="shared" si="95"/>
        <v>211.11</v>
      </c>
      <c r="AE154" s="2">
        <f t="shared" si="71"/>
        <v>10.668484123401102</v>
      </c>
      <c r="AF154" s="2">
        <f t="shared" si="86"/>
        <v>1214.2500939017543</v>
      </c>
      <c r="AG154" s="2">
        <f t="shared" si="87"/>
        <v>-191.43032645988765</v>
      </c>
      <c r="AH154" s="2">
        <f t="shared" si="88"/>
        <v>-1022.8197674418606</v>
      </c>
      <c r="AI154" s="2">
        <f t="shared" si="72"/>
        <v>23.864711933670716</v>
      </c>
      <c r="AJ154">
        <f t="shared" si="73"/>
        <v>1.3007080043455764E-3</v>
      </c>
      <c r="AK154">
        <f t="shared" si="89"/>
        <v>-17.943535768121841</v>
      </c>
      <c r="AL154">
        <f t="shared" si="90"/>
        <v>-1022.8197674418606</v>
      </c>
      <c r="AM154">
        <f t="shared" si="91"/>
        <v>1022.6105248688571</v>
      </c>
      <c r="AN154">
        <f t="shared" si="92"/>
        <v>0.20924257300345062</v>
      </c>
      <c r="AO154">
        <f t="shared" si="93"/>
        <v>10.668484123401102</v>
      </c>
      <c r="AP154">
        <f t="shared" si="94"/>
        <v>261326.09551005147</v>
      </c>
    </row>
    <row r="155" spans="1:42" x14ac:dyDescent="0.3">
      <c r="A155">
        <v>154</v>
      </c>
      <c r="B155" t="s">
        <v>453</v>
      </c>
      <c r="C155" t="s">
        <v>451</v>
      </c>
      <c r="D155" t="s">
        <v>452</v>
      </c>
      <c r="E155" t="str">
        <f t="shared" si="64"/>
        <v>174.945</v>
      </c>
      <c r="F155" t="str">
        <f t="shared" si="65"/>
        <v>34.53387</v>
      </c>
      <c r="G155" t="str">
        <f t="shared" si="66"/>
        <v>-86.50369</v>
      </c>
      <c r="H155">
        <f t="shared" si="74"/>
        <v>0.60271367792657582</v>
      </c>
      <c r="I155">
        <f t="shared" si="75"/>
        <v>0.60272973495569415</v>
      </c>
      <c r="J155">
        <f t="shared" si="76"/>
        <v>-1.5097790925463992</v>
      </c>
      <c r="K155">
        <f t="shared" si="77"/>
        <v>-1.5097742056244938</v>
      </c>
      <c r="L155">
        <f t="shared" si="78"/>
        <v>4.0258255882861435E-6</v>
      </c>
      <c r="M155">
        <f t="shared" si="79"/>
        <v>1.6057029118332622E-5</v>
      </c>
      <c r="N155">
        <f t="shared" si="80"/>
        <v>346.03721087910975</v>
      </c>
      <c r="O155">
        <f t="shared" si="81"/>
        <v>-5.8872000000000666</v>
      </c>
      <c r="P155" s="1">
        <f t="shared" si="82"/>
        <v>-1.701319920202685E-2</v>
      </c>
      <c r="Q155" s="3">
        <v>9.81</v>
      </c>
      <c r="R155" s="3">
        <v>20</v>
      </c>
      <c r="S155" s="3">
        <v>68</v>
      </c>
      <c r="T155" s="3">
        <f t="shared" si="83"/>
        <v>88</v>
      </c>
      <c r="U155" s="5">
        <v>2.4750000000000002E-3</v>
      </c>
      <c r="V155" s="5">
        <v>0.32</v>
      </c>
      <c r="W155" s="5">
        <v>1.29</v>
      </c>
      <c r="X155" s="4">
        <f t="shared" si="84"/>
        <v>2.1366180000000004</v>
      </c>
      <c r="Y155" s="4">
        <f t="shared" si="67"/>
        <v>-14.685029477733588</v>
      </c>
      <c r="Z155" s="3">
        <f t="shared" si="68"/>
        <v>30.045754160599557</v>
      </c>
      <c r="AA155" s="3">
        <f t="shared" si="85"/>
        <v>17.49734268286597</v>
      </c>
      <c r="AB155" s="3">
        <f t="shared" si="69"/>
        <v>0.2064</v>
      </c>
      <c r="AC155" s="3">
        <f t="shared" si="70"/>
        <v>-12.548411477733589</v>
      </c>
      <c r="AD155" s="2">
        <f t="shared" si="95"/>
        <v>211.11</v>
      </c>
      <c r="AE155" s="2">
        <f t="shared" si="71"/>
        <v>12.065260641361633</v>
      </c>
      <c r="AF155" s="2">
        <f t="shared" si="86"/>
        <v>1756.346197257313</v>
      </c>
      <c r="AG155" s="2">
        <f t="shared" si="87"/>
        <v>-733.52642981545364</v>
      </c>
      <c r="AH155" s="2">
        <f t="shared" si="88"/>
        <v>-1022.8197674418606</v>
      </c>
      <c r="AI155" s="2">
        <f t="shared" si="72"/>
        <v>26.989211051940668</v>
      </c>
      <c r="AJ155">
        <f t="shared" si="73"/>
        <v>2.4282795973235185E-3</v>
      </c>
      <c r="AK155">
        <f t="shared" si="89"/>
        <v>-60.796567237081341</v>
      </c>
      <c r="AL155">
        <f t="shared" si="90"/>
        <v>-1022.8197674418606</v>
      </c>
      <c r="AM155">
        <f t="shared" si="91"/>
        <v>1014.6167928782208</v>
      </c>
      <c r="AN155">
        <f t="shared" si="92"/>
        <v>8.2029745636397706</v>
      </c>
      <c r="AO155">
        <f t="shared" si="93"/>
        <v>12.065260641361633</v>
      </c>
      <c r="AP155">
        <f t="shared" si="94"/>
        <v>253217.19342363361</v>
      </c>
    </row>
    <row r="156" spans="1:42" x14ac:dyDescent="0.3">
      <c r="A156">
        <v>155</v>
      </c>
      <c r="B156" t="s">
        <v>456</v>
      </c>
      <c r="C156" t="s">
        <v>454</v>
      </c>
      <c r="D156" t="s">
        <v>455</v>
      </c>
      <c r="E156" t="str">
        <f t="shared" si="64"/>
        <v>176.782</v>
      </c>
      <c r="F156" t="str">
        <f t="shared" si="65"/>
        <v>34.53659</v>
      </c>
      <c r="G156" t="str">
        <f t="shared" si="66"/>
        <v>-86.50255</v>
      </c>
      <c r="H156">
        <f t="shared" si="74"/>
        <v>0.60272973495569415</v>
      </c>
      <c r="I156">
        <f t="shared" si="75"/>
        <v>0.60277720791134837</v>
      </c>
      <c r="J156">
        <f t="shared" si="76"/>
        <v>-1.5097742056244938</v>
      </c>
      <c r="K156">
        <f t="shared" si="77"/>
        <v>-1.5097543088710208</v>
      </c>
      <c r="L156">
        <f t="shared" si="78"/>
        <v>1.6390503032575403E-5</v>
      </c>
      <c r="M156">
        <f t="shared" si="79"/>
        <v>4.7472955654215276E-5</v>
      </c>
      <c r="N156">
        <f t="shared" si="80"/>
        <v>1049.8334017270533</v>
      </c>
      <c r="O156">
        <f t="shared" si="81"/>
        <v>6.0621000000000578</v>
      </c>
      <c r="P156" s="1">
        <f t="shared" si="82"/>
        <v>5.7743447579658418E-3</v>
      </c>
      <c r="Q156" s="3">
        <v>9.81</v>
      </c>
      <c r="R156" s="3">
        <v>20</v>
      </c>
      <c r="S156" s="3">
        <v>68</v>
      </c>
      <c r="T156" s="3">
        <f t="shared" si="83"/>
        <v>88</v>
      </c>
      <c r="U156" s="5">
        <v>2.4750000000000002E-3</v>
      </c>
      <c r="V156" s="5">
        <v>0.32</v>
      </c>
      <c r="W156" s="5">
        <v>1.29</v>
      </c>
      <c r="X156" s="4">
        <f t="shared" si="84"/>
        <v>2.1366180000000004</v>
      </c>
      <c r="Y156" s="4">
        <f t="shared" si="67"/>
        <v>4.984793239225966</v>
      </c>
      <c r="Z156" s="3">
        <f t="shared" si="68"/>
        <v>16.494163025046007</v>
      </c>
      <c r="AA156" s="3">
        <f t="shared" si="85"/>
        <v>23.615574264271974</v>
      </c>
      <c r="AB156" s="3">
        <f t="shared" si="69"/>
        <v>0.2064</v>
      </c>
      <c r="AC156" s="3">
        <f t="shared" si="70"/>
        <v>7.1214112392259663</v>
      </c>
      <c r="AD156" s="2">
        <f t="shared" si="95"/>
        <v>211.11</v>
      </c>
      <c r="AE156" s="2">
        <f t="shared" si="71"/>
        <v>8.9394396103840599</v>
      </c>
      <c r="AF156" s="2">
        <f t="shared" si="86"/>
        <v>714.3826273557579</v>
      </c>
      <c r="AG156" s="2">
        <f t="shared" si="87"/>
        <v>308.43714008609902</v>
      </c>
      <c r="AH156" s="2">
        <f t="shared" si="88"/>
        <v>-1022.8197674418606</v>
      </c>
      <c r="AI156" s="2">
        <f t="shared" si="72"/>
        <v>19.996950708518234</v>
      </c>
      <c r="AJ156">
        <f t="shared" si="73"/>
        <v>9.9431201566011224E-3</v>
      </c>
      <c r="AK156">
        <f t="shared" si="89"/>
        <v>34.502961430358361</v>
      </c>
      <c r="AL156">
        <f t="shared" si="90"/>
        <v>-1022.8197674418606</v>
      </c>
      <c r="AM156">
        <f t="shared" si="91"/>
        <v>1024.3049371677732</v>
      </c>
      <c r="AN156">
        <f t="shared" si="92"/>
        <v>-1.4851697259127263</v>
      </c>
      <c r="AO156">
        <f t="shared" si="93"/>
        <v>8.9394396103840599</v>
      </c>
      <c r="AP156">
        <f t="shared" si="94"/>
        <v>263061.33585023991</v>
      </c>
    </row>
    <row r="157" spans="1:42" x14ac:dyDescent="0.3">
      <c r="A157">
        <v>156</v>
      </c>
      <c r="B157" t="s">
        <v>459</v>
      </c>
      <c r="C157" t="s">
        <v>457</v>
      </c>
      <c r="D157" t="s">
        <v>458</v>
      </c>
      <c r="E157" t="str">
        <f t="shared" si="64"/>
        <v>176.907</v>
      </c>
      <c r="F157" t="str">
        <f t="shared" si="65"/>
        <v>34.53685</v>
      </c>
      <c r="G157" t="str">
        <f t="shared" si="66"/>
        <v>-86.50242</v>
      </c>
      <c r="H157">
        <f t="shared" si="74"/>
        <v>0.60277720791134837</v>
      </c>
      <c r="I157">
        <f t="shared" si="75"/>
        <v>0.60278174576740362</v>
      </c>
      <c r="J157">
        <f t="shared" si="76"/>
        <v>-1.5097543088710208</v>
      </c>
      <c r="K157">
        <f t="shared" si="77"/>
        <v>-1.5097520399429933</v>
      </c>
      <c r="L157">
        <f t="shared" si="78"/>
        <v>1.8690589999644108E-6</v>
      </c>
      <c r="M157">
        <f t="shared" si="79"/>
        <v>4.5378560552533642E-6</v>
      </c>
      <c r="N157">
        <f t="shared" si="80"/>
        <v>102.58820474951202</v>
      </c>
      <c r="O157">
        <f t="shared" si="81"/>
        <v>0.41249999999999998</v>
      </c>
      <c r="P157" s="1">
        <f t="shared" si="82"/>
        <v>4.0209300962736859E-3</v>
      </c>
      <c r="Q157" s="3">
        <v>9.81</v>
      </c>
      <c r="R157" s="3">
        <v>20</v>
      </c>
      <c r="S157" s="3">
        <v>68</v>
      </c>
      <c r="T157" s="3">
        <f t="shared" si="83"/>
        <v>88</v>
      </c>
      <c r="U157" s="5">
        <v>2.4750000000000002E-3</v>
      </c>
      <c r="V157" s="5">
        <v>0.32</v>
      </c>
      <c r="W157" s="5">
        <v>1.29</v>
      </c>
      <c r="X157" s="4">
        <f t="shared" si="84"/>
        <v>2.1366180000000004</v>
      </c>
      <c r="Y157" s="4">
        <f t="shared" si="67"/>
        <v>3.4711604729735881</v>
      </c>
      <c r="Z157" s="3">
        <f t="shared" si="68"/>
        <v>17.390891761528817</v>
      </c>
      <c r="AA157" s="3">
        <f t="shared" si="85"/>
        <v>22.998670234502406</v>
      </c>
      <c r="AB157" s="3">
        <f t="shared" si="69"/>
        <v>0.2064</v>
      </c>
      <c r="AC157" s="3">
        <f t="shared" si="70"/>
        <v>5.6077784729735889</v>
      </c>
      <c r="AD157" s="2">
        <f t="shared" si="95"/>
        <v>211.11</v>
      </c>
      <c r="AE157" s="2">
        <f t="shared" si="71"/>
        <v>9.1792263573263604</v>
      </c>
      <c r="AF157" s="2">
        <f t="shared" si="86"/>
        <v>773.42505830830999</v>
      </c>
      <c r="AG157" s="2">
        <f t="shared" si="87"/>
        <v>249.39470913355882</v>
      </c>
      <c r="AH157" s="2">
        <f t="shared" si="88"/>
        <v>-1022.8197674418606</v>
      </c>
      <c r="AI157" s="2">
        <f t="shared" si="72"/>
        <v>20.53333821916166</v>
      </c>
      <c r="AJ157">
        <f t="shared" si="73"/>
        <v>9.4624576021109348E-4</v>
      </c>
      <c r="AK157">
        <f t="shared" si="89"/>
        <v>27.169469345802273</v>
      </c>
      <c r="AL157">
        <f t="shared" si="90"/>
        <v>-1022.8197674418606</v>
      </c>
      <c r="AM157">
        <f t="shared" si="91"/>
        <v>1023.54549322715</v>
      </c>
      <c r="AN157">
        <f t="shared" si="92"/>
        <v>-0.72572578528939857</v>
      </c>
      <c r="AO157">
        <f t="shared" si="93"/>
        <v>9.1792263573263604</v>
      </c>
      <c r="AP157">
        <f t="shared" si="94"/>
        <v>262282.88252430718</v>
      </c>
    </row>
    <row r="158" spans="1:42" x14ac:dyDescent="0.3">
      <c r="A158">
        <v>157</v>
      </c>
      <c r="B158" t="s">
        <v>462</v>
      </c>
      <c r="C158" t="s">
        <v>460</v>
      </c>
      <c r="D158" t="s">
        <v>461</v>
      </c>
      <c r="E158" t="str">
        <f t="shared" si="64"/>
        <v>177.028</v>
      </c>
      <c r="F158" t="str">
        <f t="shared" si="65"/>
        <v>34.53706</v>
      </c>
      <c r="G158" t="str">
        <f t="shared" si="66"/>
        <v>-86.50229</v>
      </c>
      <c r="H158">
        <f t="shared" si="74"/>
        <v>0.60278174576740362</v>
      </c>
      <c r="I158">
        <f t="shared" si="75"/>
        <v>0.60278541095883276</v>
      </c>
      <c r="J158">
        <f t="shared" si="76"/>
        <v>-1.5097520399429933</v>
      </c>
      <c r="K158">
        <f t="shared" si="77"/>
        <v>-1.5097497710149659</v>
      </c>
      <c r="L158">
        <f t="shared" si="78"/>
        <v>1.8690537240229329E-6</v>
      </c>
      <c r="M158">
        <f t="shared" si="79"/>
        <v>3.6651914291363497E-6</v>
      </c>
      <c r="N158">
        <f t="shared" si="80"/>
        <v>86.002147047292723</v>
      </c>
      <c r="O158">
        <f t="shared" si="81"/>
        <v>0.39929999999993693</v>
      </c>
      <c r="P158" s="1">
        <f t="shared" si="82"/>
        <v>4.6429073425383344E-3</v>
      </c>
      <c r="Q158" s="3">
        <v>9.81</v>
      </c>
      <c r="R158" s="3">
        <v>20</v>
      </c>
      <c r="S158" s="3">
        <v>68</v>
      </c>
      <c r="T158" s="3">
        <f t="shared" si="83"/>
        <v>88</v>
      </c>
      <c r="U158" s="5">
        <v>2.4750000000000002E-3</v>
      </c>
      <c r="V158" s="5">
        <v>0.32</v>
      </c>
      <c r="W158" s="5">
        <v>1.29</v>
      </c>
      <c r="X158" s="4">
        <f t="shared" si="84"/>
        <v>2.1366180000000004</v>
      </c>
      <c r="Y158" s="4">
        <f t="shared" si="67"/>
        <v>4.0080858505704438</v>
      </c>
      <c r="Z158" s="3">
        <f t="shared" si="68"/>
        <v>17.069482769947054</v>
      </c>
      <c r="AA158" s="3">
        <f t="shared" si="85"/>
        <v>23.214186620517498</v>
      </c>
      <c r="AB158" s="3">
        <f t="shared" si="69"/>
        <v>0.2064</v>
      </c>
      <c r="AC158" s="3">
        <f t="shared" si="70"/>
        <v>6.144703850570445</v>
      </c>
      <c r="AD158" s="2">
        <f t="shared" si="95"/>
        <v>211.11</v>
      </c>
      <c r="AE158" s="2">
        <f t="shared" si="71"/>
        <v>9.0940080499488332</v>
      </c>
      <c r="AF158" s="2">
        <f t="shared" si="86"/>
        <v>752.08339979826269</v>
      </c>
      <c r="AG158" s="2">
        <f t="shared" si="87"/>
        <v>270.73636764360089</v>
      </c>
      <c r="AH158" s="2">
        <f t="shared" si="88"/>
        <v>-1022.8197674418606</v>
      </c>
      <c r="AI158" s="2">
        <f t="shared" si="72"/>
        <v>20.342710353617125</v>
      </c>
      <c r="AJ158">
        <f t="shared" si="73"/>
        <v>8.0069396567539544E-4</v>
      </c>
      <c r="AK158">
        <f t="shared" si="89"/>
        <v>29.770851989197894</v>
      </c>
      <c r="AL158">
        <f t="shared" si="90"/>
        <v>-1022.8197674418606</v>
      </c>
      <c r="AM158">
        <f t="shared" si="91"/>
        <v>1023.7743330634898</v>
      </c>
      <c r="AN158">
        <f t="shared" si="92"/>
        <v>-0.95456562162934233</v>
      </c>
      <c r="AO158">
        <f t="shared" si="93"/>
        <v>9.0940080499488332</v>
      </c>
      <c r="AP158">
        <f t="shared" si="94"/>
        <v>262517.32895010436</v>
      </c>
    </row>
    <row r="159" spans="1:42" x14ac:dyDescent="0.3">
      <c r="A159">
        <v>158</v>
      </c>
      <c r="B159" t="s">
        <v>465</v>
      </c>
      <c r="C159" t="s">
        <v>463</v>
      </c>
      <c r="D159" t="s">
        <v>464</v>
      </c>
      <c r="E159" t="str">
        <f t="shared" si="64"/>
        <v>177.255</v>
      </c>
      <c r="F159" t="str">
        <f t="shared" si="65"/>
        <v>34.53738</v>
      </c>
      <c r="G159" t="str">
        <f t="shared" si="66"/>
        <v>-86.50204</v>
      </c>
      <c r="H159">
        <f t="shared" si="74"/>
        <v>0.60278541095883276</v>
      </c>
      <c r="I159">
        <f t="shared" si="75"/>
        <v>0.60279099601243913</v>
      </c>
      <c r="J159">
        <f t="shared" si="76"/>
        <v>-1.5097497710149659</v>
      </c>
      <c r="K159">
        <f t="shared" si="77"/>
        <v>-1.5097454076918357</v>
      </c>
      <c r="L159">
        <f t="shared" si="78"/>
        <v>3.594322643644012E-6</v>
      </c>
      <c r="M159">
        <f t="shared" si="79"/>
        <v>5.5850536063717371E-6</v>
      </c>
      <c r="N159">
        <f t="shared" si="80"/>
        <v>138.8345943081425</v>
      </c>
      <c r="O159">
        <f t="shared" si="81"/>
        <v>0.74910000000001276</v>
      </c>
      <c r="P159" s="1">
        <f t="shared" si="82"/>
        <v>5.3956292646873735E-3</v>
      </c>
      <c r="Q159" s="3">
        <v>9.81</v>
      </c>
      <c r="R159" s="3">
        <v>20</v>
      </c>
      <c r="S159" s="3">
        <v>68</v>
      </c>
      <c r="T159" s="3">
        <f t="shared" si="83"/>
        <v>88</v>
      </c>
      <c r="U159" s="5">
        <v>2.4750000000000002E-3</v>
      </c>
      <c r="V159" s="5">
        <v>0.32</v>
      </c>
      <c r="W159" s="5">
        <v>1.29</v>
      </c>
      <c r="X159" s="4">
        <f t="shared" si="84"/>
        <v>2.1366180000000004</v>
      </c>
      <c r="Y159" s="4">
        <f t="shared" si="67"/>
        <v>4.6578710302436086</v>
      </c>
      <c r="Z159" s="3">
        <f t="shared" si="68"/>
        <v>16.685377815445435</v>
      </c>
      <c r="AA159" s="3">
        <f t="shared" si="85"/>
        <v>23.479866845689045</v>
      </c>
      <c r="AB159" s="3">
        <f t="shared" si="69"/>
        <v>0.2064</v>
      </c>
      <c r="AC159" s="3">
        <f t="shared" si="70"/>
        <v>6.7944890302436098</v>
      </c>
      <c r="AD159" s="2">
        <f t="shared" si="95"/>
        <v>211.11</v>
      </c>
      <c r="AE159" s="2">
        <f t="shared" si="71"/>
        <v>8.9911072063324191</v>
      </c>
      <c r="AF159" s="2">
        <f t="shared" si="86"/>
        <v>726.84118564355867</v>
      </c>
      <c r="AG159" s="2">
        <f t="shared" si="87"/>
        <v>295.97858179830376</v>
      </c>
      <c r="AH159" s="2">
        <f t="shared" si="88"/>
        <v>-1022.8197674418606</v>
      </c>
      <c r="AI159" s="2">
        <f t="shared" si="72"/>
        <v>20.112527793261535</v>
      </c>
      <c r="AJ159">
        <f t="shared" si="73"/>
        <v>1.3073657876554005E-3</v>
      </c>
      <c r="AK159">
        <f t="shared" si="89"/>
        <v>32.919035999242297</v>
      </c>
      <c r="AL159">
        <f t="shared" si="90"/>
        <v>-1022.8197674418606</v>
      </c>
      <c r="AM159">
        <f t="shared" si="91"/>
        <v>1024.1098900982738</v>
      </c>
      <c r="AN159">
        <f t="shared" si="92"/>
        <v>-1.2901226564133026</v>
      </c>
      <c r="AO159">
        <f t="shared" si="93"/>
        <v>8.9911072063324191</v>
      </c>
      <c r="AP159">
        <f t="shared" si="94"/>
        <v>262861.29653932818</v>
      </c>
    </row>
    <row r="160" spans="1:42" x14ac:dyDescent="0.3">
      <c r="A160">
        <v>159</v>
      </c>
      <c r="B160" t="s">
        <v>468</v>
      </c>
      <c r="C160" t="s">
        <v>466</v>
      </c>
      <c r="D160" t="s">
        <v>467</v>
      </c>
      <c r="E160" t="str">
        <f t="shared" si="64"/>
        <v>177.187</v>
      </c>
      <c r="F160" t="str">
        <f t="shared" si="65"/>
        <v>34.53771</v>
      </c>
      <c r="G160" t="str">
        <f t="shared" si="66"/>
        <v>-86.50172</v>
      </c>
      <c r="H160">
        <f t="shared" si="74"/>
        <v>0.60279099601243913</v>
      </c>
      <c r="I160">
        <f t="shared" si="75"/>
        <v>0.60279675559897072</v>
      </c>
      <c r="J160">
        <f t="shared" si="76"/>
        <v>-1.5097454076918357</v>
      </c>
      <c r="K160">
        <f t="shared" si="77"/>
        <v>-1.5097398226382293</v>
      </c>
      <c r="L160">
        <f t="shared" si="78"/>
        <v>4.6007150228837784E-6</v>
      </c>
      <c r="M160">
        <f t="shared" si="79"/>
        <v>5.75958653159514E-6</v>
      </c>
      <c r="N160">
        <f t="shared" si="80"/>
        <v>154.09086976689395</v>
      </c>
      <c r="O160">
        <f t="shared" si="81"/>
        <v>-0.22439999999994598</v>
      </c>
      <c r="P160" s="1">
        <f t="shared" si="82"/>
        <v>-1.4562835574840644E-3</v>
      </c>
      <c r="Q160" s="3">
        <v>9.81</v>
      </c>
      <c r="R160" s="3">
        <v>20</v>
      </c>
      <c r="S160" s="3">
        <v>68</v>
      </c>
      <c r="T160" s="3">
        <f t="shared" si="83"/>
        <v>88</v>
      </c>
      <c r="U160" s="5">
        <v>2.4750000000000002E-3</v>
      </c>
      <c r="V160" s="5">
        <v>0.32</v>
      </c>
      <c r="W160" s="5">
        <v>1.29</v>
      </c>
      <c r="X160" s="4">
        <f t="shared" si="84"/>
        <v>2.1366180000000004</v>
      </c>
      <c r="Y160" s="4">
        <f t="shared" si="67"/>
        <v>-1.2571791364168061</v>
      </c>
      <c r="Z160" s="3">
        <f t="shared" si="68"/>
        <v>20.370664735007349</v>
      </c>
      <c r="AA160" s="3">
        <f t="shared" si="85"/>
        <v>21.250103598590542</v>
      </c>
      <c r="AB160" s="3">
        <f t="shared" si="69"/>
        <v>0.2064</v>
      </c>
      <c r="AC160" s="3">
        <f t="shared" si="70"/>
        <v>0.87943886358319434</v>
      </c>
      <c r="AD160" s="2">
        <f t="shared" si="95"/>
        <v>211.11</v>
      </c>
      <c r="AE160" s="2">
        <f t="shared" si="71"/>
        <v>9.9345398021479561</v>
      </c>
      <c r="AF160" s="2">
        <f t="shared" si="86"/>
        <v>980.49021127006893</v>
      </c>
      <c r="AG160" s="2">
        <f t="shared" si="87"/>
        <v>42.329556171623111</v>
      </c>
      <c r="AH160" s="2">
        <f t="shared" si="88"/>
        <v>-1022.8197674418606</v>
      </c>
      <c r="AI160" s="2">
        <f t="shared" si="72"/>
        <v>22.222925753041721</v>
      </c>
      <c r="AJ160">
        <f t="shared" si="73"/>
        <v>1.3132328827492948E-3</v>
      </c>
      <c r="AK160">
        <f t="shared" si="89"/>
        <v>4.260847207282918</v>
      </c>
      <c r="AL160">
        <f t="shared" si="90"/>
        <v>-1022.8197674418606</v>
      </c>
      <c r="AM160">
        <f t="shared" si="91"/>
        <v>1022.8225685109187</v>
      </c>
      <c r="AN160">
        <f t="shared" si="92"/>
        <v>-2.8010690580799746E-3</v>
      </c>
      <c r="AO160">
        <f t="shared" si="93"/>
        <v>9.9345398021479561</v>
      </c>
      <c r="AP160">
        <f t="shared" si="94"/>
        <v>261542.93416410396</v>
      </c>
    </row>
    <row r="161" spans="1:42" x14ac:dyDescent="0.3">
      <c r="A161">
        <v>160</v>
      </c>
      <c r="B161" t="s">
        <v>471</v>
      </c>
      <c r="C161" t="s">
        <v>469</v>
      </c>
      <c r="D161" t="s">
        <v>470</v>
      </c>
      <c r="E161" t="str">
        <f t="shared" si="64"/>
        <v>176.912</v>
      </c>
      <c r="F161" t="str">
        <f t="shared" si="65"/>
        <v>34.53801</v>
      </c>
      <c r="G161" t="str">
        <f t="shared" si="66"/>
        <v>-86.50132</v>
      </c>
      <c r="H161">
        <f t="shared" si="74"/>
        <v>0.60279675559897072</v>
      </c>
      <c r="I161">
        <f t="shared" si="75"/>
        <v>0.60280199158672676</v>
      </c>
      <c r="J161">
        <f t="shared" si="76"/>
        <v>-1.5097398226382293</v>
      </c>
      <c r="K161">
        <f t="shared" si="77"/>
        <v>-1.5097328413212214</v>
      </c>
      <c r="L161">
        <f t="shared" si="78"/>
        <v>5.7508720178782562E-6</v>
      </c>
      <c r="M161">
        <f t="shared" si="79"/>
        <v>5.2359877560359536E-6</v>
      </c>
      <c r="N161">
        <f t="shared" si="80"/>
        <v>162.57523263490961</v>
      </c>
      <c r="O161">
        <f t="shared" si="81"/>
        <v>-0.90750000000001874</v>
      </c>
      <c r="P161" s="1">
        <f t="shared" si="82"/>
        <v>-5.5820310713499922E-3</v>
      </c>
      <c r="Q161" s="3">
        <v>9.81</v>
      </c>
      <c r="R161" s="3">
        <v>20</v>
      </c>
      <c r="S161" s="3">
        <v>68</v>
      </c>
      <c r="T161" s="3">
        <f t="shared" si="83"/>
        <v>88</v>
      </c>
      <c r="U161" s="5">
        <v>2.4750000000000002E-3</v>
      </c>
      <c r="V161" s="5">
        <v>0.32</v>
      </c>
      <c r="W161" s="5">
        <v>1.29</v>
      </c>
      <c r="X161" s="4">
        <f t="shared" si="84"/>
        <v>2.1366180000000004</v>
      </c>
      <c r="Y161" s="4">
        <f t="shared" si="67"/>
        <v>-4.8187807094949795</v>
      </c>
      <c r="Z161" s="3">
        <f t="shared" si="68"/>
        <v>22.777992043112178</v>
      </c>
      <c r="AA161" s="3">
        <f t="shared" si="85"/>
        <v>20.0958293336172</v>
      </c>
      <c r="AB161" s="3">
        <f t="shared" si="69"/>
        <v>0.2064</v>
      </c>
      <c r="AC161" s="3">
        <f t="shared" si="70"/>
        <v>-2.6821627094949796</v>
      </c>
      <c r="AD161" s="2">
        <f t="shared" si="95"/>
        <v>211.11</v>
      </c>
      <c r="AE161" s="2">
        <f t="shared" si="71"/>
        <v>10.505164852631768</v>
      </c>
      <c r="AF161" s="2">
        <f t="shared" si="86"/>
        <v>1159.3341154303689</v>
      </c>
      <c r="AG161" s="2">
        <f t="shared" si="87"/>
        <v>-136.51434798849928</v>
      </c>
      <c r="AH161" s="2">
        <f t="shared" si="88"/>
        <v>-1022.8197674418606</v>
      </c>
      <c r="AI161" s="2">
        <f t="shared" si="72"/>
        <v>23.499377242720755</v>
      </c>
      <c r="AJ161">
        <f t="shared" si="73"/>
        <v>1.3102799890643705E-3</v>
      </c>
      <c r="AK161">
        <f t="shared" si="89"/>
        <v>-12.994974367708235</v>
      </c>
      <c r="AL161">
        <f t="shared" si="90"/>
        <v>-1022.8197674418606</v>
      </c>
      <c r="AM161">
        <f t="shared" si="91"/>
        <v>1022.740298551511</v>
      </c>
      <c r="AN161">
        <f t="shared" si="92"/>
        <v>7.9468890349517096E-2</v>
      </c>
      <c r="AO161">
        <f t="shared" si="93"/>
        <v>10.505164852631768</v>
      </c>
      <c r="AP161">
        <f t="shared" si="94"/>
        <v>261458.79313081381</v>
      </c>
    </row>
    <row r="162" spans="1:42" x14ac:dyDescent="0.3">
      <c r="A162">
        <v>161</v>
      </c>
      <c r="B162" t="s">
        <v>474</v>
      </c>
      <c r="C162" t="s">
        <v>472</v>
      </c>
      <c r="D162" t="s">
        <v>473</v>
      </c>
      <c r="E162" t="str">
        <f t="shared" si="64"/>
        <v>176.63</v>
      </c>
      <c r="F162" t="str">
        <f t="shared" si="65"/>
        <v>34.53821</v>
      </c>
      <c r="G162" t="str">
        <f t="shared" si="66"/>
        <v>-86.50096</v>
      </c>
      <c r="H162">
        <f t="shared" si="74"/>
        <v>0.60280199158672676</v>
      </c>
      <c r="I162">
        <f t="shared" si="75"/>
        <v>0.60280548224523067</v>
      </c>
      <c r="J162">
        <f t="shared" si="76"/>
        <v>-1.5097328413212214</v>
      </c>
      <c r="K162">
        <f t="shared" si="77"/>
        <v>-1.5097265581359143</v>
      </c>
      <c r="L162">
        <f t="shared" si="78"/>
        <v>5.1757692728578013E-6</v>
      </c>
      <c r="M162">
        <f t="shared" si="79"/>
        <v>3.4906585039129467E-6</v>
      </c>
      <c r="N162">
        <f t="shared" si="80"/>
        <v>130.49772103739957</v>
      </c>
      <c r="O162">
        <f t="shared" si="81"/>
        <v>-0.93060000000003518</v>
      </c>
      <c r="P162" s="1">
        <f t="shared" si="82"/>
        <v>-7.1311590164347231E-3</v>
      </c>
      <c r="Q162" s="3">
        <v>9.81</v>
      </c>
      <c r="R162" s="3">
        <v>20</v>
      </c>
      <c r="S162" s="3">
        <v>68</v>
      </c>
      <c r="T162" s="3">
        <f t="shared" si="83"/>
        <v>88</v>
      </c>
      <c r="U162" s="5">
        <v>2.4750000000000002E-3</v>
      </c>
      <c r="V162" s="5">
        <v>0.32</v>
      </c>
      <c r="W162" s="5">
        <v>1.29</v>
      </c>
      <c r="X162" s="4">
        <f t="shared" si="84"/>
        <v>2.1366180000000004</v>
      </c>
      <c r="Y162" s="4">
        <f t="shared" si="67"/>
        <v>-6.1560304300697641</v>
      </c>
      <c r="Z162" s="3">
        <f t="shared" si="68"/>
        <v>23.714459942568265</v>
      </c>
      <c r="AA162" s="3">
        <f t="shared" si="85"/>
        <v>19.695047512498501</v>
      </c>
      <c r="AB162" s="3">
        <f t="shared" si="69"/>
        <v>0.2064</v>
      </c>
      <c r="AC162" s="3">
        <f t="shared" si="70"/>
        <v>-4.0194124300697647</v>
      </c>
      <c r="AD162" s="2">
        <f t="shared" si="95"/>
        <v>211.11</v>
      </c>
      <c r="AE162" s="2">
        <f t="shared" si="71"/>
        <v>10.718938345593243</v>
      </c>
      <c r="AF162" s="2">
        <f t="shared" si="86"/>
        <v>1231.5592733693309</v>
      </c>
      <c r="AG162" s="2">
        <f t="shared" si="87"/>
        <v>-208.7395059274657</v>
      </c>
      <c r="AH162" s="2">
        <f t="shared" si="88"/>
        <v>-1022.8197674418606</v>
      </c>
      <c r="AI162" s="2">
        <f t="shared" si="72"/>
        <v>23.977574779462628</v>
      </c>
      <c r="AJ162">
        <f t="shared" si="73"/>
        <v>1.0307747007997599E-3</v>
      </c>
      <c r="AK162">
        <f t="shared" si="89"/>
        <v>-19.473897432508551</v>
      </c>
      <c r="AL162">
        <f t="shared" si="90"/>
        <v>-1022.8197674418606</v>
      </c>
      <c r="AM162">
        <f t="shared" si="91"/>
        <v>1022.5522763331506</v>
      </c>
      <c r="AN162">
        <f t="shared" si="92"/>
        <v>0.26749110870991899</v>
      </c>
      <c r="AO162">
        <f t="shared" si="93"/>
        <v>10.718938345593243</v>
      </c>
      <c r="AP162">
        <f t="shared" si="94"/>
        <v>261266.54552534525</v>
      </c>
    </row>
    <row r="163" spans="1:42" x14ac:dyDescent="0.3">
      <c r="A163">
        <v>162</v>
      </c>
      <c r="B163" t="s">
        <v>477</v>
      </c>
      <c r="C163" t="s">
        <v>475</v>
      </c>
      <c r="D163" t="s">
        <v>476</v>
      </c>
      <c r="E163" t="str">
        <f t="shared" si="64"/>
        <v>176.655</v>
      </c>
      <c r="F163" t="str">
        <f t="shared" si="65"/>
        <v>34.53839</v>
      </c>
      <c r="G163" t="str">
        <f t="shared" si="66"/>
        <v>-86.50055</v>
      </c>
      <c r="H163">
        <f t="shared" si="74"/>
        <v>0.60280548224523067</v>
      </c>
      <c r="I163">
        <f t="shared" si="75"/>
        <v>0.60280862383788425</v>
      </c>
      <c r="J163">
        <f t="shared" si="76"/>
        <v>-1.5097265581359143</v>
      </c>
      <c r="K163">
        <f t="shared" si="77"/>
        <v>-1.509719402285981</v>
      </c>
      <c r="L163">
        <f t="shared" si="78"/>
        <v>5.8946126627263204E-6</v>
      </c>
      <c r="M163">
        <f t="shared" si="79"/>
        <v>3.1415926535771632E-6</v>
      </c>
      <c r="N163">
        <f t="shared" si="80"/>
        <v>139.62559791448012</v>
      </c>
      <c r="O163">
        <f t="shared" si="81"/>
        <v>8.2500000000018753E-2</v>
      </c>
      <c r="P163" s="1">
        <f t="shared" si="82"/>
        <v>5.9086586723553034E-4</v>
      </c>
      <c r="Q163" s="3">
        <v>9.81</v>
      </c>
      <c r="R163" s="3">
        <v>20</v>
      </c>
      <c r="S163" s="3">
        <v>68</v>
      </c>
      <c r="T163" s="3">
        <f t="shared" si="83"/>
        <v>88</v>
      </c>
      <c r="U163" s="5">
        <v>2.4750000000000002E-3</v>
      </c>
      <c r="V163" s="5">
        <v>0.32</v>
      </c>
      <c r="W163" s="5">
        <v>1.29</v>
      </c>
      <c r="X163" s="4">
        <f t="shared" si="84"/>
        <v>2.1366180000000004</v>
      </c>
      <c r="Y163" s="4">
        <f t="shared" si="67"/>
        <v>0.51008259682644752</v>
      </c>
      <c r="Z163" s="3">
        <f t="shared" si="68"/>
        <v>19.226538531895741</v>
      </c>
      <c r="AA163" s="3">
        <f t="shared" si="85"/>
        <v>21.87323912872219</v>
      </c>
      <c r="AB163" s="3">
        <f t="shared" si="69"/>
        <v>0.2064</v>
      </c>
      <c r="AC163" s="3">
        <f t="shared" si="70"/>
        <v>2.6467005968264479</v>
      </c>
      <c r="AD163" s="2">
        <f t="shared" si="95"/>
        <v>211.11</v>
      </c>
      <c r="AE163" s="2">
        <f t="shared" si="71"/>
        <v>9.6515197752666442</v>
      </c>
      <c r="AF163" s="2">
        <f t="shared" si="86"/>
        <v>899.0567676866176</v>
      </c>
      <c r="AG163" s="2">
        <f t="shared" si="87"/>
        <v>123.76299975523494</v>
      </c>
      <c r="AH163" s="2">
        <f t="shared" si="88"/>
        <v>-1022.8197674418606</v>
      </c>
      <c r="AI163" s="2">
        <f t="shared" si="72"/>
        <v>21.589828179397955</v>
      </c>
      <c r="AJ163">
        <f t="shared" si="73"/>
        <v>1.2248472664776442E-3</v>
      </c>
      <c r="AK163">
        <f t="shared" si="89"/>
        <v>12.82316180632969</v>
      </c>
      <c r="AL163">
        <f t="shared" si="90"/>
        <v>-1022.8197674418606</v>
      </c>
      <c r="AM163">
        <f t="shared" si="91"/>
        <v>1022.8961141074452</v>
      </c>
      <c r="AN163">
        <f t="shared" si="92"/>
        <v>-7.6346665584651419E-2</v>
      </c>
      <c r="AO163">
        <f t="shared" si="93"/>
        <v>9.6515197752666442</v>
      </c>
      <c r="AP163">
        <f t="shared" si="94"/>
        <v>261618.16387500701</v>
      </c>
    </row>
    <row r="164" spans="1:42" x14ac:dyDescent="0.3">
      <c r="A164">
        <v>163</v>
      </c>
      <c r="B164" t="s">
        <v>480</v>
      </c>
      <c r="C164" t="s">
        <v>478</v>
      </c>
      <c r="D164" t="s">
        <v>479</v>
      </c>
      <c r="E164" t="str">
        <f t="shared" si="64"/>
        <v>176.767</v>
      </c>
      <c r="F164" t="str">
        <f t="shared" si="65"/>
        <v>34.53846</v>
      </c>
      <c r="G164" t="str">
        <f t="shared" si="66"/>
        <v>-86.50036</v>
      </c>
      <c r="H164">
        <f t="shared" si="74"/>
        <v>0.60280862383788425</v>
      </c>
      <c r="I164">
        <f t="shared" si="75"/>
        <v>0.6028098455683607</v>
      </c>
      <c r="J164">
        <f t="shared" si="76"/>
        <v>-1.509719402285981</v>
      </c>
      <c r="K164">
        <f t="shared" si="77"/>
        <v>-1.5097160861604022</v>
      </c>
      <c r="L164">
        <f t="shared" si="78"/>
        <v>2.7316456687551547E-6</v>
      </c>
      <c r="M164">
        <f t="shared" si="79"/>
        <v>1.2217304764527981E-6</v>
      </c>
      <c r="N164">
        <f t="shared" si="80"/>
        <v>62.551887643736116</v>
      </c>
      <c r="O164">
        <f t="shared" si="81"/>
        <v>0.36959999999998272</v>
      </c>
      <c r="P164" s="1">
        <f t="shared" si="82"/>
        <v>5.9086945881639446E-3</v>
      </c>
      <c r="Q164" s="3">
        <v>9.81</v>
      </c>
      <c r="R164" s="3">
        <v>20</v>
      </c>
      <c r="S164" s="3">
        <v>68</v>
      </c>
      <c r="T164" s="3">
        <f t="shared" si="83"/>
        <v>88</v>
      </c>
      <c r="U164" s="5">
        <v>2.4750000000000002E-3</v>
      </c>
      <c r="V164" s="5">
        <v>0.32</v>
      </c>
      <c r="W164" s="5">
        <v>1.29</v>
      </c>
      <c r="X164" s="4">
        <f t="shared" si="84"/>
        <v>2.1366180000000004</v>
      </c>
      <c r="Y164" s="4">
        <f t="shared" si="67"/>
        <v>5.1007688241135396</v>
      </c>
      <c r="Z164" s="3">
        <f t="shared" si="68"/>
        <v>16.426660067811159</v>
      </c>
      <c r="AA164" s="3">
        <f t="shared" si="85"/>
        <v>23.664046891924698</v>
      </c>
      <c r="AB164" s="3">
        <f t="shared" si="69"/>
        <v>0.2064</v>
      </c>
      <c r="AC164" s="3">
        <f t="shared" si="70"/>
        <v>7.2373868241135408</v>
      </c>
      <c r="AD164" s="2">
        <f t="shared" si="95"/>
        <v>211.11</v>
      </c>
      <c r="AE164" s="2">
        <f t="shared" si="71"/>
        <v>8.9211283667647319</v>
      </c>
      <c r="AF164" s="2">
        <f t="shared" si="86"/>
        <v>710.00166231662593</v>
      </c>
      <c r="AG164" s="2">
        <f t="shared" si="87"/>
        <v>312.81810512523555</v>
      </c>
      <c r="AH164" s="2">
        <f t="shared" si="88"/>
        <v>-1022.8197674418606</v>
      </c>
      <c r="AI164" s="2">
        <f t="shared" si="72"/>
        <v>19.955989635785887</v>
      </c>
      <c r="AJ164">
        <f t="shared" si="73"/>
        <v>5.9365376679339612E-4</v>
      </c>
      <c r="AK164">
        <f t="shared" si="89"/>
        <v>35.064858643960953</v>
      </c>
      <c r="AL164">
        <f t="shared" si="90"/>
        <v>-1022.8197674418606</v>
      </c>
      <c r="AM164">
        <f t="shared" si="91"/>
        <v>1024.3785732934889</v>
      </c>
      <c r="AN164">
        <f t="shared" si="92"/>
        <v>-1.5588058516283922</v>
      </c>
      <c r="AO164">
        <f t="shared" si="93"/>
        <v>8.9211283667647319</v>
      </c>
      <c r="AP164">
        <f t="shared" si="94"/>
        <v>263136.87648178806</v>
      </c>
    </row>
    <row r="165" spans="1:42" x14ac:dyDescent="0.3">
      <c r="A165">
        <v>164</v>
      </c>
      <c r="B165" t="s">
        <v>483</v>
      </c>
      <c r="C165" t="s">
        <v>481</v>
      </c>
      <c r="D165" t="s">
        <v>482</v>
      </c>
      <c r="E165" t="str">
        <f t="shared" si="64"/>
        <v>177.068</v>
      </c>
      <c r="F165" t="str">
        <f t="shared" si="65"/>
        <v>34.53859</v>
      </c>
      <c r="G165" t="str">
        <f t="shared" si="66"/>
        <v>-86.49987</v>
      </c>
      <c r="H165">
        <f t="shared" si="74"/>
        <v>0.6028098455683607</v>
      </c>
      <c r="I165">
        <f t="shared" si="75"/>
        <v>0.60281211449638827</v>
      </c>
      <c r="J165">
        <f t="shared" si="76"/>
        <v>-1.5097160861604022</v>
      </c>
      <c r="K165">
        <f t="shared" si="77"/>
        <v>-1.5097075340470674</v>
      </c>
      <c r="L165">
        <f t="shared" si="78"/>
        <v>7.0447619463421544E-6</v>
      </c>
      <c r="M165">
        <f t="shared" si="79"/>
        <v>2.268928027571171E-6</v>
      </c>
      <c r="N165">
        <f t="shared" si="80"/>
        <v>154.7096407311262</v>
      </c>
      <c r="O165">
        <f t="shared" si="81"/>
        <v>0.99330000000005325</v>
      </c>
      <c r="P165" s="1">
        <f t="shared" si="82"/>
        <v>6.4204143665896971E-3</v>
      </c>
      <c r="Q165" s="3">
        <v>9.81</v>
      </c>
      <c r="R165" s="3">
        <v>20</v>
      </c>
      <c r="S165" s="3">
        <v>68</v>
      </c>
      <c r="T165" s="3">
        <f t="shared" si="83"/>
        <v>88</v>
      </c>
      <c r="U165" s="5">
        <v>2.4750000000000002E-3</v>
      </c>
      <c r="V165" s="5">
        <v>0.32</v>
      </c>
      <c r="W165" s="5">
        <v>1.29</v>
      </c>
      <c r="X165" s="4">
        <f t="shared" si="84"/>
        <v>2.1366180000000004</v>
      </c>
      <c r="Y165" s="4">
        <f t="shared" si="67"/>
        <v>5.5425010798512009</v>
      </c>
      <c r="Z165" s="3">
        <f t="shared" si="68"/>
        <v>16.171147354830065</v>
      </c>
      <c r="AA165" s="3">
        <f t="shared" si="85"/>
        <v>23.850266434681267</v>
      </c>
      <c r="AB165" s="3">
        <f t="shared" si="69"/>
        <v>0.2064</v>
      </c>
      <c r="AC165" s="3">
        <f t="shared" si="70"/>
        <v>7.6791190798512021</v>
      </c>
      <c r="AD165" s="2">
        <f t="shared" si="95"/>
        <v>211.11</v>
      </c>
      <c r="AE165" s="2">
        <f t="shared" si="71"/>
        <v>8.8514734448844443</v>
      </c>
      <c r="AF165" s="2">
        <f t="shared" si="86"/>
        <v>693.500394305192</v>
      </c>
      <c r="AG165" s="2">
        <f t="shared" si="87"/>
        <v>329.31937313666856</v>
      </c>
      <c r="AH165" s="2">
        <f t="shared" si="88"/>
        <v>-1022.8197674418606</v>
      </c>
      <c r="AI165" s="2">
        <f t="shared" si="72"/>
        <v>19.800176061316652</v>
      </c>
      <c r="AJ165">
        <f t="shared" si="73"/>
        <v>1.4798387766629091E-3</v>
      </c>
      <c r="AK165">
        <f t="shared" si="89"/>
        <v>37.205034301604663</v>
      </c>
      <c r="AL165">
        <f t="shared" si="90"/>
        <v>-1022.8197674418606</v>
      </c>
      <c r="AM165">
        <f t="shared" si="91"/>
        <v>1024.681222630898</v>
      </c>
      <c r="AN165">
        <f t="shared" si="92"/>
        <v>-1.8614551890373718</v>
      </c>
      <c r="AO165">
        <f t="shared" si="93"/>
        <v>8.8514734448844443</v>
      </c>
      <c r="AP165">
        <f t="shared" si="94"/>
        <v>263447.46734643087</v>
      </c>
    </row>
    <row r="166" spans="1:42" x14ac:dyDescent="0.3">
      <c r="A166">
        <v>165</v>
      </c>
      <c r="B166" t="s">
        <v>486</v>
      </c>
      <c r="C166" t="s">
        <v>484</v>
      </c>
      <c r="D166" t="s">
        <v>485</v>
      </c>
      <c r="E166" t="str">
        <f t="shared" si="64"/>
        <v>171.807</v>
      </c>
      <c r="F166" t="str">
        <f t="shared" si="65"/>
        <v>34.53935</v>
      </c>
      <c r="G166" t="str">
        <f t="shared" si="66"/>
        <v>-86.49472</v>
      </c>
      <c r="H166">
        <f t="shared" si="74"/>
        <v>0.60281211449638827</v>
      </c>
      <c r="I166">
        <f t="shared" si="75"/>
        <v>0.60282537899870348</v>
      </c>
      <c r="J166">
        <f t="shared" si="76"/>
        <v>-1.5097075340470674</v>
      </c>
      <c r="K166">
        <f t="shared" si="77"/>
        <v>-1.5096176495905897</v>
      </c>
      <c r="L166">
        <f t="shared" si="78"/>
        <v>7.404148996081437E-5</v>
      </c>
      <c r="M166">
        <f t="shared" si="79"/>
        <v>1.3264502315202265E-5</v>
      </c>
      <c r="N166">
        <f t="shared" si="80"/>
        <v>1572.368451477786</v>
      </c>
      <c r="O166">
        <f t="shared" si="81"/>
        <v>-17.361300000000078</v>
      </c>
      <c r="P166" s="1">
        <f t="shared" si="82"/>
        <v>-1.1041496020657951E-2</v>
      </c>
      <c r="Q166" s="3">
        <v>9.81</v>
      </c>
      <c r="R166" s="3">
        <v>20</v>
      </c>
      <c r="S166" s="3">
        <v>68</v>
      </c>
      <c r="T166" s="3">
        <f t="shared" si="83"/>
        <v>88</v>
      </c>
      <c r="U166" s="5">
        <v>2.4750000000000002E-3</v>
      </c>
      <c r="V166" s="5">
        <v>0.32</v>
      </c>
      <c r="W166" s="5">
        <v>1.29</v>
      </c>
      <c r="X166" s="4">
        <f t="shared" si="84"/>
        <v>2.1366180000000004</v>
      </c>
      <c r="Y166" s="4">
        <f t="shared" si="67"/>
        <v>-9.5313216986207365</v>
      </c>
      <c r="Z166" s="3">
        <f t="shared" si="68"/>
        <v>26.150123204732395</v>
      </c>
      <c r="AA166" s="3">
        <f t="shared" si="85"/>
        <v>18.755419506111657</v>
      </c>
      <c r="AB166" s="3">
        <f t="shared" si="69"/>
        <v>0.2064</v>
      </c>
      <c r="AC166" s="3">
        <f t="shared" si="70"/>
        <v>-7.394703698620738</v>
      </c>
      <c r="AD166" s="2">
        <f t="shared" si="95"/>
        <v>211.11</v>
      </c>
      <c r="AE166" s="2">
        <f t="shared" si="71"/>
        <v>11.255946577532322</v>
      </c>
      <c r="AF166" s="2">
        <f t="shared" si="86"/>
        <v>1426.087159827307</v>
      </c>
      <c r="AG166" s="2">
        <f t="shared" si="87"/>
        <v>-403.26739238544428</v>
      </c>
      <c r="AH166" s="2">
        <f t="shared" si="88"/>
        <v>-1022.8197674418606</v>
      </c>
      <c r="AI166" s="2">
        <f t="shared" si="72"/>
        <v>25.17882761098021</v>
      </c>
      <c r="AJ166">
        <f t="shared" si="73"/>
        <v>1.1827280435974712E-2</v>
      </c>
      <c r="AK166">
        <f t="shared" si="89"/>
        <v>-35.827052803395048</v>
      </c>
      <c r="AL166">
        <f t="shared" si="90"/>
        <v>-1022.8197674418606</v>
      </c>
      <c r="AM166">
        <f t="shared" si="91"/>
        <v>1021.1518322717898</v>
      </c>
      <c r="AN166">
        <f t="shared" si="92"/>
        <v>1.667935170070848</v>
      </c>
      <c r="AO166">
        <f t="shared" si="93"/>
        <v>11.255946577532322</v>
      </c>
      <c r="AP166">
        <f t="shared" si="94"/>
        <v>259836.85411242704</v>
      </c>
    </row>
    <row r="167" spans="1:42" x14ac:dyDescent="0.3">
      <c r="A167">
        <v>166</v>
      </c>
      <c r="B167" t="s">
        <v>489</v>
      </c>
      <c r="C167" t="s">
        <v>487</v>
      </c>
      <c r="D167" t="s">
        <v>488</v>
      </c>
      <c r="E167" t="str">
        <f t="shared" si="64"/>
        <v>172.113</v>
      </c>
      <c r="F167" t="str">
        <f t="shared" si="65"/>
        <v>34.54106</v>
      </c>
      <c r="G167" t="str">
        <f t="shared" si="66"/>
        <v>-86.48306</v>
      </c>
      <c r="H167">
        <f t="shared" si="74"/>
        <v>0.60282537899870348</v>
      </c>
      <c r="I167">
        <f t="shared" si="75"/>
        <v>0.60285522412891257</v>
      </c>
      <c r="J167">
        <f t="shared" si="76"/>
        <v>-1.5096176495905897</v>
      </c>
      <c r="K167">
        <f t="shared" si="77"/>
        <v>-1.509414144199807</v>
      </c>
      <c r="L167">
        <f t="shared" si="78"/>
        <v>1.6763319701676191E-4</v>
      </c>
      <c r="M167">
        <f t="shared" si="79"/>
        <v>2.9845130209094073E-5</v>
      </c>
      <c r="N167">
        <f t="shared" si="80"/>
        <v>3559.226859593366</v>
      </c>
      <c r="O167">
        <f t="shared" si="81"/>
        <v>1.0098000000000382</v>
      </c>
      <c r="P167" s="1">
        <f t="shared" si="82"/>
        <v>2.8371330062265421E-4</v>
      </c>
      <c r="Q167" s="3">
        <v>9.81</v>
      </c>
      <c r="R167" s="3">
        <v>20</v>
      </c>
      <c r="S167" s="3">
        <v>68</v>
      </c>
      <c r="T167" s="3">
        <f t="shared" si="83"/>
        <v>88</v>
      </c>
      <c r="U167" s="5">
        <v>2.4750000000000002E-3</v>
      </c>
      <c r="V167" s="5">
        <v>0.32</v>
      </c>
      <c r="W167" s="5">
        <v>1.29</v>
      </c>
      <c r="X167" s="4">
        <f t="shared" si="84"/>
        <v>2.1366180000000004</v>
      </c>
      <c r="Y167" s="4">
        <f t="shared" si="67"/>
        <v>0.24492400830416203</v>
      </c>
      <c r="Z167" s="3">
        <f t="shared" si="68"/>
        <v>19.395958389749598</v>
      </c>
      <c r="AA167" s="3">
        <f t="shared" si="85"/>
        <v>21.77750039805376</v>
      </c>
      <c r="AB167" s="3">
        <f t="shared" si="69"/>
        <v>0.2064</v>
      </c>
      <c r="AC167" s="3">
        <f t="shared" si="70"/>
        <v>2.3815420083041623</v>
      </c>
      <c r="AD167" s="2">
        <f t="shared" si="95"/>
        <v>211.11</v>
      </c>
      <c r="AE167" s="2">
        <f t="shared" si="71"/>
        <v>9.6939500007480888</v>
      </c>
      <c r="AF167" s="2">
        <f t="shared" si="86"/>
        <v>910.96633162220451</v>
      </c>
      <c r="AG167" s="2">
        <f t="shared" si="87"/>
        <v>111.85343581967896</v>
      </c>
      <c r="AH167" s="2">
        <f t="shared" si="88"/>
        <v>-1022.8197674418606</v>
      </c>
      <c r="AI167" s="2">
        <f t="shared" si="72"/>
        <v>21.684741861293428</v>
      </c>
      <c r="AJ167">
        <f t="shared" si="73"/>
        <v>3.1086189563471218E-2</v>
      </c>
      <c r="AK167">
        <f t="shared" si="89"/>
        <v>11.538478722403887</v>
      </c>
      <c r="AL167">
        <f t="shared" si="90"/>
        <v>-1022.8197674418606</v>
      </c>
      <c r="AM167">
        <f t="shared" si="91"/>
        <v>1022.8753910512008</v>
      </c>
      <c r="AN167">
        <f t="shared" si="92"/>
        <v>-5.5623609340273106E-2</v>
      </c>
      <c r="AO167">
        <f t="shared" si="93"/>
        <v>9.6939500007480888</v>
      </c>
      <c r="AP167">
        <f t="shared" si="94"/>
        <v>261596.96518861107</v>
      </c>
    </row>
    <row r="168" spans="1:42" x14ac:dyDescent="0.3">
      <c r="A168">
        <v>167</v>
      </c>
      <c r="B168" t="s">
        <v>492</v>
      </c>
      <c r="C168" t="s">
        <v>490</v>
      </c>
      <c r="D168" t="s">
        <v>491</v>
      </c>
      <c r="E168" t="str">
        <f t="shared" si="64"/>
        <v>173.641</v>
      </c>
      <c r="F168" t="str">
        <f t="shared" si="65"/>
        <v>34.54145</v>
      </c>
      <c r="G168" t="str">
        <f t="shared" si="66"/>
        <v>-86.48042</v>
      </c>
      <c r="H168">
        <f t="shared" si="74"/>
        <v>0.60285522412891257</v>
      </c>
      <c r="I168">
        <f t="shared" si="75"/>
        <v>0.60286203091299528</v>
      </c>
      <c r="J168">
        <f t="shared" si="76"/>
        <v>-1.509414144199807</v>
      </c>
      <c r="K168">
        <f t="shared" si="77"/>
        <v>-1.5093680675075543</v>
      </c>
      <c r="L168">
        <f t="shared" si="78"/>
        <v>3.7954207349352175E-5</v>
      </c>
      <c r="M168">
        <f t="shared" si="79"/>
        <v>6.8067840827135129E-6</v>
      </c>
      <c r="N168">
        <f t="shared" si="80"/>
        <v>806.03446330771737</v>
      </c>
      <c r="O168">
        <f t="shared" si="81"/>
        <v>5.0423999999999722</v>
      </c>
      <c r="P168" s="1">
        <f t="shared" si="82"/>
        <v>6.2558119156686113E-3</v>
      </c>
      <c r="Q168" s="3">
        <v>9.81</v>
      </c>
      <c r="R168" s="3">
        <v>20</v>
      </c>
      <c r="S168" s="3">
        <v>68</v>
      </c>
      <c r="T168" s="3">
        <f t="shared" si="83"/>
        <v>88</v>
      </c>
      <c r="U168" s="5">
        <v>2.4750000000000002E-3</v>
      </c>
      <c r="V168" s="5">
        <v>0.32</v>
      </c>
      <c r="W168" s="5">
        <v>1.29</v>
      </c>
      <c r="X168" s="4">
        <f t="shared" si="84"/>
        <v>2.1366180000000004</v>
      </c>
      <c r="Y168" s="4">
        <f t="shared" si="67"/>
        <v>5.4004116385441323</v>
      </c>
      <c r="Z168" s="3">
        <f t="shared" si="68"/>
        <v>16.253060142486643</v>
      </c>
      <c r="AA168" s="3">
        <f t="shared" si="85"/>
        <v>23.790089781030776</v>
      </c>
      <c r="AB168" s="3">
        <f t="shared" si="69"/>
        <v>0.2064</v>
      </c>
      <c r="AC168" s="3">
        <f t="shared" si="70"/>
        <v>7.5370296385441327</v>
      </c>
      <c r="AD168" s="2">
        <f t="shared" si="95"/>
        <v>211.11</v>
      </c>
      <c r="AE168" s="2">
        <f t="shared" si="71"/>
        <v>8.8738631061548592</v>
      </c>
      <c r="AF168" s="2">
        <f t="shared" si="86"/>
        <v>698.77631182426478</v>
      </c>
      <c r="AG168" s="2">
        <f t="shared" si="87"/>
        <v>324.04345561759914</v>
      </c>
      <c r="AH168" s="2">
        <f t="shared" si="88"/>
        <v>-1022.8197674418606</v>
      </c>
      <c r="AI168" s="2">
        <f t="shared" si="72"/>
        <v>19.850260291684386</v>
      </c>
      <c r="AJ168">
        <f t="shared" si="73"/>
        <v>7.6904806309809129E-3</v>
      </c>
      <c r="AK168">
        <f t="shared" si="89"/>
        <v>36.516616465814593</v>
      </c>
      <c r="AL168">
        <f t="shared" si="90"/>
        <v>-1022.8197674418606</v>
      </c>
      <c r="AM168">
        <f t="shared" si="91"/>
        <v>1024.5799672366502</v>
      </c>
      <c r="AN168">
        <f t="shared" si="92"/>
        <v>-1.7601997947896848</v>
      </c>
      <c r="AO168">
        <f t="shared" si="93"/>
        <v>8.8738631061548592</v>
      </c>
      <c r="AP168">
        <f t="shared" si="94"/>
        <v>263343.53461553104</v>
      </c>
    </row>
    <row r="169" spans="1:42" x14ac:dyDescent="0.3">
      <c r="A169">
        <v>168</v>
      </c>
      <c r="B169" t="s">
        <v>495</v>
      </c>
      <c r="C169" t="s">
        <v>493</v>
      </c>
      <c r="D169" t="s">
        <v>494</v>
      </c>
      <c r="E169" t="str">
        <f t="shared" si="64"/>
        <v>174.258</v>
      </c>
      <c r="F169" t="str">
        <f t="shared" si="65"/>
        <v>34.54158</v>
      </c>
      <c r="G169" t="str">
        <f t="shared" si="66"/>
        <v>-86.47975</v>
      </c>
      <c r="H169">
        <f t="shared" si="74"/>
        <v>0.60286203091299528</v>
      </c>
      <c r="I169">
        <f t="shared" si="75"/>
        <v>0.60286429984102297</v>
      </c>
      <c r="J169">
        <f t="shared" si="76"/>
        <v>-1.5093680675075543</v>
      </c>
      <c r="K169">
        <f t="shared" si="77"/>
        <v>-1.5093563738015661</v>
      </c>
      <c r="L169">
        <f t="shared" si="78"/>
        <v>9.632287686542764E-6</v>
      </c>
      <c r="M169">
        <f t="shared" si="79"/>
        <v>2.2689280276821933E-6</v>
      </c>
      <c r="N169">
        <f t="shared" si="80"/>
        <v>206.85931642201902</v>
      </c>
      <c r="O169">
        <f t="shared" si="81"/>
        <v>2.0361000000000615</v>
      </c>
      <c r="P169" s="1">
        <f t="shared" si="82"/>
        <v>9.8429214367418746E-3</v>
      </c>
      <c r="Q169" s="3">
        <v>9.81</v>
      </c>
      <c r="R169" s="3">
        <v>20</v>
      </c>
      <c r="S169" s="3">
        <v>68</v>
      </c>
      <c r="T169" s="3">
        <f t="shared" si="83"/>
        <v>88</v>
      </c>
      <c r="U169" s="5">
        <v>2.4750000000000002E-3</v>
      </c>
      <c r="V169" s="5">
        <v>0.32</v>
      </c>
      <c r="W169" s="5">
        <v>1.29</v>
      </c>
      <c r="X169" s="4">
        <f t="shared" si="84"/>
        <v>2.1366180000000004</v>
      </c>
      <c r="Y169" s="4">
        <f t="shared" si="67"/>
        <v>8.4967856304030605</v>
      </c>
      <c r="Z169" s="3">
        <f t="shared" si="68"/>
        <v>14.528803318344876</v>
      </c>
      <c r="AA169" s="3">
        <f t="shared" si="85"/>
        <v>25.162206948747937</v>
      </c>
      <c r="AB169" s="3">
        <f t="shared" si="69"/>
        <v>0.2064</v>
      </c>
      <c r="AC169" s="3">
        <f t="shared" si="70"/>
        <v>10.633403630403061</v>
      </c>
      <c r="AD169" s="2">
        <f t="shared" si="95"/>
        <v>211.11</v>
      </c>
      <c r="AE169" s="2">
        <f t="shared" si="71"/>
        <v>8.389963584275522</v>
      </c>
      <c r="AF169" s="2">
        <f t="shared" si="86"/>
        <v>590.58202889542088</v>
      </c>
      <c r="AG169" s="2">
        <f t="shared" si="87"/>
        <v>432.23773854643804</v>
      </c>
      <c r="AH169" s="2">
        <f t="shared" si="88"/>
        <v>-1022.8197674418606</v>
      </c>
      <c r="AI169" s="2">
        <f t="shared" si="72"/>
        <v>18.767808224369514</v>
      </c>
      <c r="AJ169">
        <f t="shared" si="73"/>
        <v>2.0875053905672434E-3</v>
      </c>
      <c r="AK169">
        <f t="shared" si="89"/>
        <v>51.518428441875294</v>
      </c>
      <c r="AL169">
        <f t="shared" si="90"/>
        <v>-1022.8197674418606</v>
      </c>
      <c r="AM169">
        <f t="shared" si="91"/>
        <v>1027.7473926884015</v>
      </c>
      <c r="AN169">
        <f t="shared" si="92"/>
        <v>-4.9276252465409129</v>
      </c>
      <c r="AO169">
        <f t="shared" si="93"/>
        <v>8.389963584275522</v>
      </c>
      <c r="AP169">
        <f t="shared" si="94"/>
        <v>266604.42316673335</v>
      </c>
    </row>
    <row r="170" spans="1:42" x14ac:dyDescent="0.3">
      <c r="A170">
        <v>169</v>
      </c>
      <c r="B170" t="s">
        <v>498</v>
      </c>
      <c r="C170" t="s">
        <v>496</v>
      </c>
      <c r="D170" t="s">
        <v>497</v>
      </c>
      <c r="E170" t="str">
        <f t="shared" si="64"/>
        <v>174.839</v>
      </c>
      <c r="F170" t="str">
        <f t="shared" si="65"/>
        <v>34.54172</v>
      </c>
      <c r="G170" t="str">
        <f t="shared" si="66"/>
        <v>-86.47923</v>
      </c>
      <c r="H170">
        <f t="shared" si="74"/>
        <v>0.60286429984102297</v>
      </c>
      <c r="I170">
        <f t="shared" si="75"/>
        <v>0.60286674330197576</v>
      </c>
      <c r="J170">
        <f t="shared" si="76"/>
        <v>-1.5093563738015661</v>
      </c>
      <c r="K170">
        <f t="shared" si="77"/>
        <v>-1.5093472980894558</v>
      </c>
      <c r="L170">
        <f t="shared" si="78"/>
        <v>7.4757932437994846E-6</v>
      </c>
      <c r="M170">
        <f t="shared" si="79"/>
        <v>2.4434609527945739E-6</v>
      </c>
      <c r="N170">
        <f t="shared" si="80"/>
        <v>164.40586726269279</v>
      </c>
      <c r="O170">
        <f t="shared" si="81"/>
        <v>1.9172999999999631</v>
      </c>
      <c r="P170" s="1">
        <f t="shared" si="82"/>
        <v>1.166199255490342E-2</v>
      </c>
      <c r="Q170" s="3">
        <v>9.81</v>
      </c>
      <c r="R170" s="3">
        <v>20</v>
      </c>
      <c r="S170" s="3">
        <v>68</v>
      </c>
      <c r="T170" s="3">
        <f t="shared" si="83"/>
        <v>88</v>
      </c>
      <c r="U170" s="5">
        <v>2.4750000000000002E-3</v>
      </c>
      <c r="V170" s="5">
        <v>0.32</v>
      </c>
      <c r="W170" s="5">
        <v>1.29</v>
      </c>
      <c r="X170" s="4">
        <f t="shared" si="84"/>
        <v>2.1366180000000004</v>
      </c>
      <c r="Y170" s="4">
        <f t="shared" si="67"/>
        <v>10.066880397782743</v>
      </c>
      <c r="Z170" s="3">
        <f t="shared" si="68"/>
        <v>13.704444587084081</v>
      </c>
      <c r="AA170" s="3">
        <f t="shared" si="85"/>
        <v>25.907942984866825</v>
      </c>
      <c r="AB170" s="3">
        <f t="shared" si="69"/>
        <v>0.2064</v>
      </c>
      <c r="AC170" s="3">
        <f t="shared" si="70"/>
        <v>12.203498397782742</v>
      </c>
      <c r="AD170" s="2">
        <f t="shared" si="95"/>
        <v>211.11</v>
      </c>
      <c r="AE170" s="2">
        <f t="shared" si="71"/>
        <v>8.1484662878605327</v>
      </c>
      <c r="AF170" s="2">
        <f t="shared" si="86"/>
        <v>541.03781352571411</v>
      </c>
      <c r="AG170" s="2">
        <f t="shared" si="87"/>
        <v>481.78195391614673</v>
      </c>
      <c r="AH170" s="2">
        <f t="shared" si="88"/>
        <v>-1022.8197674418606</v>
      </c>
      <c r="AI170" s="2">
        <f t="shared" si="72"/>
        <v>18.227594324715074</v>
      </c>
      <c r="AJ170">
        <f t="shared" si="73"/>
        <v>1.7082602512246338E-3</v>
      </c>
      <c r="AK170">
        <f t="shared" si="89"/>
        <v>59.125476733443513</v>
      </c>
      <c r="AL170">
        <f t="shared" si="90"/>
        <v>-1022.8197674418606</v>
      </c>
      <c r="AM170">
        <f t="shared" si="91"/>
        <v>1030.250257724088</v>
      </c>
      <c r="AN170">
        <f t="shared" si="92"/>
        <v>-7.4304902822273675</v>
      </c>
      <c r="AO170">
        <f t="shared" si="93"/>
        <v>8.1484662878605327</v>
      </c>
      <c r="AP170">
        <f t="shared" si="94"/>
        <v>269195.33369573654</v>
      </c>
    </row>
    <row r="171" spans="1:42" x14ac:dyDescent="0.3">
      <c r="A171">
        <v>170</v>
      </c>
      <c r="B171" t="s">
        <v>501</v>
      </c>
      <c r="C171" t="s">
        <v>499</v>
      </c>
      <c r="D171" t="s">
        <v>500</v>
      </c>
      <c r="E171" t="str">
        <f t="shared" si="64"/>
        <v>175.824</v>
      </c>
      <c r="F171" t="str">
        <f t="shared" si="65"/>
        <v>34.54197</v>
      </c>
      <c r="G171" t="str">
        <f t="shared" si="66"/>
        <v>-86.47856</v>
      </c>
      <c r="H171">
        <f t="shared" si="74"/>
        <v>0.60286674330197576</v>
      </c>
      <c r="I171">
        <f t="shared" si="75"/>
        <v>0.60287110662510568</v>
      </c>
      <c r="J171">
        <f t="shared" si="76"/>
        <v>-1.5093472980894558</v>
      </c>
      <c r="K171">
        <f t="shared" si="77"/>
        <v>-1.5093356043834676</v>
      </c>
      <c r="L171">
        <f t="shared" si="78"/>
        <v>9.6322494981987534E-6</v>
      </c>
      <c r="M171">
        <f t="shared" si="79"/>
        <v>4.363323129918939E-6</v>
      </c>
      <c r="N171">
        <f t="shared" si="80"/>
        <v>221.0430554080844</v>
      </c>
      <c r="O171">
        <f t="shared" si="81"/>
        <v>3.250500000000045</v>
      </c>
      <c r="P171" s="1">
        <f t="shared" si="82"/>
        <v>1.4705279901234851E-2</v>
      </c>
      <c r="Q171" s="3">
        <v>9.81</v>
      </c>
      <c r="R171" s="3">
        <v>20</v>
      </c>
      <c r="S171" s="3">
        <v>68</v>
      </c>
      <c r="T171" s="3">
        <f t="shared" si="83"/>
        <v>88</v>
      </c>
      <c r="U171" s="5">
        <v>2.4750000000000002E-3</v>
      </c>
      <c r="V171" s="5">
        <v>0.32</v>
      </c>
      <c r="W171" s="5">
        <v>1.29</v>
      </c>
      <c r="X171" s="4">
        <f t="shared" si="84"/>
        <v>2.1366180000000004</v>
      </c>
      <c r="Y171" s="4">
        <f t="shared" si="67"/>
        <v>12.693401663373843</v>
      </c>
      <c r="Z171" s="3">
        <f t="shared" si="68"/>
        <v>12.403133933858227</v>
      </c>
      <c r="AA171" s="3">
        <f t="shared" si="85"/>
        <v>27.233153597232068</v>
      </c>
      <c r="AB171" s="3">
        <f t="shared" si="69"/>
        <v>0.2064</v>
      </c>
      <c r="AC171" s="3">
        <f t="shared" si="70"/>
        <v>14.830019663373845</v>
      </c>
      <c r="AD171" s="2">
        <f t="shared" si="95"/>
        <v>211.11</v>
      </c>
      <c r="AE171" s="2">
        <f t="shared" si="71"/>
        <v>7.7519483465718322</v>
      </c>
      <c r="AF171" s="2">
        <f t="shared" si="86"/>
        <v>465.83553096357201</v>
      </c>
      <c r="AG171" s="2">
        <f t="shared" si="87"/>
        <v>556.98423647828793</v>
      </c>
      <c r="AH171" s="2">
        <f t="shared" si="88"/>
        <v>-1022.8197674418606</v>
      </c>
      <c r="AI171" s="2">
        <f t="shared" si="72"/>
        <v>17.340609225807668</v>
      </c>
      <c r="AJ171">
        <f t="shared" si="73"/>
        <v>2.4142297709531615E-3</v>
      </c>
      <c r="AK171">
        <f t="shared" si="89"/>
        <v>71.850870462082582</v>
      </c>
      <c r="AL171">
        <f t="shared" si="90"/>
        <v>-1022.8197674418606</v>
      </c>
      <c r="AM171">
        <f t="shared" si="91"/>
        <v>1036.0796354197787</v>
      </c>
      <c r="AN171">
        <f t="shared" si="92"/>
        <v>-13.259867977918077</v>
      </c>
      <c r="AO171">
        <f t="shared" si="93"/>
        <v>7.7519483465718322</v>
      </c>
      <c r="AP171">
        <f t="shared" si="94"/>
        <v>275278.34834773117</v>
      </c>
    </row>
    <row r="172" spans="1:42" x14ac:dyDescent="0.3">
      <c r="A172">
        <v>171</v>
      </c>
      <c r="B172" t="s">
        <v>504</v>
      </c>
      <c r="C172" t="s">
        <v>502</v>
      </c>
      <c r="D172" t="s">
        <v>503</v>
      </c>
      <c r="E172" t="str">
        <f t="shared" si="64"/>
        <v>176.638</v>
      </c>
      <c r="F172" t="str">
        <f t="shared" si="65"/>
        <v>34.54227</v>
      </c>
      <c r="G172" t="str">
        <f t="shared" si="66"/>
        <v>-86.4779</v>
      </c>
      <c r="H172">
        <f t="shared" si="74"/>
        <v>0.60287110662510568</v>
      </c>
      <c r="I172">
        <f t="shared" si="75"/>
        <v>0.60287634261286172</v>
      </c>
      <c r="J172">
        <f t="shared" si="76"/>
        <v>-1.5093356043834676</v>
      </c>
      <c r="K172">
        <f t="shared" si="77"/>
        <v>-1.5093240852104044</v>
      </c>
      <c r="L172">
        <f t="shared" si="78"/>
        <v>9.4884532315952034E-6</v>
      </c>
      <c r="M172">
        <f t="shared" si="79"/>
        <v>5.2359877560359536E-6</v>
      </c>
      <c r="N172">
        <f t="shared" si="80"/>
        <v>226.53698550817495</v>
      </c>
      <c r="O172">
        <f t="shared" si="81"/>
        <v>2.6861999999999764</v>
      </c>
      <c r="P172" s="1">
        <f t="shared" si="82"/>
        <v>1.1857666393742318E-2</v>
      </c>
      <c r="Q172" s="3">
        <v>9.81</v>
      </c>
      <c r="R172" s="3">
        <v>20</v>
      </c>
      <c r="S172" s="3">
        <v>68</v>
      </c>
      <c r="T172" s="3">
        <f t="shared" si="83"/>
        <v>88</v>
      </c>
      <c r="U172" s="5">
        <v>2.4750000000000002E-3</v>
      </c>
      <c r="V172" s="5">
        <v>0.32</v>
      </c>
      <c r="W172" s="5">
        <v>1.29</v>
      </c>
      <c r="X172" s="4">
        <f t="shared" si="84"/>
        <v>2.1366180000000004</v>
      </c>
      <c r="Y172" s="4">
        <f t="shared" si="67"/>
        <v>10.23576667352271</v>
      </c>
      <c r="Z172" s="3">
        <f t="shared" si="68"/>
        <v>13.617824836414025</v>
      </c>
      <c r="AA172" s="3">
        <f t="shared" si="85"/>
        <v>25.990209509936733</v>
      </c>
      <c r="AB172" s="3">
        <f t="shared" si="69"/>
        <v>0.2064</v>
      </c>
      <c r="AC172" s="3">
        <f t="shared" si="70"/>
        <v>12.37238467352271</v>
      </c>
      <c r="AD172" s="2">
        <f t="shared" si="95"/>
        <v>211.11</v>
      </c>
      <c r="AE172" s="2">
        <f t="shared" si="71"/>
        <v>8.1226740369017563</v>
      </c>
      <c r="AF172" s="2">
        <f t="shared" si="86"/>
        <v>535.91643526073699</v>
      </c>
      <c r="AG172" s="2">
        <f t="shared" si="87"/>
        <v>486.90333218112465</v>
      </c>
      <c r="AH172" s="2">
        <f t="shared" si="88"/>
        <v>-1022.8197674418606</v>
      </c>
      <c r="AI172" s="2">
        <f t="shared" si="72"/>
        <v>18.169898720341251</v>
      </c>
      <c r="AJ172">
        <f t="shared" si="73"/>
        <v>2.3613082694725783E-3</v>
      </c>
      <c r="AK172">
        <f t="shared" si="89"/>
        <v>59.943724193423982</v>
      </c>
      <c r="AL172">
        <f t="shared" si="90"/>
        <v>-1022.8197674418606</v>
      </c>
      <c r="AM172">
        <f t="shared" si="91"/>
        <v>1030.5607095426114</v>
      </c>
      <c r="AN172">
        <f t="shared" si="92"/>
        <v>-7.7409421007508286</v>
      </c>
      <c r="AO172">
        <f t="shared" si="93"/>
        <v>8.1226740369017563</v>
      </c>
      <c r="AP172">
        <f t="shared" si="94"/>
        <v>269517.57995133352</v>
      </c>
    </row>
    <row r="173" spans="1:42" x14ac:dyDescent="0.3">
      <c r="A173">
        <v>172</v>
      </c>
      <c r="B173" t="s">
        <v>507</v>
      </c>
      <c r="C173" t="s">
        <v>505</v>
      </c>
      <c r="D173" t="s">
        <v>506</v>
      </c>
      <c r="E173" t="str">
        <f t="shared" si="64"/>
        <v>176.836</v>
      </c>
      <c r="F173" t="str">
        <f t="shared" si="65"/>
        <v>34.54251</v>
      </c>
      <c r="G173" t="str">
        <f t="shared" si="66"/>
        <v>-86.47744</v>
      </c>
      <c r="H173">
        <f t="shared" si="74"/>
        <v>0.60287634261286172</v>
      </c>
      <c r="I173">
        <f t="shared" si="75"/>
        <v>0.60288053140306641</v>
      </c>
      <c r="J173">
        <f t="shared" si="76"/>
        <v>-1.5093240852104044</v>
      </c>
      <c r="K173">
        <f t="shared" si="77"/>
        <v>-1.509316056695845</v>
      </c>
      <c r="L173">
        <f t="shared" si="78"/>
        <v>6.6131429215869883E-6</v>
      </c>
      <c r="M173">
        <f t="shared" si="79"/>
        <v>4.1887902046955361E-6</v>
      </c>
      <c r="N173">
        <f t="shared" si="80"/>
        <v>163.63547653494618</v>
      </c>
      <c r="O173">
        <f t="shared" si="81"/>
        <v>0.65340000000002474</v>
      </c>
      <c r="P173" s="1">
        <f t="shared" si="82"/>
        <v>3.9930216468705912E-3</v>
      </c>
      <c r="Q173" s="3">
        <v>9.81</v>
      </c>
      <c r="R173" s="3">
        <v>20</v>
      </c>
      <c r="S173" s="3">
        <v>68</v>
      </c>
      <c r="T173" s="3">
        <f t="shared" si="83"/>
        <v>88</v>
      </c>
      <c r="U173" s="5">
        <v>2.4750000000000002E-3</v>
      </c>
      <c r="V173" s="5">
        <v>0.32</v>
      </c>
      <c r="W173" s="5">
        <v>1.29</v>
      </c>
      <c r="X173" s="4">
        <f t="shared" si="84"/>
        <v>2.1366180000000004</v>
      </c>
      <c r="Y173" s="4">
        <f t="shared" si="67"/>
        <v>3.4470682470095118</v>
      </c>
      <c r="Z173" s="3">
        <f t="shared" si="68"/>
        <v>17.405398036639568</v>
      </c>
      <c r="AA173" s="3">
        <f t="shared" si="85"/>
        <v>22.989084283649078</v>
      </c>
      <c r="AB173" s="3">
        <f t="shared" si="69"/>
        <v>0.2064</v>
      </c>
      <c r="AC173" s="3">
        <f t="shared" si="70"/>
        <v>5.5836862470095125</v>
      </c>
      <c r="AD173" s="2">
        <f t="shared" si="95"/>
        <v>211.11</v>
      </c>
      <c r="AE173" s="2">
        <f t="shared" si="71"/>
        <v>9.1830538961550161</v>
      </c>
      <c r="AF173" s="2">
        <f t="shared" si="86"/>
        <v>774.39296634928212</v>
      </c>
      <c r="AG173" s="2">
        <f t="shared" si="87"/>
        <v>248.42680109257697</v>
      </c>
      <c r="AH173" s="2">
        <f t="shared" si="88"/>
        <v>-1022.8197674418606</v>
      </c>
      <c r="AI173" s="2">
        <f t="shared" si="72"/>
        <v>20.541900177027859</v>
      </c>
      <c r="AJ173">
        <f t="shared" si="73"/>
        <v>1.5087001328249108E-3</v>
      </c>
      <c r="AK173">
        <f t="shared" si="89"/>
        <v>27.05274344481353</v>
      </c>
      <c r="AL173">
        <f t="shared" si="90"/>
        <v>-1022.8197674418606</v>
      </c>
      <c r="AM173">
        <f t="shared" si="91"/>
        <v>1023.5361862455443</v>
      </c>
      <c r="AN173">
        <f t="shared" si="92"/>
        <v>-0.71641880368377997</v>
      </c>
      <c r="AO173">
        <f t="shared" si="93"/>
        <v>9.1830538961550161</v>
      </c>
      <c r="AP173">
        <f t="shared" si="94"/>
        <v>262273.3497375325</v>
      </c>
    </row>
    <row r="174" spans="1:42" x14ac:dyDescent="0.3">
      <c r="A174">
        <v>173</v>
      </c>
      <c r="B174" t="s">
        <v>510</v>
      </c>
      <c r="C174" t="s">
        <v>508</v>
      </c>
      <c r="D174" t="s">
        <v>509</v>
      </c>
      <c r="E174" t="str">
        <f t="shared" si="64"/>
        <v>176.749</v>
      </c>
      <c r="F174" t="str">
        <f t="shared" si="65"/>
        <v>34.54264</v>
      </c>
      <c r="G174" t="str">
        <f t="shared" si="66"/>
        <v>-86.47715</v>
      </c>
      <c r="H174">
        <f t="shared" si="74"/>
        <v>0.60288053140306641</v>
      </c>
      <c r="I174">
        <f t="shared" si="75"/>
        <v>0.60288280033109398</v>
      </c>
      <c r="J174">
        <f t="shared" si="76"/>
        <v>-1.509316056695845</v>
      </c>
      <c r="K174">
        <f t="shared" si="77"/>
        <v>-1.5093109952410142</v>
      </c>
      <c r="L174">
        <f t="shared" si="78"/>
        <v>4.1691460534385502E-6</v>
      </c>
      <c r="M174">
        <f t="shared" si="79"/>
        <v>2.268928027571171E-6</v>
      </c>
      <c r="N174">
        <f t="shared" si="80"/>
        <v>99.21977088091117</v>
      </c>
      <c r="O174">
        <f t="shared" si="81"/>
        <v>-0.28710000000005775</v>
      </c>
      <c r="P174" s="1">
        <f t="shared" si="82"/>
        <v>-2.8935765266445775E-3</v>
      </c>
      <c r="Q174" s="3">
        <v>9.81</v>
      </c>
      <c r="R174" s="3">
        <v>20</v>
      </c>
      <c r="S174" s="3">
        <v>68</v>
      </c>
      <c r="T174" s="3">
        <f t="shared" si="83"/>
        <v>88</v>
      </c>
      <c r="U174" s="5">
        <v>2.4750000000000002E-3</v>
      </c>
      <c r="V174" s="5">
        <v>0.32</v>
      </c>
      <c r="W174" s="5">
        <v>1.29</v>
      </c>
      <c r="X174" s="4">
        <f t="shared" si="84"/>
        <v>2.1366180000000004</v>
      </c>
      <c r="Y174" s="4">
        <f t="shared" si="67"/>
        <v>-2.4979562865180132</v>
      </c>
      <c r="Z174" s="3">
        <f t="shared" si="68"/>
        <v>21.194399634075346</v>
      </c>
      <c r="AA174" s="3">
        <f t="shared" si="85"/>
        <v>20.833061347557333</v>
      </c>
      <c r="AB174" s="3">
        <f t="shared" si="69"/>
        <v>0.2064</v>
      </c>
      <c r="AC174" s="3">
        <f t="shared" si="70"/>
        <v>-0.36133828651801253</v>
      </c>
      <c r="AD174" s="2">
        <f t="shared" si="95"/>
        <v>211.11</v>
      </c>
      <c r="AE174" s="2">
        <f t="shared" si="71"/>
        <v>10.13341229491513</v>
      </c>
      <c r="AF174" s="2">
        <f t="shared" si="86"/>
        <v>1040.5600282717239</v>
      </c>
      <c r="AG174" s="2">
        <f t="shared" si="87"/>
        <v>-17.74026082957943</v>
      </c>
      <c r="AH174" s="2">
        <f t="shared" si="88"/>
        <v>-1022.8197674418606</v>
      </c>
      <c r="AI174" s="2">
        <f t="shared" si="72"/>
        <v>22.667790711973357</v>
      </c>
      <c r="AJ174">
        <f t="shared" si="73"/>
        <v>8.2900109285789E-4</v>
      </c>
      <c r="AK174">
        <f t="shared" si="89"/>
        <v>-1.7506699928198282</v>
      </c>
      <c r="AL174">
        <f t="shared" si="90"/>
        <v>-1022.8197674418606</v>
      </c>
      <c r="AM174">
        <f t="shared" si="91"/>
        <v>1022.8195731520302</v>
      </c>
      <c r="AN174">
        <f t="shared" si="92"/>
        <v>1.9428983034686098E-4</v>
      </c>
      <c r="AO174">
        <f t="shared" si="93"/>
        <v>10.13341229491513</v>
      </c>
      <c r="AP174">
        <f t="shared" si="94"/>
        <v>261539.87044401409</v>
      </c>
    </row>
    <row r="175" spans="1:42" x14ac:dyDescent="0.3">
      <c r="A175">
        <v>174</v>
      </c>
      <c r="B175" t="s">
        <v>513</v>
      </c>
      <c r="C175" t="s">
        <v>511</v>
      </c>
      <c r="D175" t="s">
        <v>512</v>
      </c>
      <c r="E175" t="str">
        <f t="shared" si="64"/>
        <v>176.798</v>
      </c>
      <c r="F175" t="str">
        <f t="shared" si="65"/>
        <v>34.54273</v>
      </c>
      <c r="G175" t="str">
        <f t="shared" si="66"/>
        <v>-86.47687</v>
      </c>
      <c r="H175">
        <f t="shared" si="74"/>
        <v>0.60288280033109398</v>
      </c>
      <c r="I175">
        <f t="shared" si="75"/>
        <v>0.60288437112742088</v>
      </c>
      <c r="J175">
        <f t="shared" si="76"/>
        <v>-1.5093109952410142</v>
      </c>
      <c r="K175">
        <f t="shared" si="77"/>
        <v>-1.5093061083191088</v>
      </c>
      <c r="L175">
        <f t="shared" si="78"/>
        <v>4.0253770763241543E-6</v>
      </c>
      <c r="M175">
        <f t="shared" si="79"/>
        <v>1.5707963268996039E-6</v>
      </c>
      <c r="N175">
        <f t="shared" si="80"/>
        <v>90.324160007154873</v>
      </c>
      <c r="O175">
        <f t="shared" si="81"/>
        <v>0.16170000000002174</v>
      </c>
      <c r="P175" s="1">
        <f t="shared" si="82"/>
        <v>1.7902186966057914E-3</v>
      </c>
      <c r="Q175" s="3">
        <v>9.81</v>
      </c>
      <c r="R175" s="3">
        <v>20</v>
      </c>
      <c r="S175" s="3">
        <v>68</v>
      </c>
      <c r="T175" s="3">
        <f t="shared" si="83"/>
        <v>88</v>
      </c>
      <c r="U175" s="5">
        <v>2.4750000000000002E-3</v>
      </c>
      <c r="V175" s="5">
        <v>0.32</v>
      </c>
      <c r="W175" s="5">
        <v>1.29</v>
      </c>
      <c r="X175" s="4">
        <f t="shared" si="84"/>
        <v>2.1366180000000004</v>
      </c>
      <c r="Y175" s="4">
        <f t="shared" si="67"/>
        <v>1.5454575199025795</v>
      </c>
      <c r="Z175" s="3">
        <f t="shared" si="68"/>
        <v>18.572793326113608</v>
      </c>
      <c r="AA175" s="3">
        <f t="shared" si="85"/>
        <v>22.254868846016187</v>
      </c>
      <c r="AB175" s="3">
        <f t="shared" si="69"/>
        <v>0.2064</v>
      </c>
      <c r="AC175" s="3">
        <f t="shared" si="70"/>
        <v>3.6820755199025799</v>
      </c>
      <c r="AD175" s="2">
        <f t="shared" si="95"/>
        <v>211.11</v>
      </c>
      <c r="AE175" s="2">
        <f t="shared" si="71"/>
        <v>9.4860141149647301</v>
      </c>
      <c r="AF175" s="2">
        <f t="shared" si="86"/>
        <v>853.59389363292826</v>
      </c>
      <c r="AG175" s="2">
        <f t="shared" si="87"/>
        <v>169.22587380892429</v>
      </c>
      <c r="AH175" s="2">
        <f t="shared" si="88"/>
        <v>-1022.8197674418606</v>
      </c>
      <c r="AI175" s="2">
        <f t="shared" si="72"/>
        <v>21.219602675867097</v>
      </c>
      <c r="AJ175">
        <f t="shared" si="73"/>
        <v>8.06181376131942E-4</v>
      </c>
      <c r="AK175">
        <f t="shared" si="89"/>
        <v>17.839513177822578</v>
      </c>
      <c r="AL175">
        <f t="shared" si="90"/>
        <v>-1022.8197674418606</v>
      </c>
      <c r="AM175">
        <f t="shared" si="91"/>
        <v>1023.0253086260093</v>
      </c>
      <c r="AN175">
        <f t="shared" si="92"/>
        <v>-0.20554118414878531</v>
      </c>
      <c r="AO175">
        <f t="shared" si="93"/>
        <v>9.4860141149647301</v>
      </c>
      <c r="AP175">
        <f t="shared" si="94"/>
        <v>261750.34300080457</v>
      </c>
    </row>
    <row r="176" spans="1:42" x14ac:dyDescent="0.3">
      <c r="A176">
        <v>175</v>
      </c>
      <c r="B176" t="s">
        <v>516</v>
      </c>
      <c r="C176" t="s">
        <v>514</v>
      </c>
      <c r="D176" t="s">
        <v>515</v>
      </c>
      <c r="E176" t="str">
        <f t="shared" si="64"/>
        <v>177.081</v>
      </c>
      <c r="F176" t="str">
        <f t="shared" si="65"/>
        <v>34.54285</v>
      </c>
      <c r="G176" t="str">
        <f t="shared" si="66"/>
        <v>-86.47638</v>
      </c>
      <c r="H176">
        <f t="shared" si="74"/>
        <v>0.60288437112742088</v>
      </c>
      <c r="I176">
        <f t="shared" si="75"/>
        <v>0.60288646552252334</v>
      </c>
      <c r="J176">
        <f t="shared" si="76"/>
        <v>-1.5093061083191088</v>
      </c>
      <c r="K176">
        <f t="shared" si="77"/>
        <v>-1.5092975562057742</v>
      </c>
      <c r="L176">
        <f t="shared" si="78"/>
        <v>7.0444009970790646E-6</v>
      </c>
      <c r="M176">
        <f t="shared" si="79"/>
        <v>2.0943951024587903E-6</v>
      </c>
      <c r="N176">
        <f t="shared" si="80"/>
        <v>153.62320431430345</v>
      </c>
      <c r="O176">
        <f t="shared" si="81"/>
        <v>0.93389999999995721</v>
      </c>
      <c r="P176" s="1">
        <f t="shared" si="82"/>
        <v>6.0791597478285662E-3</v>
      </c>
      <c r="Q176" s="3">
        <v>9.81</v>
      </c>
      <c r="R176" s="3">
        <v>20</v>
      </c>
      <c r="S176" s="3">
        <v>68</v>
      </c>
      <c r="T176" s="3">
        <f t="shared" si="83"/>
        <v>88</v>
      </c>
      <c r="U176" s="5">
        <v>2.4750000000000002E-3</v>
      </c>
      <c r="V176" s="5">
        <v>0.32</v>
      </c>
      <c r="W176" s="5">
        <v>1.29</v>
      </c>
      <c r="X176" s="4">
        <f t="shared" si="84"/>
        <v>2.1366180000000004</v>
      </c>
      <c r="Y176" s="4">
        <f t="shared" si="67"/>
        <v>5.2479200564537374</v>
      </c>
      <c r="Z176" s="3">
        <f t="shared" si="68"/>
        <v>16.341261667767181</v>
      </c>
      <c r="AA176" s="3">
        <f t="shared" si="85"/>
        <v>23.72579972422092</v>
      </c>
      <c r="AB176" s="3">
        <f t="shared" si="69"/>
        <v>0.2064</v>
      </c>
      <c r="AC176" s="3">
        <f t="shared" si="70"/>
        <v>7.3845380564537368</v>
      </c>
      <c r="AD176" s="2">
        <f t="shared" si="95"/>
        <v>211.11</v>
      </c>
      <c r="AE176" s="2">
        <f t="shared" si="71"/>
        <v>8.8979087092471794</v>
      </c>
      <c r="AF176" s="2">
        <f t="shared" si="86"/>
        <v>704.47216334163124</v>
      </c>
      <c r="AG176" s="2">
        <f t="shared" si="87"/>
        <v>318.34760410022744</v>
      </c>
      <c r="AH176" s="2">
        <f t="shared" si="88"/>
        <v>-1022.8197674418606</v>
      </c>
      <c r="AI176" s="2">
        <f t="shared" si="72"/>
        <v>19.904048757265066</v>
      </c>
      <c r="AJ176">
        <f t="shared" si="73"/>
        <v>1.4617781639419489E-3</v>
      </c>
      <c r="AK176">
        <f t="shared" si="89"/>
        <v>35.777800661113069</v>
      </c>
      <c r="AL176">
        <f t="shared" si="90"/>
        <v>-1022.8197674418606</v>
      </c>
      <c r="AM176">
        <f t="shared" si="91"/>
        <v>1024.4754443918098</v>
      </c>
      <c r="AN176">
        <f t="shared" si="92"/>
        <v>-1.6556769499492816</v>
      </c>
      <c r="AO176">
        <f t="shared" si="93"/>
        <v>8.8979087092471794</v>
      </c>
      <c r="AP176">
        <f t="shared" si="94"/>
        <v>263236.26954652398</v>
      </c>
    </row>
    <row r="177" spans="1:42" x14ac:dyDescent="0.3">
      <c r="A177">
        <v>176</v>
      </c>
      <c r="B177" t="s">
        <v>519</v>
      </c>
      <c r="C177" t="s">
        <v>517</v>
      </c>
      <c r="D177" t="s">
        <v>518</v>
      </c>
      <c r="E177" t="str">
        <f t="shared" si="64"/>
        <v>177.162</v>
      </c>
      <c r="F177" t="str">
        <f t="shared" si="65"/>
        <v>34.54289</v>
      </c>
      <c r="G177" t="str">
        <f t="shared" si="66"/>
        <v>-86.47599</v>
      </c>
      <c r="H177">
        <f t="shared" si="74"/>
        <v>0.60288646552252334</v>
      </c>
      <c r="I177">
        <f t="shared" si="75"/>
        <v>0.60288716365422401</v>
      </c>
      <c r="J177">
        <f t="shared" si="76"/>
        <v>-1.5092975562057742</v>
      </c>
      <c r="K177">
        <f t="shared" si="77"/>
        <v>-1.5092907494216909</v>
      </c>
      <c r="L177">
        <f t="shared" si="78"/>
        <v>5.6067627520255955E-6</v>
      </c>
      <c r="M177">
        <f t="shared" si="79"/>
        <v>6.9813170067156705E-7</v>
      </c>
      <c r="N177">
        <f t="shared" si="80"/>
        <v>118.10613929839792</v>
      </c>
      <c r="O177">
        <f t="shared" si="81"/>
        <v>0.26730000000005699</v>
      </c>
      <c r="P177" s="1">
        <f t="shared" si="82"/>
        <v>2.263218504879897E-3</v>
      </c>
      <c r="Q177" s="3">
        <v>9.81</v>
      </c>
      <c r="R177" s="3">
        <v>20</v>
      </c>
      <c r="S177" s="3">
        <v>68</v>
      </c>
      <c r="T177" s="3">
        <f t="shared" si="83"/>
        <v>88</v>
      </c>
      <c r="U177" s="5">
        <v>2.4750000000000002E-3</v>
      </c>
      <c r="V177" s="5">
        <v>0.32</v>
      </c>
      <c r="W177" s="5">
        <v>1.29</v>
      </c>
      <c r="X177" s="4">
        <f t="shared" si="84"/>
        <v>2.1366180000000004</v>
      </c>
      <c r="Y177" s="4">
        <f t="shared" si="67"/>
        <v>1.953786267098145</v>
      </c>
      <c r="Z177" s="3">
        <f t="shared" si="68"/>
        <v>18.318438418813791</v>
      </c>
      <c r="AA177" s="3">
        <f t="shared" si="85"/>
        <v>22.408842685911935</v>
      </c>
      <c r="AB177" s="3">
        <f t="shared" si="69"/>
        <v>0.2064</v>
      </c>
      <c r="AC177" s="3">
        <f t="shared" si="70"/>
        <v>4.0904042670981458</v>
      </c>
      <c r="AD177" s="2">
        <f t="shared" si="95"/>
        <v>211.11</v>
      </c>
      <c r="AE177" s="2">
        <f t="shared" si="71"/>
        <v>9.420834576732565</v>
      </c>
      <c r="AF177" s="2">
        <f t="shared" si="86"/>
        <v>836.1190796885038</v>
      </c>
      <c r="AG177" s="2">
        <f t="shared" si="87"/>
        <v>186.70068775335579</v>
      </c>
      <c r="AH177" s="2">
        <f t="shared" si="88"/>
        <v>-1022.8197674418606</v>
      </c>
      <c r="AI177" s="2">
        <f t="shared" si="72"/>
        <v>21.073800246404009</v>
      </c>
      <c r="AJ177">
        <f t="shared" si="73"/>
        <v>1.0614405910082531E-3</v>
      </c>
      <c r="AK177">
        <f t="shared" si="89"/>
        <v>19.817850131289465</v>
      </c>
      <c r="AL177">
        <f t="shared" si="90"/>
        <v>-1022.8197674418606</v>
      </c>
      <c r="AM177">
        <f t="shared" si="91"/>
        <v>1023.1015324903477</v>
      </c>
      <c r="AN177">
        <f t="shared" si="92"/>
        <v>-0.28176504848715922</v>
      </c>
      <c r="AO177">
        <f t="shared" si="93"/>
        <v>9.420834576732565</v>
      </c>
      <c r="AP177">
        <f t="shared" si="94"/>
        <v>261828.34342036486</v>
      </c>
    </row>
    <row r="178" spans="1:42" x14ac:dyDescent="0.3">
      <c r="A178">
        <v>177</v>
      </c>
      <c r="B178" t="s">
        <v>522</v>
      </c>
      <c r="C178" t="s">
        <v>520</v>
      </c>
      <c r="D178" t="s">
        <v>521</v>
      </c>
      <c r="E178" t="str">
        <f t="shared" si="64"/>
        <v>177.996</v>
      </c>
      <c r="F178" t="str">
        <f t="shared" si="65"/>
        <v>34.5428</v>
      </c>
      <c r="G178" t="str">
        <f t="shared" si="66"/>
        <v>-86.4711</v>
      </c>
      <c r="H178">
        <f t="shared" si="74"/>
        <v>0.60288716365422401</v>
      </c>
      <c r="I178">
        <f t="shared" si="75"/>
        <v>0.60288559285789722</v>
      </c>
      <c r="J178">
        <f t="shared" si="76"/>
        <v>-1.5092907494216909</v>
      </c>
      <c r="K178">
        <f t="shared" si="77"/>
        <v>-1.5092054028212687</v>
      </c>
      <c r="L178">
        <f t="shared" si="78"/>
        <v>7.0300200231885571E-5</v>
      </c>
      <c r="M178">
        <f t="shared" si="79"/>
        <v>-1.5707963267885816E-6</v>
      </c>
      <c r="N178">
        <f t="shared" si="80"/>
        <v>1469.8884323431175</v>
      </c>
      <c r="O178">
        <f t="shared" si="81"/>
        <v>2.7522000000000104</v>
      </c>
      <c r="P178" s="1">
        <f t="shared" si="82"/>
        <v>1.8723870053271919E-3</v>
      </c>
      <c r="Q178" s="3">
        <v>9.81</v>
      </c>
      <c r="R178" s="3">
        <v>20</v>
      </c>
      <c r="S178" s="3">
        <v>68</v>
      </c>
      <c r="T178" s="3">
        <f t="shared" si="83"/>
        <v>88</v>
      </c>
      <c r="U178" s="5">
        <v>2.4750000000000002E-3</v>
      </c>
      <c r="V178" s="5">
        <v>0.32</v>
      </c>
      <c r="W178" s="5">
        <v>1.29</v>
      </c>
      <c r="X178" s="4">
        <f t="shared" si="84"/>
        <v>2.1366180000000004</v>
      </c>
      <c r="Y178" s="4">
        <f t="shared" si="67"/>
        <v>1.6163914205620711</v>
      </c>
      <c r="Z178" s="3">
        <f t="shared" si="68"/>
        <v>18.528465182441497</v>
      </c>
      <c r="AA178" s="3">
        <f t="shared" si="85"/>
        <v>22.28147460300357</v>
      </c>
      <c r="AB178" s="3">
        <f t="shared" si="69"/>
        <v>0.2064</v>
      </c>
      <c r="AC178" s="3">
        <f t="shared" si="70"/>
        <v>3.7530094205620714</v>
      </c>
      <c r="AD178" s="2">
        <f t="shared" si="95"/>
        <v>211.11</v>
      </c>
      <c r="AE178" s="2">
        <f t="shared" si="71"/>
        <v>9.4746871004463173</v>
      </c>
      <c r="AF178" s="2">
        <f t="shared" si="86"/>
        <v>850.53977739896891</v>
      </c>
      <c r="AG178" s="2">
        <f t="shared" si="87"/>
        <v>172.27999004289228</v>
      </c>
      <c r="AH178" s="2">
        <f t="shared" si="88"/>
        <v>-1022.8197674418606</v>
      </c>
      <c r="AI178" s="2">
        <f t="shared" si="72"/>
        <v>21.194264873849143</v>
      </c>
      <c r="AJ178">
        <f t="shared" si="73"/>
        <v>1.3135060938798499E-2</v>
      </c>
      <c r="AK178">
        <f t="shared" si="89"/>
        <v>18.183185177141819</v>
      </c>
      <c r="AL178">
        <f t="shared" si="90"/>
        <v>-1022.8197674418606</v>
      </c>
      <c r="AM178">
        <f t="shared" si="91"/>
        <v>1023.0374154030335</v>
      </c>
      <c r="AN178">
        <f t="shared" si="92"/>
        <v>-0.21764796117292917</v>
      </c>
      <c r="AO178">
        <f t="shared" si="93"/>
        <v>9.4746871004463173</v>
      </c>
      <c r="AP178">
        <f t="shared" si="94"/>
        <v>261762.73117512153</v>
      </c>
    </row>
    <row r="179" spans="1:42" x14ac:dyDescent="0.3">
      <c r="A179">
        <v>178</v>
      </c>
      <c r="B179" t="s">
        <v>525</v>
      </c>
      <c r="C179" t="s">
        <v>523</v>
      </c>
      <c r="D179" t="s">
        <v>524</v>
      </c>
      <c r="E179" t="str">
        <f t="shared" si="64"/>
        <v>180.0</v>
      </c>
      <c r="F179" t="str">
        <f t="shared" si="65"/>
        <v>34.54276</v>
      </c>
      <c r="G179" t="str">
        <f t="shared" si="66"/>
        <v>-86.46875</v>
      </c>
      <c r="H179">
        <f t="shared" si="74"/>
        <v>0.60288559285789722</v>
      </c>
      <c r="I179">
        <f t="shared" si="75"/>
        <v>0.60288489472619644</v>
      </c>
      <c r="J179">
        <f t="shared" si="76"/>
        <v>-1.5092054028212687</v>
      </c>
      <c r="K179">
        <f t="shared" si="77"/>
        <v>-1.5091643875838467</v>
      </c>
      <c r="L179">
        <f t="shared" si="78"/>
        <v>3.3784376188567731E-5</v>
      </c>
      <c r="M179">
        <f t="shared" si="79"/>
        <v>-6.9813170078258935E-7</v>
      </c>
      <c r="N179">
        <f t="shared" si="80"/>
        <v>706.36314881562737</v>
      </c>
      <c r="O179">
        <f t="shared" si="81"/>
        <v>6.6131999999999689</v>
      </c>
      <c r="P179" s="1">
        <f t="shared" si="82"/>
        <v>9.3623230644017154E-3</v>
      </c>
      <c r="Q179" s="3">
        <v>9.81</v>
      </c>
      <c r="R179" s="3">
        <v>20</v>
      </c>
      <c r="S179" s="3">
        <v>68</v>
      </c>
      <c r="T179" s="3">
        <f t="shared" si="83"/>
        <v>88</v>
      </c>
      <c r="U179" s="5">
        <v>2.4750000000000002E-3</v>
      </c>
      <c r="V179" s="5">
        <v>0.32</v>
      </c>
      <c r="W179" s="5">
        <v>1.29</v>
      </c>
      <c r="X179" s="4">
        <f t="shared" si="84"/>
        <v>2.1366180000000004</v>
      </c>
      <c r="Y179" s="4">
        <f t="shared" si="67"/>
        <v>8.081952058749776</v>
      </c>
      <c r="Z179" s="3">
        <f t="shared" si="68"/>
        <v>14.752303417583976</v>
      </c>
      <c r="AA179" s="3">
        <f t="shared" si="85"/>
        <v>24.97087347633375</v>
      </c>
      <c r="AB179" s="3">
        <f t="shared" si="69"/>
        <v>0.2064</v>
      </c>
      <c r="AC179" s="3">
        <f t="shared" si="70"/>
        <v>10.218570058749776</v>
      </c>
      <c r="AD179" s="2">
        <f t="shared" si="95"/>
        <v>211.11</v>
      </c>
      <c r="AE179" s="2">
        <f t="shared" si="71"/>
        <v>8.4542497161775536</v>
      </c>
      <c r="AF179" s="2">
        <f t="shared" si="86"/>
        <v>604.26190397807397</v>
      </c>
      <c r="AG179" s="2">
        <f t="shared" si="87"/>
        <v>418.55786346378756</v>
      </c>
      <c r="AH179" s="2">
        <f t="shared" si="88"/>
        <v>-1022.8197674418606</v>
      </c>
      <c r="AI179" s="2">
        <f t="shared" si="72"/>
        <v>18.911612161407465</v>
      </c>
      <c r="AJ179">
        <f t="shared" si="73"/>
        <v>7.0740081942830364E-3</v>
      </c>
      <c r="AK179">
        <f t="shared" si="89"/>
        <v>49.508575866035741</v>
      </c>
      <c r="AL179">
        <f t="shared" si="90"/>
        <v>-1022.8197674418606</v>
      </c>
      <c r="AM179">
        <f t="shared" si="91"/>
        <v>1027.1952357342529</v>
      </c>
      <c r="AN179">
        <f t="shared" si="92"/>
        <v>-4.3754682923923269</v>
      </c>
      <c r="AO179">
        <f t="shared" si="93"/>
        <v>8.4542497161775536</v>
      </c>
      <c r="AP179">
        <f t="shared" si="94"/>
        <v>266034.52935150714</v>
      </c>
    </row>
    <row r="180" spans="1:42" x14ac:dyDescent="0.3">
      <c r="A180">
        <v>179</v>
      </c>
      <c r="B180" t="s">
        <v>528</v>
      </c>
      <c r="C180" t="s">
        <v>526</v>
      </c>
      <c r="D180" t="s">
        <v>527</v>
      </c>
      <c r="E180" t="str">
        <f t="shared" si="64"/>
        <v>180.045</v>
      </c>
      <c r="F180" t="str">
        <f t="shared" si="65"/>
        <v>34.54277</v>
      </c>
      <c r="G180" t="str">
        <f t="shared" si="66"/>
        <v>-86.46796</v>
      </c>
      <c r="H180">
        <f t="shared" si="74"/>
        <v>0.60288489472619644</v>
      </c>
      <c r="I180">
        <f t="shared" si="75"/>
        <v>0.60288506925912166</v>
      </c>
      <c r="J180">
        <f t="shared" si="76"/>
        <v>-1.5091643875838467</v>
      </c>
      <c r="K180">
        <f t="shared" si="77"/>
        <v>-1.5091505994827561</v>
      </c>
      <c r="L180">
        <f t="shared" si="78"/>
        <v>1.1357302978153123E-5</v>
      </c>
      <c r="M180">
        <f t="shared" si="79"/>
        <v>1.7453292522340291E-7</v>
      </c>
      <c r="N180">
        <f t="shared" si="80"/>
        <v>237.43564125469797</v>
      </c>
      <c r="O180">
        <f t="shared" si="81"/>
        <v>0.14849999999995872</v>
      </c>
      <c r="P180" s="1">
        <f t="shared" si="82"/>
        <v>6.2543264025244761E-4</v>
      </c>
      <c r="Q180" s="3">
        <v>9.81</v>
      </c>
      <c r="R180" s="3">
        <v>20</v>
      </c>
      <c r="S180" s="3">
        <v>68</v>
      </c>
      <c r="T180" s="3">
        <f t="shared" si="83"/>
        <v>88</v>
      </c>
      <c r="U180" s="5">
        <v>2.4750000000000002E-3</v>
      </c>
      <c r="V180" s="5">
        <v>0.32</v>
      </c>
      <c r="W180" s="5">
        <v>1.29</v>
      </c>
      <c r="X180" s="4">
        <f t="shared" si="84"/>
        <v>2.1366180000000004</v>
      </c>
      <c r="Y180" s="4">
        <f t="shared" si="67"/>
        <v>0.53992338407731144</v>
      </c>
      <c r="Z180" s="3">
        <f t="shared" si="68"/>
        <v>19.20752259703195</v>
      </c>
      <c r="AA180" s="3">
        <f t="shared" si="85"/>
        <v>21.884063981109261</v>
      </c>
      <c r="AB180" s="3">
        <f t="shared" si="69"/>
        <v>0.2064</v>
      </c>
      <c r="AC180" s="3">
        <f t="shared" si="70"/>
        <v>2.676541384077312</v>
      </c>
      <c r="AD180" s="2">
        <f t="shared" si="95"/>
        <v>211.11</v>
      </c>
      <c r="AE180" s="2">
        <f t="shared" si="71"/>
        <v>9.6467456950517647</v>
      </c>
      <c r="AF180" s="2">
        <f t="shared" si="86"/>
        <v>897.72328452290424</v>
      </c>
      <c r="AG180" s="2">
        <f t="shared" si="87"/>
        <v>125.09648291897143</v>
      </c>
      <c r="AH180" s="2">
        <f t="shared" si="88"/>
        <v>-1022.8197674418606</v>
      </c>
      <c r="AI180" s="2">
        <f t="shared" si="72"/>
        <v>21.579148869408037</v>
      </c>
      <c r="AJ180">
        <f t="shared" si="73"/>
        <v>2.0839038519032652E-3</v>
      </c>
      <c r="AK180">
        <f t="shared" si="89"/>
        <v>12.967739263940466</v>
      </c>
      <c r="AL180">
        <f t="shared" si="90"/>
        <v>-1022.8197674418606</v>
      </c>
      <c r="AM180">
        <f t="shared" si="91"/>
        <v>1022.8987254906824</v>
      </c>
      <c r="AN180">
        <f t="shared" si="92"/>
        <v>-7.8958048821789362E-2</v>
      </c>
      <c r="AO180">
        <f t="shared" si="93"/>
        <v>9.6467456950517647</v>
      </c>
      <c r="AP180">
        <f t="shared" si="94"/>
        <v>261620.8352549625</v>
      </c>
    </row>
    <row r="181" spans="1:42" x14ac:dyDescent="0.3">
      <c r="A181">
        <v>180</v>
      </c>
      <c r="B181" t="s">
        <v>531</v>
      </c>
      <c r="C181" t="s">
        <v>529</v>
      </c>
      <c r="D181" t="s">
        <v>530</v>
      </c>
      <c r="E181" t="str">
        <f t="shared" si="64"/>
        <v>182.287</v>
      </c>
      <c r="F181" t="str">
        <f t="shared" si="65"/>
        <v>34.54281</v>
      </c>
      <c r="G181" t="str">
        <f t="shared" si="66"/>
        <v>-86.46648</v>
      </c>
      <c r="H181">
        <f t="shared" si="74"/>
        <v>0.60288506925912166</v>
      </c>
      <c r="I181">
        <f t="shared" si="75"/>
        <v>0.60288576739082245</v>
      </c>
      <c r="J181">
        <f t="shared" si="76"/>
        <v>-1.5091505994827561</v>
      </c>
      <c r="K181">
        <f t="shared" si="77"/>
        <v>-1.5091247686098266</v>
      </c>
      <c r="L181">
        <f t="shared" si="78"/>
        <v>2.1276966277280061E-5</v>
      </c>
      <c r="M181">
        <f t="shared" si="79"/>
        <v>6.9813170078258935E-7</v>
      </c>
      <c r="N181">
        <f t="shared" si="80"/>
        <v>445.00284241240047</v>
      </c>
      <c r="O181">
        <f t="shared" si="81"/>
        <v>7.3986000000000613</v>
      </c>
      <c r="P181" s="1">
        <f t="shared" si="82"/>
        <v>1.6625961218340955E-2</v>
      </c>
      <c r="Q181" s="3">
        <v>9.81</v>
      </c>
      <c r="R181" s="3">
        <v>20</v>
      </c>
      <c r="S181" s="3">
        <v>68</v>
      </c>
      <c r="T181" s="3">
        <f t="shared" si="83"/>
        <v>88</v>
      </c>
      <c r="U181" s="5">
        <v>2.4750000000000002E-3</v>
      </c>
      <c r="V181" s="5">
        <v>0.32</v>
      </c>
      <c r="W181" s="5">
        <v>1.29</v>
      </c>
      <c r="X181" s="4">
        <f t="shared" si="84"/>
        <v>2.1366180000000004</v>
      </c>
      <c r="Y181" s="4">
        <f t="shared" si="67"/>
        <v>14.350876484420548</v>
      </c>
      <c r="Z181" s="3">
        <f t="shared" si="68"/>
        <v>11.632848578862392</v>
      </c>
      <c r="AA181" s="3">
        <f t="shared" si="85"/>
        <v>28.120343063282938</v>
      </c>
      <c r="AB181" s="3">
        <f t="shared" si="69"/>
        <v>0.2064</v>
      </c>
      <c r="AC181" s="3">
        <f t="shared" si="70"/>
        <v>16.487494484420548</v>
      </c>
      <c r="AD181" s="2">
        <f t="shared" si="95"/>
        <v>211.11</v>
      </c>
      <c r="AE181" s="2">
        <f t="shared" si="71"/>
        <v>7.5073764045093982</v>
      </c>
      <c r="AF181" s="2">
        <f t="shared" si="86"/>
        <v>423.12099291754947</v>
      </c>
      <c r="AG181" s="2">
        <f t="shared" si="87"/>
        <v>599.69877452431035</v>
      </c>
      <c r="AH181" s="2">
        <f t="shared" si="88"/>
        <v>-1022.8197674418606</v>
      </c>
      <c r="AI181" s="2">
        <f t="shared" si="72"/>
        <v>16.793517541847073</v>
      </c>
      <c r="AJ181">
        <f t="shared" si="73"/>
        <v>5.0186532485507569E-3</v>
      </c>
      <c r="AK181">
        <f t="shared" si="89"/>
        <v>79.881271726843735</v>
      </c>
      <c r="AL181">
        <f t="shared" si="90"/>
        <v>-1022.8197674418606</v>
      </c>
      <c r="AM181">
        <f t="shared" si="91"/>
        <v>1040.9556592451486</v>
      </c>
      <c r="AN181">
        <f t="shared" si="92"/>
        <v>-18.135891803288075</v>
      </c>
      <c r="AO181">
        <f t="shared" si="93"/>
        <v>7.5073764045093982</v>
      </c>
      <c r="AP181">
        <f t="shared" si="94"/>
        <v>280418.72837554582</v>
      </c>
    </row>
    <row r="182" spans="1:42" x14ac:dyDescent="0.3">
      <c r="A182">
        <v>181</v>
      </c>
      <c r="B182" t="s">
        <v>533</v>
      </c>
      <c r="C182" t="s">
        <v>517</v>
      </c>
      <c r="D182" t="s">
        <v>532</v>
      </c>
      <c r="E182" t="str">
        <f t="shared" si="64"/>
        <v>183.59</v>
      </c>
      <c r="F182" t="str">
        <f t="shared" si="65"/>
        <v>34.54289</v>
      </c>
      <c r="G182" t="str">
        <f t="shared" si="66"/>
        <v>-86.46607</v>
      </c>
      <c r="H182">
        <f t="shared" si="74"/>
        <v>0.60288576739082245</v>
      </c>
      <c r="I182">
        <f t="shared" si="75"/>
        <v>0.60288716365422401</v>
      </c>
      <c r="J182">
        <f t="shared" si="76"/>
        <v>-1.5091247686098266</v>
      </c>
      <c r="K182">
        <f t="shared" si="77"/>
        <v>-1.5091176127598933</v>
      </c>
      <c r="L182">
        <f t="shared" si="78"/>
        <v>5.8942904629988238E-6</v>
      </c>
      <c r="M182">
        <f t="shared" si="79"/>
        <v>1.3962634015651787E-6</v>
      </c>
      <c r="N182">
        <f t="shared" si="80"/>
        <v>126.62118356135666</v>
      </c>
      <c r="O182">
        <f t="shared" si="81"/>
        <v>4.2998999999999912</v>
      </c>
      <c r="P182" s="1">
        <f t="shared" si="82"/>
        <v>3.3958772766615269E-2</v>
      </c>
      <c r="Q182" s="3">
        <v>9.81</v>
      </c>
      <c r="R182" s="3">
        <v>20</v>
      </c>
      <c r="S182" s="3">
        <v>68</v>
      </c>
      <c r="T182" s="3">
        <f t="shared" si="83"/>
        <v>88</v>
      </c>
      <c r="U182" s="5">
        <v>2.4750000000000002E-3</v>
      </c>
      <c r="V182" s="5">
        <v>0.32</v>
      </c>
      <c r="W182" s="5">
        <v>1.29</v>
      </c>
      <c r="X182" s="4">
        <f t="shared" si="84"/>
        <v>2.1366180000000004</v>
      </c>
      <c r="Y182" s="4">
        <f t="shared" si="67"/>
        <v>29.299040420594938</v>
      </c>
      <c r="Z182" s="3">
        <f t="shared" si="68"/>
        <v>6.4192347124907494</v>
      </c>
      <c r="AA182" s="3">
        <f t="shared" si="85"/>
        <v>37.854893133085689</v>
      </c>
      <c r="AB182" s="3">
        <f t="shared" si="69"/>
        <v>0.2064</v>
      </c>
      <c r="AC182" s="3">
        <f t="shared" si="70"/>
        <v>31.43565842059494</v>
      </c>
      <c r="AD182" s="2">
        <f t="shared" si="95"/>
        <v>211.11</v>
      </c>
      <c r="AE182" s="2">
        <f t="shared" si="71"/>
        <v>5.5768219780149595</v>
      </c>
      <c r="AF182" s="2">
        <f t="shared" si="86"/>
        <v>173.44442454774685</v>
      </c>
      <c r="AG182" s="2">
        <f t="shared" si="87"/>
        <v>849.3753428941128</v>
      </c>
      <c r="AH182" s="2">
        <f t="shared" si="88"/>
        <v>-1022.8197674418606</v>
      </c>
      <c r="AI182" s="2">
        <f t="shared" si="72"/>
        <v>12.474991617484081</v>
      </c>
      <c r="AJ182">
        <f t="shared" si="73"/>
        <v>1.9223487678980045E-3</v>
      </c>
      <c r="AK182">
        <f t="shared" si="89"/>
        <v>152.30454661140959</v>
      </c>
      <c r="AL182">
        <f t="shared" si="90"/>
        <v>-1022.8197674418606</v>
      </c>
      <c r="AM182">
        <f t="shared" si="91"/>
        <v>1137.8206152605715</v>
      </c>
      <c r="AN182">
        <f t="shared" si="92"/>
        <v>-115.00084781871095</v>
      </c>
      <c r="AO182">
        <f t="shared" si="93"/>
        <v>5.5768219780149595</v>
      </c>
      <c r="AP182">
        <f t="shared" si="94"/>
        <v>392390.40458802844</v>
      </c>
    </row>
    <row r="183" spans="1:42" x14ac:dyDescent="0.3">
      <c r="A183">
        <v>182</v>
      </c>
      <c r="B183" t="s">
        <v>536</v>
      </c>
      <c r="C183" t="s">
        <v>534</v>
      </c>
      <c r="D183" t="s">
        <v>535</v>
      </c>
      <c r="E183" t="str">
        <f t="shared" si="64"/>
        <v>184.188</v>
      </c>
      <c r="F183" t="str">
        <f t="shared" si="65"/>
        <v>34.54294</v>
      </c>
      <c r="G183" t="str">
        <f t="shared" si="66"/>
        <v>-86.46592</v>
      </c>
      <c r="H183">
        <f t="shared" si="74"/>
        <v>0.60288716365422401</v>
      </c>
      <c r="I183">
        <f t="shared" si="75"/>
        <v>0.60288803631885002</v>
      </c>
      <c r="J183">
        <f t="shared" si="76"/>
        <v>-1.5091176127598933</v>
      </c>
      <c r="K183">
        <f t="shared" si="77"/>
        <v>-1.5091149947660152</v>
      </c>
      <c r="L183">
        <f t="shared" si="78"/>
        <v>2.1564460463809524E-6</v>
      </c>
      <c r="M183">
        <f t="shared" si="79"/>
        <v>8.7266462600599226E-7</v>
      </c>
      <c r="N183">
        <f t="shared" si="80"/>
        <v>48.628448982216803</v>
      </c>
      <c r="O183">
        <f t="shared" si="81"/>
        <v>1.9733999999999496</v>
      </c>
      <c r="P183" s="1">
        <f t="shared" si="82"/>
        <v>4.0581183264175522E-2</v>
      </c>
      <c r="Q183" s="3">
        <v>9.81</v>
      </c>
      <c r="R183" s="3">
        <v>20</v>
      </c>
      <c r="S183" s="3">
        <v>68</v>
      </c>
      <c r="T183" s="3">
        <f t="shared" si="83"/>
        <v>88</v>
      </c>
      <c r="U183" s="5">
        <v>2.4750000000000002E-3</v>
      </c>
      <c r="V183" s="5">
        <v>0.32</v>
      </c>
      <c r="W183" s="5">
        <v>1.29</v>
      </c>
      <c r="X183" s="4">
        <f t="shared" si="84"/>
        <v>2.1366180000000004</v>
      </c>
      <c r="Y183" s="4">
        <f t="shared" si="67"/>
        <v>35.004112791026806</v>
      </c>
      <c r="Z183" s="3">
        <f t="shared" si="68"/>
        <v>5.144564046415228</v>
      </c>
      <c r="AA183" s="3">
        <f t="shared" si="85"/>
        <v>42.285294837442031</v>
      </c>
      <c r="AB183" s="3">
        <f t="shared" si="69"/>
        <v>0.2064</v>
      </c>
      <c r="AC183" s="3">
        <f t="shared" si="70"/>
        <v>37.140730791026805</v>
      </c>
      <c r="AD183" s="2">
        <f t="shared" si="95"/>
        <v>211.11</v>
      </c>
      <c r="AE183" s="2">
        <f t="shared" si="71"/>
        <v>4.9925157389010355</v>
      </c>
      <c r="AF183" s="2">
        <f t="shared" si="86"/>
        <v>124.439520210816</v>
      </c>
      <c r="AG183" s="2">
        <f t="shared" si="87"/>
        <v>898.38024723104468</v>
      </c>
      <c r="AH183" s="2">
        <f t="shared" si="88"/>
        <v>-1022.8197674418606</v>
      </c>
      <c r="AI183" s="2">
        <f t="shared" si="72"/>
        <v>11.167936189908032</v>
      </c>
      <c r="AJ183">
        <f t="shared" si="73"/>
        <v>8.2467640956633071E-4</v>
      </c>
      <c r="AK183">
        <f t="shared" si="89"/>
        <v>179.9454011193159</v>
      </c>
      <c r="AL183">
        <f t="shared" si="90"/>
        <v>-1022.8197674418606</v>
      </c>
      <c r="AM183">
        <f t="shared" si="91"/>
        <v>1202.3104357627708</v>
      </c>
      <c r="AN183">
        <f t="shared" si="92"/>
        <v>-179.49066832091017</v>
      </c>
      <c r="AO183">
        <f t="shared" si="93"/>
        <v>4.9925157389010355</v>
      </c>
      <c r="AP183">
        <f t="shared" si="94"/>
        <v>477343.57281171996</v>
      </c>
    </row>
    <row r="184" spans="1:42" x14ac:dyDescent="0.3">
      <c r="A184">
        <v>183</v>
      </c>
      <c r="B184" t="s">
        <v>539</v>
      </c>
      <c r="C184" t="s">
        <v>537</v>
      </c>
      <c r="D184" t="s">
        <v>538</v>
      </c>
      <c r="E184" t="str">
        <f t="shared" si="64"/>
        <v>184.929</v>
      </c>
      <c r="F184" t="str">
        <f t="shared" si="65"/>
        <v>34.54303</v>
      </c>
      <c r="G184" t="str">
        <f t="shared" si="66"/>
        <v>-86.46571</v>
      </c>
      <c r="H184">
        <f t="shared" si="74"/>
        <v>0.60288803631885002</v>
      </c>
      <c r="I184">
        <f t="shared" si="75"/>
        <v>0.60288960711517692</v>
      </c>
      <c r="J184">
        <f t="shared" si="76"/>
        <v>-1.5091149947660152</v>
      </c>
      <c r="K184">
        <f t="shared" si="77"/>
        <v>-1.5091113295745862</v>
      </c>
      <c r="L184">
        <f t="shared" si="78"/>
        <v>3.0190219255781297E-6</v>
      </c>
      <c r="M184">
        <f t="shared" si="79"/>
        <v>1.5707963268996039E-6</v>
      </c>
      <c r="N184">
        <f t="shared" si="80"/>
        <v>71.139240847185263</v>
      </c>
      <c r="O184">
        <f t="shared" si="81"/>
        <v>2.4453000000000458</v>
      </c>
      <c r="P184" s="1">
        <f t="shared" si="82"/>
        <v>3.4373433999005033E-2</v>
      </c>
      <c r="Q184" s="3">
        <v>9.81</v>
      </c>
      <c r="R184" s="3">
        <v>20</v>
      </c>
      <c r="S184" s="3">
        <v>68</v>
      </c>
      <c r="T184" s="3">
        <f t="shared" si="83"/>
        <v>88</v>
      </c>
      <c r="U184" s="5">
        <v>2.4750000000000002E-3</v>
      </c>
      <c r="V184" s="5">
        <v>0.32</v>
      </c>
      <c r="W184" s="5">
        <v>1.29</v>
      </c>
      <c r="X184" s="4">
        <f t="shared" si="84"/>
        <v>2.1366180000000004</v>
      </c>
      <c r="Y184" s="4">
        <f t="shared" si="67"/>
        <v>29.656383277488814</v>
      </c>
      <c r="Z184" s="3">
        <f t="shared" si="68"/>
        <v>6.3294466618063074</v>
      </c>
      <c r="AA184" s="3">
        <f t="shared" si="85"/>
        <v>38.122447939295121</v>
      </c>
      <c r="AB184" s="3">
        <f t="shared" si="69"/>
        <v>0.2064</v>
      </c>
      <c r="AC184" s="3">
        <f t="shared" si="70"/>
        <v>31.793001277488813</v>
      </c>
      <c r="AD184" s="2">
        <f t="shared" si="95"/>
        <v>211.11</v>
      </c>
      <c r="AE184" s="2">
        <f t="shared" si="71"/>
        <v>5.5376821639618834</v>
      </c>
      <c r="AF184" s="2">
        <f t="shared" si="86"/>
        <v>169.81813898659337</v>
      </c>
      <c r="AG184" s="2">
        <f t="shared" si="87"/>
        <v>853.00162845526722</v>
      </c>
      <c r="AH184" s="2">
        <f t="shared" si="88"/>
        <v>-1022.8197674418606</v>
      </c>
      <c r="AI184" s="2">
        <f t="shared" si="72"/>
        <v>12.387438374051376</v>
      </c>
      <c r="AJ184">
        <f t="shared" si="73"/>
        <v>1.0876616022377948E-3</v>
      </c>
      <c r="AK184">
        <f t="shared" si="89"/>
        <v>154.03585890256207</v>
      </c>
      <c r="AL184">
        <f t="shared" si="90"/>
        <v>-1022.8197674418606</v>
      </c>
      <c r="AM184">
        <f t="shared" si="91"/>
        <v>1141.412757048729</v>
      </c>
      <c r="AN184">
        <f t="shared" si="92"/>
        <v>-118.59298960686846</v>
      </c>
      <c r="AO184">
        <f t="shared" si="93"/>
        <v>5.5376821639618834</v>
      </c>
      <c r="AP184">
        <f t="shared" si="94"/>
        <v>396903.62040128245</v>
      </c>
    </row>
    <row r="185" spans="1:42" x14ac:dyDescent="0.3">
      <c r="A185">
        <v>184</v>
      </c>
      <c r="B185" t="s">
        <v>542</v>
      </c>
      <c r="C185" t="s">
        <v>540</v>
      </c>
      <c r="D185" t="s">
        <v>541</v>
      </c>
      <c r="E185" t="str">
        <f t="shared" si="64"/>
        <v>186.511</v>
      </c>
      <c r="F185" t="str">
        <f t="shared" si="65"/>
        <v>34.54341</v>
      </c>
      <c r="G185" t="str">
        <f t="shared" si="66"/>
        <v>-86.4651</v>
      </c>
      <c r="H185">
        <f t="shared" si="74"/>
        <v>0.60288960711517692</v>
      </c>
      <c r="I185">
        <f t="shared" si="75"/>
        <v>0.60289623936633441</v>
      </c>
      <c r="J185">
        <f t="shared" si="76"/>
        <v>-1.5091113295745862</v>
      </c>
      <c r="K185">
        <f t="shared" si="77"/>
        <v>-1.5091006830661491</v>
      </c>
      <c r="L185">
        <f t="shared" si="78"/>
        <v>8.7695151190999278E-6</v>
      </c>
      <c r="M185">
        <f t="shared" si="79"/>
        <v>6.63225115749011E-6</v>
      </c>
      <c r="N185">
        <f t="shared" si="80"/>
        <v>229.83527261224756</v>
      </c>
      <c r="O185">
        <f t="shared" si="81"/>
        <v>5.2205999999999788</v>
      </c>
      <c r="P185" s="1">
        <f t="shared" si="82"/>
        <v>2.2714529152396867E-2</v>
      </c>
      <c r="Q185" s="3">
        <v>9.81</v>
      </c>
      <c r="R185" s="3">
        <v>20</v>
      </c>
      <c r="S185" s="3">
        <v>68</v>
      </c>
      <c r="T185" s="3">
        <f t="shared" si="83"/>
        <v>88</v>
      </c>
      <c r="U185" s="5">
        <v>2.4750000000000002E-3</v>
      </c>
      <c r="V185" s="5">
        <v>0.32</v>
      </c>
      <c r="W185" s="5">
        <v>1.29</v>
      </c>
      <c r="X185" s="4">
        <f t="shared" si="84"/>
        <v>2.1366180000000004</v>
      </c>
      <c r="Y185" s="4">
        <f t="shared" si="67"/>
        <v>19.60394205351432</v>
      </c>
      <c r="Z185" s="3">
        <f t="shared" si="68"/>
        <v>9.4533762366175846</v>
      </c>
      <c r="AA185" s="3">
        <f t="shared" si="85"/>
        <v>31.193936290131909</v>
      </c>
      <c r="AB185" s="3">
        <f t="shared" si="69"/>
        <v>0.2064</v>
      </c>
      <c r="AC185" s="3">
        <f t="shared" si="70"/>
        <v>21.740560053514322</v>
      </c>
      <c r="AD185" s="2">
        <f t="shared" si="95"/>
        <v>211.11</v>
      </c>
      <c r="AE185" s="2">
        <f t="shared" si="71"/>
        <v>6.7676614466505738</v>
      </c>
      <c r="AF185" s="2">
        <f t="shared" si="86"/>
        <v>309.96729601375733</v>
      </c>
      <c r="AG185" s="2">
        <f t="shared" si="87"/>
        <v>712.85247142810283</v>
      </c>
      <c r="AH185" s="2">
        <f t="shared" si="88"/>
        <v>-1022.8197674418606</v>
      </c>
      <c r="AI185" s="2">
        <f t="shared" si="72"/>
        <v>15.138822818760168</v>
      </c>
      <c r="AJ185">
        <f t="shared" si="73"/>
        <v>2.8753495706265557E-3</v>
      </c>
      <c r="AK185">
        <f t="shared" si="89"/>
        <v>105.33217080191048</v>
      </c>
      <c r="AL185">
        <f t="shared" si="90"/>
        <v>-1022.8197674418606</v>
      </c>
      <c r="AM185">
        <f t="shared" si="91"/>
        <v>1063.5179048792795</v>
      </c>
      <c r="AN185">
        <f t="shared" si="92"/>
        <v>-40.698137437418893</v>
      </c>
      <c r="AO185">
        <f t="shared" si="93"/>
        <v>6.7676614466505738</v>
      </c>
      <c r="AP185">
        <f t="shared" si="94"/>
        <v>304823.26702738809</v>
      </c>
    </row>
    <row r="186" spans="1:42" x14ac:dyDescent="0.3">
      <c r="A186">
        <v>185</v>
      </c>
      <c r="B186" t="s">
        <v>545</v>
      </c>
      <c r="C186" t="s">
        <v>543</v>
      </c>
      <c r="D186" t="s">
        <v>544</v>
      </c>
      <c r="E186" t="str">
        <f t="shared" si="64"/>
        <v>186.125</v>
      </c>
      <c r="F186" t="str">
        <f t="shared" si="65"/>
        <v>34.54404</v>
      </c>
      <c r="G186" t="str">
        <f t="shared" si="66"/>
        <v>-86.4642</v>
      </c>
      <c r="H186">
        <f t="shared" si="74"/>
        <v>0.60289623936633441</v>
      </c>
      <c r="I186">
        <f t="shared" si="75"/>
        <v>0.60290723494062204</v>
      </c>
      <c r="J186">
        <f t="shared" si="76"/>
        <v>-1.5091006830661491</v>
      </c>
      <c r="K186">
        <f t="shared" si="77"/>
        <v>-1.5090849751028812</v>
      </c>
      <c r="L186">
        <f t="shared" si="78"/>
        <v>1.2938550359596638E-5</v>
      </c>
      <c r="M186">
        <f t="shared" si="79"/>
        <v>1.0995574287631094E-5</v>
      </c>
      <c r="N186">
        <f t="shared" si="80"/>
        <v>354.93459198907141</v>
      </c>
      <c r="O186">
        <f t="shared" si="81"/>
        <v>-1.2737999999999856</v>
      </c>
      <c r="P186" s="1">
        <f t="shared" si="82"/>
        <v>-3.588830248586214E-3</v>
      </c>
      <c r="Q186" s="3">
        <v>9.81</v>
      </c>
      <c r="R186" s="3">
        <v>20</v>
      </c>
      <c r="S186" s="3">
        <v>68</v>
      </c>
      <c r="T186" s="3">
        <f t="shared" si="83"/>
        <v>88</v>
      </c>
      <c r="U186" s="5">
        <v>2.4750000000000002E-3</v>
      </c>
      <c r="V186" s="5">
        <v>0.32</v>
      </c>
      <c r="W186" s="5">
        <v>1.29</v>
      </c>
      <c r="X186" s="4">
        <f t="shared" si="84"/>
        <v>2.1366180000000004</v>
      </c>
      <c r="Y186" s="4">
        <f t="shared" si="67"/>
        <v>-3.0981454254679757</v>
      </c>
      <c r="Z186" s="3">
        <f t="shared" si="68"/>
        <v>21.598688751619992</v>
      </c>
      <c r="AA186" s="3">
        <f t="shared" si="85"/>
        <v>20.637161326152018</v>
      </c>
      <c r="AB186" s="3">
        <f t="shared" si="69"/>
        <v>0.2064</v>
      </c>
      <c r="AC186" s="3">
        <f t="shared" si="70"/>
        <v>-0.96152742546797554</v>
      </c>
      <c r="AD186" s="2">
        <f t="shared" si="95"/>
        <v>211.11</v>
      </c>
      <c r="AE186" s="2">
        <f t="shared" si="71"/>
        <v>10.229604579020643</v>
      </c>
      <c r="AF186" s="2">
        <f t="shared" si="86"/>
        <v>1070.4750259419261</v>
      </c>
      <c r="AG186" s="2">
        <f t="shared" si="87"/>
        <v>-47.655258500102391</v>
      </c>
      <c r="AH186" s="2">
        <f t="shared" si="88"/>
        <v>-1022.8197674418606</v>
      </c>
      <c r="AI186" s="2">
        <f t="shared" si="72"/>
        <v>22.88296665673429</v>
      </c>
      <c r="AJ186">
        <f t="shared" si="73"/>
        <v>2.9376637047280633E-3</v>
      </c>
      <c r="AK186">
        <f t="shared" si="89"/>
        <v>-4.6585631078874785</v>
      </c>
      <c r="AL186">
        <f t="shared" si="90"/>
        <v>-1022.8197674418606</v>
      </c>
      <c r="AM186">
        <f t="shared" si="91"/>
        <v>1022.8161064848696</v>
      </c>
      <c r="AN186">
        <f t="shared" si="92"/>
        <v>3.6609569909273887E-3</v>
      </c>
      <c r="AO186">
        <f t="shared" si="93"/>
        <v>10.229604579020643</v>
      </c>
      <c r="AP186">
        <f t="shared" si="94"/>
        <v>261536.32468167995</v>
      </c>
    </row>
    <row r="187" spans="1:42" x14ac:dyDescent="0.3">
      <c r="A187">
        <v>186</v>
      </c>
      <c r="B187" t="s">
        <v>548</v>
      </c>
      <c r="C187" t="s">
        <v>546</v>
      </c>
      <c r="D187" t="s">
        <v>547</v>
      </c>
      <c r="E187" t="str">
        <f t="shared" si="64"/>
        <v>185.655</v>
      </c>
      <c r="F187" t="str">
        <f t="shared" si="65"/>
        <v>34.54414</v>
      </c>
      <c r="G187" t="str">
        <f t="shared" si="66"/>
        <v>-86.46401</v>
      </c>
      <c r="H187">
        <f t="shared" si="74"/>
        <v>0.60290723494062204</v>
      </c>
      <c r="I187">
        <f t="shared" si="75"/>
        <v>0.60290898026987394</v>
      </c>
      <c r="J187">
        <f t="shared" si="76"/>
        <v>-1.5090849751028812</v>
      </c>
      <c r="K187">
        <f t="shared" si="77"/>
        <v>-1.5090816589773024</v>
      </c>
      <c r="L187">
        <f t="shared" si="78"/>
        <v>2.7314597638083873E-6</v>
      </c>
      <c r="M187">
        <f t="shared" si="79"/>
        <v>1.7453292519009622E-6</v>
      </c>
      <c r="N187">
        <f t="shared" si="80"/>
        <v>67.757871404839733</v>
      </c>
      <c r="O187">
        <f t="shared" si="81"/>
        <v>-1.5509999999999962</v>
      </c>
      <c r="P187" s="1">
        <f t="shared" si="82"/>
        <v>-2.2890329460515092E-2</v>
      </c>
      <c r="Q187" s="3">
        <v>9.81</v>
      </c>
      <c r="R187" s="3">
        <v>20</v>
      </c>
      <c r="S187" s="3">
        <v>68</v>
      </c>
      <c r="T187" s="3">
        <f t="shared" si="83"/>
        <v>88</v>
      </c>
      <c r="U187" s="5">
        <v>2.4750000000000002E-3</v>
      </c>
      <c r="V187" s="5">
        <v>0.32</v>
      </c>
      <c r="W187" s="5">
        <v>1.29</v>
      </c>
      <c r="X187" s="4">
        <f t="shared" si="84"/>
        <v>2.1366180000000004</v>
      </c>
      <c r="Y187" s="4">
        <f t="shared" si="67"/>
        <v>-19.755588654396291</v>
      </c>
      <c r="Z187" s="3">
        <f t="shared" si="68"/>
        <v>34.054277504908377</v>
      </c>
      <c r="AA187" s="3">
        <f t="shared" si="85"/>
        <v>16.435306850512085</v>
      </c>
      <c r="AB187" s="3">
        <f t="shared" si="69"/>
        <v>0.2064</v>
      </c>
      <c r="AC187" s="3">
        <f t="shared" si="70"/>
        <v>-17.618970654396289</v>
      </c>
      <c r="AD187" s="2">
        <f t="shared" si="95"/>
        <v>211.11</v>
      </c>
      <c r="AE187" s="2">
        <f t="shared" si="71"/>
        <v>12.844907729448447</v>
      </c>
      <c r="AF187" s="2">
        <f t="shared" si="86"/>
        <v>2119.3025791840118</v>
      </c>
      <c r="AG187" s="2">
        <f t="shared" si="87"/>
        <v>-1096.4828117421523</v>
      </c>
      <c r="AH187" s="2">
        <f t="shared" si="88"/>
        <v>-1022.8197674418606</v>
      </c>
      <c r="AI187" s="2">
        <f t="shared" si="72"/>
        <v>28.733231378718404</v>
      </c>
      <c r="AJ187">
        <f t="shared" si="73"/>
        <v>4.4662328511423224E-4</v>
      </c>
      <c r="AK187">
        <f t="shared" si="89"/>
        <v>-85.363229914710701</v>
      </c>
      <c r="AL187">
        <f t="shared" si="90"/>
        <v>-1022.8197674418606</v>
      </c>
      <c r="AM187">
        <f t="shared" si="91"/>
        <v>999.77640392522744</v>
      </c>
      <c r="AN187">
        <f t="shared" si="92"/>
        <v>23.043363516633178</v>
      </c>
      <c r="AO187">
        <f t="shared" si="93"/>
        <v>12.844907729448447</v>
      </c>
      <c r="AP187">
        <f t="shared" si="94"/>
        <v>238501.8580564541</v>
      </c>
    </row>
    <row r="188" spans="1:42" x14ac:dyDescent="0.3">
      <c r="A188">
        <v>187</v>
      </c>
      <c r="B188" t="s">
        <v>551</v>
      </c>
      <c r="C188" t="s">
        <v>549</v>
      </c>
      <c r="D188" t="s">
        <v>550</v>
      </c>
      <c r="E188" t="str">
        <f t="shared" si="64"/>
        <v>184.953</v>
      </c>
      <c r="F188" t="str">
        <f t="shared" si="65"/>
        <v>34.54447</v>
      </c>
      <c r="G188" t="str">
        <f t="shared" si="66"/>
        <v>-86.4632</v>
      </c>
      <c r="H188">
        <f t="shared" si="74"/>
        <v>0.60290898026987394</v>
      </c>
      <c r="I188">
        <f t="shared" si="75"/>
        <v>0.60291473985640553</v>
      </c>
      <c r="J188">
        <f t="shared" si="76"/>
        <v>-1.5090816589773024</v>
      </c>
      <c r="K188">
        <f t="shared" si="77"/>
        <v>-1.5090675218103611</v>
      </c>
      <c r="L188">
        <f t="shared" si="78"/>
        <v>1.1644614175261844E-5</v>
      </c>
      <c r="M188">
        <f t="shared" si="79"/>
        <v>5.75958653159514E-6</v>
      </c>
      <c r="N188">
        <f t="shared" si="80"/>
        <v>271.56068177244202</v>
      </c>
      <c r="O188">
        <f t="shared" si="81"/>
        <v>-2.316599999999994</v>
      </c>
      <c r="P188" s="1">
        <f t="shared" si="82"/>
        <v>-8.5306900280255615E-3</v>
      </c>
      <c r="Q188" s="3">
        <v>9.81</v>
      </c>
      <c r="R188" s="3">
        <v>20</v>
      </c>
      <c r="S188" s="3">
        <v>68</v>
      </c>
      <c r="T188" s="3">
        <f t="shared" si="83"/>
        <v>88</v>
      </c>
      <c r="U188" s="5">
        <v>2.4750000000000002E-3</v>
      </c>
      <c r="V188" s="5">
        <v>0.32</v>
      </c>
      <c r="W188" s="5">
        <v>1.29</v>
      </c>
      <c r="X188" s="4">
        <f t="shared" si="84"/>
        <v>2.1366180000000004</v>
      </c>
      <c r="Y188" s="4">
        <f t="shared" si="67"/>
        <v>-7.3641061394270064</v>
      </c>
      <c r="Z188" s="3">
        <f t="shared" si="68"/>
        <v>24.574736837827711</v>
      </c>
      <c r="AA188" s="3">
        <f t="shared" si="85"/>
        <v>19.347248698400705</v>
      </c>
      <c r="AB188" s="3">
        <f t="shared" si="69"/>
        <v>0.2064</v>
      </c>
      <c r="AC188" s="3">
        <f t="shared" si="70"/>
        <v>-5.227488139427007</v>
      </c>
      <c r="AD188" s="2">
        <f t="shared" si="95"/>
        <v>211.11</v>
      </c>
      <c r="AE188" s="2">
        <f t="shared" si="71"/>
        <v>10.911629001670441</v>
      </c>
      <c r="AF188" s="2">
        <f t="shared" si="86"/>
        <v>1299.1783487793593</v>
      </c>
      <c r="AG188" s="2">
        <f t="shared" si="87"/>
        <v>-276.35858133749991</v>
      </c>
      <c r="AH188" s="2">
        <f t="shared" si="88"/>
        <v>-1022.8197674418606</v>
      </c>
      <c r="AI188" s="2">
        <f t="shared" si="72"/>
        <v>24.408611367829071</v>
      </c>
      <c r="AJ188">
        <f t="shared" si="73"/>
        <v>2.1071230366334912E-3</v>
      </c>
      <c r="AK188">
        <f t="shared" si="89"/>
        <v>-25.326977419704491</v>
      </c>
      <c r="AL188">
        <f t="shared" si="90"/>
        <v>-1022.8197674418606</v>
      </c>
      <c r="AM188">
        <f t="shared" si="91"/>
        <v>1022.2311444567704</v>
      </c>
      <c r="AN188">
        <f t="shared" si="92"/>
        <v>0.58862298509012589</v>
      </c>
      <c r="AO188">
        <f t="shared" si="93"/>
        <v>10.911629001670441</v>
      </c>
      <c r="AP188">
        <f t="shared" si="94"/>
        <v>260938.36041975318</v>
      </c>
    </row>
    <row r="189" spans="1:42" x14ac:dyDescent="0.3">
      <c r="A189">
        <v>188</v>
      </c>
      <c r="B189" t="s">
        <v>554</v>
      </c>
      <c r="C189" t="s">
        <v>552</v>
      </c>
      <c r="D189" t="s">
        <v>553</v>
      </c>
      <c r="E189" t="str">
        <f t="shared" si="64"/>
        <v>182.772</v>
      </c>
      <c r="F189" t="str">
        <f t="shared" si="65"/>
        <v>34.546</v>
      </c>
      <c r="G189" t="str">
        <f t="shared" si="66"/>
        <v>-86.4602</v>
      </c>
      <c r="H189">
        <f t="shared" si="74"/>
        <v>0.60291473985640553</v>
      </c>
      <c r="I189">
        <f t="shared" si="75"/>
        <v>0.60294144339396105</v>
      </c>
      <c r="J189">
        <f t="shared" si="76"/>
        <v>-1.5090675218103611</v>
      </c>
      <c r="K189">
        <f t="shared" si="77"/>
        <v>-1.5090151619328014</v>
      </c>
      <c r="L189">
        <f t="shared" si="78"/>
        <v>4.312771872255306E-5</v>
      </c>
      <c r="M189">
        <f t="shared" si="79"/>
        <v>2.670353755551691E-5</v>
      </c>
      <c r="N189">
        <f t="shared" si="80"/>
        <v>1060.3420580099482</v>
      </c>
      <c r="O189">
        <f t="shared" si="81"/>
        <v>-7.1973000000000376</v>
      </c>
      <c r="P189" s="1">
        <f t="shared" si="82"/>
        <v>-6.7877152902035614E-3</v>
      </c>
      <c r="Q189" s="3">
        <v>9.81</v>
      </c>
      <c r="R189" s="3">
        <v>20</v>
      </c>
      <c r="S189" s="3">
        <v>68</v>
      </c>
      <c r="T189" s="3">
        <f t="shared" si="83"/>
        <v>88</v>
      </c>
      <c r="U189" s="5">
        <v>2.4750000000000002E-3</v>
      </c>
      <c r="V189" s="5">
        <v>0.32</v>
      </c>
      <c r="W189" s="5">
        <v>1.29</v>
      </c>
      <c r="X189" s="4">
        <f t="shared" si="84"/>
        <v>2.1366180000000004</v>
      </c>
      <c r="Y189" s="4">
        <f t="shared" si="67"/>
        <v>-5.8595638732074677</v>
      </c>
      <c r="Z189" s="3">
        <f t="shared" si="68"/>
        <v>23.505389158484249</v>
      </c>
      <c r="AA189" s="3">
        <f t="shared" si="85"/>
        <v>19.782443285276781</v>
      </c>
      <c r="AB189" s="3">
        <f t="shared" si="69"/>
        <v>0.2064</v>
      </c>
      <c r="AC189" s="3">
        <f t="shared" si="70"/>
        <v>-3.7229458732074669</v>
      </c>
      <c r="AD189" s="2">
        <f t="shared" si="95"/>
        <v>211.11</v>
      </c>
      <c r="AE189" s="2">
        <f t="shared" si="71"/>
        <v>10.671583734913057</v>
      </c>
      <c r="AF189" s="2">
        <f t="shared" si="86"/>
        <v>1215.3087627252046</v>
      </c>
      <c r="AG189" s="2">
        <f t="shared" si="87"/>
        <v>-192.48899528334542</v>
      </c>
      <c r="AH189" s="2">
        <f t="shared" si="88"/>
        <v>-1022.8197674418606</v>
      </c>
      <c r="AI189" s="2">
        <f t="shared" si="72"/>
        <v>23.871645565007981</v>
      </c>
      <c r="AJ189">
        <f t="shared" si="73"/>
        <v>8.4125896945267415E-3</v>
      </c>
      <c r="AK189">
        <f t="shared" si="89"/>
        <v>-18.037528455462535</v>
      </c>
      <c r="AL189">
        <f t="shared" si="90"/>
        <v>-1022.8197674418606</v>
      </c>
      <c r="AM189">
        <f t="shared" si="91"/>
        <v>1022.6072187338696</v>
      </c>
      <c r="AN189">
        <f t="shared" si="92"/>
        <v>0.21254870799100445</v>
      </c>
      <c r="AO189">
        <f t="shared" si="93"/>
        <v>10.671583734913057</v>
      </c>
      <c r="AP189">
        <f t="shared" si="94"/>
        <v>261322.71532433125</v>
      </c>
    </row>
    <row r="190" spans="1:42" x14ac:dyDescent="0.3">
      <c r="A190">
        <v>189</v>
      </c>
      <c r="B190" t="s">
        <v>557</v>
      </c>
      <c r="C190" t="s">
        <v>555</v>
      </c>
      <c r="D190" t="s">
        <v>556</v>
      </c>
      <c r="E190" t="str">
        <f t="shared" si="64"/>
        <v>179.404</v>
      </c>
      <c r="F190" t="str">
        <f t="shared" si="65"/>
        <v>34.54749</v>
      </c>
      <c r="G190" t="str">
        <f t="shared" si="66"/>
        <v>-86.45729</v>
      </c>
      <c r="H190">
        <f t="shared" si="74"/>
        <v>0.60294144339396105</v>
      </c>
      <c r="I190">
        <f t="shared" si="75"/>
        <v>0.60296744879981579</v>
      </c>
      <c r="J190">
        <f t="shared" si="76"/>
        <v>-1.5090151619328014</v>
      </c>
      <c r="K190">
        <f t="shared" si="77"/>
        <v>-1.5089643728515683</v>
      </c>
      <c r="L190">
        <f t="shared" si="78"/>
        <v>4.183312813012665E-5</v>
      </c>
      <c r="M190">
        <f t="shared" si="79"/>
        <v>2.600540585473432E-5</v>
      </c>
      <c r="N190">
        <f t="shared" si="80"/>
        <v>1029.6531071706902</v>
      </c>
      <c r="O190">
        <f t="shared" si="81"/>
        <v>-11.114399999999982</v>
      </c>
      <c r="P190" s="1">
        <f t="shared" si="82"/>
        <v>-1.0794315019881252E-2</v>
      </c>
      <c r="Q190" s="3">
        <v>9.81</v>
      </c>
      <c r="R190" s="3">
        <v>20</v>
      </c>
      <c r="S190" s="3">
        <v>68</v>
      </c>
      <c r="T190" s="3">
        <f t="shared" si="83"/>
        <v>88</v>
      </c>
      <c r="U190" s="5">
        <v>2.4750000000000002E-3</v>
      </c>
      <c r="V190" s="5">
        <v>0.32</v>
      </c>
      <c r="W190" s="5">
        <v>1.29</v>
      </c>
      <c r="X190" s="4">
        <f t="shared" si="84"/>
        <v>2.1366180000000004</v>
      </c>
      <c r="Y190" s="4">
        <f t="shared" si="67"/>
        <v>-9.3179734339167712</v>
      </c>
      <c r="Z190" s="3">
        <f t="shared" si="68"/>
        <v>25.993276218298057</v>
      </c>
      <c r="AA190" s="3">
        <f t="shared" si="85"/>
        <v>18.811920784381286</v>
      </c>
      <c r="AB190" s="3">
        <f t="shared" si="69"/>
        <v>0.2064</v>
      </c>
      <c r="AC190" s="3">
        <f t="shared" si="70"/>
        <v>-7.1813554339167709</v>
      </c>
      <c r="AD190" s="2">
        <f t="shared" si="95"/>
        <v>211.11</v>
      </c>
      <c r="AE190" s="2">
        <f t="shared" si="71"/>
        <v>11.222139536930014</v>
      </c>
      <c r="AF190" s="2">
        <f t="shared" si="86"/>
        <v>1413.2760307350061</v>
      </c>
      <c r="AG190" s="2">
        <f t="shared" si="87"/>
        <v>-390.45626329314234</v>
      </c>
      <c r="AH190" s="2">
        <f t="shared" si="88"/>
        <v>-1022.8197674418606</v>
      </c>
      <c r="AI190" s="2">
        <f t="shared" si="72"/>
        <v>25.103203438326265</v>
      </c>
      <c r="AJ190">
        <f t="shared" si="73"/>
        <v>7.7683335776395721E-3</v>
      </c>
      <c r="AK190">
        <f t="shared" si="89"/>
        <v>-34.793388730216911</v>
      </c>
      <c r="AL190">
        <f t="shared" si="90"/>
        <v>-1022.8197674418606</v>
      </c>
      <c r="AM190">
        <f t="shared" si="91"/>
        <v>1021.2922844869504</v>
      </c>
      <c r="AN190">
        <f t="shared" si="92"/>
        <v>1.5274829549101128</v>
      </c>
      <c r="AO190">
        <f t="shared" si="93"/>
        <v>11.222139536930014</v>
      </c>
      <c r="AP190">
        <f t="shared" si="94"/>
        <v>259980.06261092043</v>
      </c>
    </row>
    <row r="191" spans="1:42" x14ac:dyDescent="0.3">
      <c r="A191">
        <v>190</v>
      </c>
      <c r="B191" t="s">
        <v>560</v>
      </c>
      <c r="C191" t="s">
        <v>558</v>
      </c>
      <c r="D191" t="s">
        <v>559</v>
      </c>
      <c r="E191" t="str">
        <f t="shared" si="64"/>
        <v>179.892</v>
      </c>
      <c r="F191" t="str">
        <f t="shared" si="65"/>
        <v>34.54786</v>
      </c>
      <c r="G191" t="str">
        <f t="shared" si="66"/>
        <v>-86.45666</v>
      </c>
      <c r="H191">
        <f t="shared" si="74"/>
        <v>0.60296744879981579</v>
      </c>
      <c r="I191">
        <f t="shared" si="75"/>
        <v>0.60297390651804816</v>
      </c>
      <c r="J191">
        <f t="shared" si="76"/>
        <v>-1.5089643728515683</v>
      </c>
      <c r="K191">
        <f t="shared" si="77"/>
        <v>-1.5089533772772805</v>
      </c>
      <c r="L191">
        <f t="shared" si="78"/>
        <v>9.0565553949118941E-6</v>
      </c>
      <c r="M191">
        <f t="shared" si="79"/>
        <v>6.4577182323777294E-6</v>
      </c>
      <c r="N191">
        <f t="shared" si="80"/>
        <v>232.51191209690484</v>
      </c>
      <c r="O191">
        <f t="shared" si="81"/>
        <v>1.6103999999999985</v>
      </c>
      <c r="P191" s="1">
        <f t="shared" si="82"/>
        <v>6.9260967555452649E-3</v>
      </c>
      <c r="Q191" s="3">
        <v>9.81</v>
      </c>
      <c r="R191" s="3">
        <v>20</v>
      </c>
      <c r="S191" s="3">
        <v>68</v>
      </c>
      <c r="T191" s="3">
        <f t="shared" si="83"/>
        <v>88</v>
      </c>
      <c r="U191" s="5">
        <v>2.4750000000000002E-3</v>
      </c>
      <c r="V191" s="5">
        <v>0.32</v>
      </c>
      <c r="W191" s="5">
        <v>1.29</v>
      </c>
      <c r="X191" s="4">
        <f t="shared" si="84"/>
        <v>2.1366180000000004</v>
      </c>
      <c r="Y191" s="4">
        <f t="shared" si="67"/>
        <v>5.9790173996743698</v>
      </c>
      <c r="Z191" s="3">
        <f t="shared" si="68"/>
        <v>15.921151548533016</v>
      </c>
      <c r="AA191" s="3">
        <f t="shared" si="85"/>
        <v>24.036786948207386</v>
      </c>
      <c r="AB191" s="3">
        <f t="shared" si="69"/>
        <v>0.2064</v>
      </c>
      <c r="AC191" s="3">
        <f t="shared" si="70"/>
        <v>8.1156353996743711</v>
      </c>
      <c r="AD191" s="2">
        <f t="shared" si="95"/>
        <v>211.11</v>
      </c>
      <c r="AE191" s="2">
        <f t="shared" si="71"/>
        <v>8.7827878349499731</v>
      </c>
      <c r="AF191" s="2">
        <f t="shared" si="86"/>
        <v>677.48108594404403</v>
      </c>
      <c r="AG191" s="2">
        <f t="shared" si="87"/>
        <v>345.33868149781699</v>
      </c>
      <c r="AH191" s="2">
        <f t="shared" si="88"/>
        <v>-1022.8197674418606</v>
      </c>
      <c r="AI191" s="2">
        <f t="shared" si="72"/>
        <v>19.646530775246521</v>
      </c>
      <c r="AJ191">
        <f t="shared" si="73"/>
        <v>2.2414311967756352E-3</v>
      </c>
      <c r="AK191">
        <f t="shared" si="89"/>
        <v>39.319938951910714</v>
      </c>
      <c r="AL191">
        <f t="shared" si="90"/>
        <v>-1022.8197674418606</v>
      </c>
      <c r="AM191">
        <f t="shared" si="91"/>
        <v>1025.016331915758</v>
      </c>
      <c r="AN191">
        <f t="shared" si="92"/>
        <v>-2.1965644738974675</v>
      </c>
      <c r="AO191">
        <f t="shared" si="93"/>
        <v>8.7827878349499731</v>
      </c>
      <c r="AP191">
        <f t="shared" si="94"/>
        <v>263791.58362730627</v>
      </c>
    </row>
    <row r="192" spans="1:42" x14ac:dyDescent="0.3">
      <c r="A192">
        <v>191</v>
      </c>
      <c r="B192" t="s">
        <v>563</v>
      </c>
      <c r="C192" t="s">
        <v>561</v>
      </c>
      <c r="D192" t="s">
        <v>562</v>
      </c>
      <c r="E192" t="str">
        <f t="shared" si="64"/>
        <v>179.324</v>
      </c>
      <c r="F192" t="str">
        <f t="shared" si="65"/>
        <v>34.54796</v>
      </c>
      <c r="G192" t="str">
        <f t="shared" si="66"/>
        <v>-86.45645</v>
      </c>
      <c r="H192">
        <f t="shared" si="74"/>
        <v>0.60297390651804816</v>
      </c>
      <c r="I192">
        <f t="shared" si="75"/>
        <v>0.60297565184730018</v>
      </c>
      <c r="J192">
        <f t="shared" si="76"/>
        <v>-1.5089533772772805</v>
      </c>
      <c r="K192">
        <f t="shared" si="77"/>
        <v>-1.5089497120858517</v>
      </c>
      <c r="L192">
        <f t="shared" si="78"/>
        <v>3.018843272895914E-6</v>
      </c>
      <c r="M192">
        <f t="shared" si="79"/>
        <v>1.7453292520119845E-6</v>
      </c>
      <c r="N192">
        <f t="shared" si="80"/>
        <v>72.891832829166958</v>
      </c>
      <c r="O192">
        <f t="shared" si="81"/>
        <v>-1.8743999999999459</v>
      </c>
      <c r="P192" s="1">
        <f t="shared" si="82"/>
        <v>-2.5714815051953572E-2</v>
      </c>
      <c r="Q192" s="3">
        <v>9.81</v>
      </c>
      <c r="R192" s="3">
        <v>20</v>
      </c>
      <c r="S192" s="3">
        <v>68</v>
      </c>
      <c r="T192" s="3">
        <f t="shared" si="83"/>
        <v>88</v>
      </c>
      <c r="U192" s="5">
        <v>2.4750000000000002E-3</v>
      </c>
      <c r="V192" s="5">
        <v>0.32</v>
      </c>
      <c r="W192" s="5">
        <v>1.29</v>
      </c>
      <c r="X192" s="4">
        <f t="shared" si="84"/>
        <v>2.1366180000000004</v>
      </c>
      <c r="Y192" s="4">
        <f t="shared" si="67"/>
        <v>-22.191749584362757</v>
      </c>
      <c r="Z192" s="3">
        <f t="shared" si="68"/>
        <v>36.032837420372502</v>
      </c>
      <c r="AA192" s="3">
        <f t="shared" si="85"/>
        <v>15.977705836009747</v>
      </c>
      <c r="AB192" s="3">
        <f t="shared" si="69"/>
        <v>0.2064</v>
      </c>
      <c r="AC192" s="3">
        <f t="shared" si="70"/>
        <v>-20.055131584362755</v>
      </c>
      <c r="AD192" s="2">
        <f t="shared" si="95"/>
        <v>211.11</v>
      </c>
      <c r="AE192" s="2">
        <f t="shared" si="71"/>
        <v>13.212785500419635</v>
      </c>
      <c r="AF192" s="2">
        <f t="shared" si="86"/>
        <v>2306.6577122426156</v>
      </c>
      <c r="AG192" s="2">
        <f t="shared" si="87"/>
        <v>-1283.8379448007563</v>
      </c>
      <c r="AH192" s="2">
        <f t="shared" si="88"/>
        <v>-1022.8197674418606</v>
      </c>
      <c r="AI192" s="2">
        <f t="shared" si="72"/>
        <v>29.556150261052498</v>
      </c>
      <c r="AJ192">
        <f t="shared" si="73"/>
        <v>4.6708624929926176E-4</v>
      </c>
      <c r="AK192">
        <f t="shared" si="89"/>
        <v>-97.166335195555988</v>
      </c>
      <c r="AL192">
        <f t="shared" si="90"/>
        <v>-1022.8197674418606</v>
      </c>
      <c r="AM192">
        <f t="shared" si="91"/>
        <v>988.44570301979161</v>
      </c>
      <c r="AN192">
        <f t="shared" si="92"/>
        <v>34.374064422069011</v>
      </c>
      <c r="AO192">
        <f t="shared" si="93"/>
        <v>13.212785500419635</v>
      </c>
      <c r="AP192">
        <f t="shared" si="94"/>
        <v>227563.17289413582</v>
      </c>
    </row>
    <row r="193" spans="1:42" x14ac:dyDescent="0.3">
      <c r="A193">
        <v>192</v>
      </c>
      <c r="B193" t="s">
        <v>566</v>
      </c>
      <c r="C193" t="s">
        <v>564</v>
      </c>
      <c r="D193" t="s">
        <v>565</v>
      </c>
      <c r="E193" t="str">
        <f t="shared" si="64"/>
        <v>178.953</v>
      </c>
      <c r="F193" t="str">
        <f t="shared" si="65"/>
        <v>34.54803</v>
      </c>
      <c r="G193" t="str">
        <f t="shared" si="66"/>
        <v>-86.4562</v>
      </c>
      <c r="H193">
        <f t="shared" si="74"/>
        <v>0.60297565184730018</v>
      </c>
      <c r="I193">
        <f t="shared" si="75"/>
        <v>0.60297687357777652</v>
      </c>
      <c r="J193">
        <f t="shared" si="76"/>
        <v>-1.5089497120858517</v>
      </c>
      <c r="K193">
        <f t="shared" si="77"/>
        <v>-1.5089453487627216</v>
      </c>
      <c r="L193">
        <f t="shared" si="78"/>
        <v>3.5938573687878295E-6</v>
      </c>
      <c r="M193">
        <f t="shared" si="79"/>
        <v>1.2217304763417758E-6</v>
      </c>
      <c r="N193">
        <f t="shared" si="80"/>
        <v>79.346513283527713</v>
      </c>
      <c r="O193">
        <f t="shared" si="81"/>
        <v>-1.2243000000000308</v>
      </c>
      <c r="P193" s="1">
        <f t="shared" si="82"/>
        <v>-1.542978953120798E-2</v>
      </c>
      <c r="Q193" s="3">
        <v>9.81</v>
      </c>
      <c r="R193" s="3">
        <v>20</v>
      </c>
      <c r="S193" s="3">
        <v>68</v>
      </c>
      <c r="T193" s="3">
        <f t="shared" si="83"/>
        <v>88</v>
      </c>
      <c r="U193" s="5">
        <v>2.4750000000000002E-3</v>
      </c>
      <c r="V193" s="5">
        <v>0.32</v>
      </c>
      <c r="W193" s="5">
        <v>1.29</v>
      </c>
      <c r="X193" s="4">
        <f t="shared" si="84"/>
        <v>2.1366180000000004</v>
      </c>
      <c r="Y193" s="4">
        <f t="shared" si="67"/>
        <v>-13.318643360170967</v>
      </c>
      <c r="Z193" s="3">
        <f t="shared" si="68"/>
        <v>28.993922087877305</v>
      </c>
      <c r="AA193" s="3">
        <f t="shared" si="85"/>
        <v>17.81189672770634</v>
      </c>
      <c r="AB193" s="3">
        <f t="shared" si="69"/>
        <v>0.2064</v>
      </c>
      <c r="AC193" s="3">
        <f t="shared" si="70"/>
        <v>-11.182025360170966</v>
      </c>
      <c r="AD193" s="2">
        <f t="shared" si="95"/>
        <v>211.11</v>
      </c>
      <c r="AE193" s="2">
        <f t="shared" si="71"/>
        <v>11.852190882715979</v>
      </c>
      <c r="AF193" s="2">
        <f t="shared" si="86"/>
        <v>1664.9297433338993</v>
      </c>
      <c r="AG193" s="2">
        <f t="shared" si="87"/>
        <v>-642.10997589204067</v>
      </c>
      <c r="AH193" s="2">
        <f t="shared" si="88"/>
        <v>-1022.8197674418606</v>
      </c>
      <c r="AI193" s="2">
        <f t="shared" si="72"/>
        <v>26.512587723542797</v>
      </c>
      <c r="AJ193">
        <f t="shared" si="73"/>
        <v>5.6681561545938531E-4</v>
      </c>
      <c r="AK193">
        <f t="shared" si="89"/>
        <v>-54.176479458192667</v>
      </c>
      <c r="AL193">
        <f t="shared" si="90"/>
        <v>-1022.8197674418606</v>
      </c>
      <c r="AM193">
        <f t="shared" si="91"/>
        <v>1017.0290118692171</v>
      </c>
      <c r="AN193">
        <f t="shared" si="92"/>
        <v>5.7907555726434339</v>
      </c>
      <c r="AO193">
        <f t="shared" si="93"/>
        <v>11.852190882715979</v>
      </c>
      <c r="AP193">
        <f t="shared" si="94"/>
        <v>255650.70274943369</v>
      </c>
    </row>
    <row r="194" spans="1:42" x14ac:dyDescent="0.3">
      <c r="A194">
        <v>193</v>
      </c>
      <c r="B194" t="s">
        <v>569</v>
      </c>
      <c r="C194" t="s">
        <v>567</v>
      </c>
      <c r="D194" t="s">
        <v>568</v>
      </c>
      <c r="E194" t="str">
        <f t="shared" si="64"/>
        <v>177.793</v>
      </c>
      <c r="F194" t="str">
        <f t="shared" si="65"/>
        <v>34.54812</v>
      </c>
      <c r="G194" t="str">
        <f t="shared" si="66"/>
        <v>-86.45562</v>
      </c>
      <c r="H194">
        <f t="shared" si="74"/>
        <v>0.60297687357777652</v>
      </c>
      <c r="I194">
        <f t="shared" si="75"/>
        <v>0.60297844437410331</v>
      </c>
      <c r="J194">
        <f t="shared" si="76"/>
        <v>-1.5089453487627216</v>
      </c>
      <c r="K194">
        <f t="shared" si="77"/>
        <v>-1.5089352258530599</v>
      </c>
      <c r="L194">
        <f t="shared" si="78"/>
        <v>8.3377410798498132E-6</v>
      </c>
      <c r="M194">
        <f t="shared" si="79"/>
        <v>1.5707963267885816E-6</v>
      </c>
      <c r="N194">
        <f t="shared" si="80"/>
        <v>177.35417500907568</v>
      </c>
      <c r="O194">
        <f t="shared" si="81"/>
        <v>-3.8279999999999887</v>
      </c>
      <c r="P194" s="1">
        <f t="shared" si="82"/>
        <v>-2.1583929444029721E-2</v>
      </c>
      <c r="Q194" s="3">
        <v>9.81</v>
      </c>
      <c r="R194" s="3">
        <v>20</v>
      </c>
      <c r="S194" s="3">
        <v>68</v>
      </c>
      <c r="T194" s="3">
        <f t="shared" si="83"/>
        <v>88</v>
      </c>
      <c r="U194" s="5">
        <v>2.4750000000000002E-3</v>
      </c>
      <c r="V194" s="5">
        <v>0.32</v>
      </c>
      <c r="W194" s="5">
        <v>1.29</v>
      </c>
      <c r="X194" s="4">
        <f t="shared" si="84"/>
        <v>2.1366180000000004</v>
      </c>
      <c r="Y194" s="4">
        <f t="shared" si="67"/>
        <v>-18.628635891559004</v>
      </c>
      <c r="Z194" s="3">
        <f t="shared" si="68"/>
        <v>33.149984506042827</v>
      </c>
      <c r="AA194" s="3">
        <f t="shared" si="85"/>
        <v>16.657966614483826</v>
      </c>
      <c r="AB194" s="3">
        <f t="shared" si="69"/>
        <v>0.2064</v>
      </c>
      <c r="AC194" s="3">
        <f t="shared" si="70"/>
        <v>-16.492017891559001</v>
      </c>
      <c r="AD194" s="2">
        <f t="shared" si="95"/>
        <v>211.11</v>
      </c>
      <c r="AE194" s="2">
        <f t="shared" si="71"/>
        <v>12.673215458148618</v>
      </c>
      <c r="AF194" s="2">
        <f t="shared" si="86"/>
        <v>2035.4500779039204</v>
      </c>
      <c r="AG194" s="2">
        <f t="shared" si="87"/>
        <v>-1012.6303104620597</v>
      </c>
      <c r="AH194" s="2">
        <f t="shared" si="88"/>
        <v>-1022.8197674418606</v>
      </c>
      <c r="AI194" s="2">
        <f t="shared" si="72"/>
        <v>28.349166824802957</v>
      </c>
      <c r="AJ194">
        <f t="shared" si="73"/>
        <v>1.1848604257230924E-3</v>
      </c>
      <c r="AK194">
        <f t="shared" si="89"/>
        <v>-79.903187459103691</v>
      </c>
      <c r="AL194">
        <f t="shared" si="90"/>
        <v>-1022.8197674418606</v>
      </c>
      <c r="AM194">
        <f t="shared" si="91"/>
        <v>1004.0008574496627</v>
      </c>
      <c r="AN194">
        <f t="shared" si="92"/>
        <v>18.81890999219786</v>
      </c>
      <c r="AO194">
        <f t="shared" si="93"/>
        <v>12.673215458148618</v>
      </c>
      <c r="AP194">
        <f t="shared" si="94"/>
        <v>242645.86739902073</v>
      </c>
    </row>
    <row r="195" spans="1:42" x14ac:dyDescent="0.3">
      <c r="A195">
        <v>194</v>
      </c>
      <c r="B195" t="s">
        <v>572</v>
      </c>
      <c r="C195" t="s">
        <v>570</v>
      </c>
      <c r="D195" t="s">
        <v>571</v>
      </c>
      <c r="E195" t="str">
        <f t="shared" ref="E195:E258" si="96">MID(B195, 6,LEN(B195)-11)</f>
        <v>175.847</v>
      </c>
      <c r="F195" t="str">
        <f t="shared" ref="F195:F258" si="97">MID(C195, 6,LEN(C195)-6)</f>
        <v>34.54825</v>
      </c>
      <c r="G195" t="str">
        <f t="shared" ref="G195:G258" si="98">MID(D195, 6,LEN(D195)-7)</f>
        <v>-86.45409</v>
      </c>
      <c r="H195">
        <f t="shared" si="74"/>
        <v>0.60297844437410331</v>
      </c>
      <c r="I195">
        <f t="shared" si="75"/>
        <v>0.60298071330213099</v>
      </c>
      <c r="J195">
        <f t="shared" si="76"/>
        <v>-1.5089352258530599</v>
      </c>
      <c r="K195">
        <f t="shared" si="77"/>
        <v>-1.5089085223155043</v>
      </c>
      <c r="L195">
        <f t="shared" si="78"/>
        <v>2.1994356878492866E-5</v>
      </c>
      <c r="M195">
        <f t="shared" si="79"/>
        <v>2.2689280276821933E-6</v>
      </c>
      <c r="N195">
        <f t="shared" si="80"/>
        <v>462.19936051918722</v>
      </c>
      <c r="O195">
        <f t="shared" si="81"/>
        <v>-6.4217999999999931</v>
      </c>
      <c r="P195" s="1">
        <f t="shared" si="82"/>
        <v>-1.3894004510924471E-2</v>
      </c>
      <c r="Q195" s="3">
        <v>9.81</v>
      </c>
      <c r="R195" s="3">
        <v>20</v>
      </c>
      <c r="S195" s="3">
        <v>68</v>
      </c>
      <c r="T195" s="3">
        <f t="shared" si="83"/>
        <v>88</v>
      </c>
      <c r="U195" s="5">
        <v>2.4750000000000002E-3</v>
      </c>
      <c r="V195" s="5">
        <v>0.32</v>
      </c>
      <c r="W195" s="5">
        <v>1.29</v>
      </c>
      <c r="X195" s="4">
        <f t="shared" si="84"/>
        <v>2.1366180000000004</v>
      </c>
      <c r="Y195" s="4">
        <f t="shared" ref="Y195:Y258" si="99">SIN(ATAN(P195))*T195*Q195</f>
        <v>-11.993258660570007</v>
      </c>
      <c r="Z195" s="3">
        <f t="shared" ref="Z195:Z258" si="100">0.5*W195*AE195^2*V195</f>
        <v>27.986339916861279</v>
      </c>
      <c r="AA195" s="3">
        <f t="shared" si="85"/>
        <v>18.129699256291275</v>
      </c>
      <c r="AB195" s="3">
        <f t="shared" ref="AB195:AB258" si="101">0.5*W195*V195</f>
        <v>0.2064</v>
      </c>
      <c r="AC195" s="3">
        <f t="shared" ref="AC195:AC258" si="102">T195*Q195*(U195+SIN(ATAN(P195)))</f>
        <v>-9.8566406605700063</v>
      </c>
      <c r="AD195" s="2">
        <f t="shared" si="95"/>
        <v>211.11</v>
      </c>
      <c r="AE195" s="2">
        <f t="shared" ref="AE195:AE258" si="103">AO195</f>
        <v>11.644429232699027</v>
      </c>
      <c r="AF195" s="2">
        <f t="shared" si="86"/>
        <v>1578.8999740511199</v>
      </c>
      <c r="AG195" s="2">
        <f t="shared" si="87"/>
        <v>-556.08020660925979</v>
      </c>
      <c r="AH195" s="2">
        <f t="shared" si="88"/>
        <v>-1022.8197674418606</v>
      </c>
      <c r="AI195" s="2">
        <f t="shared" ref="AI195:AI258" si="104">AE195*3.6*0.621371</f>
        <v>26.047838292305137</v>
      </c>
      <c r="AJ195">
        <f t="shared" ref="AJ195:AJ258" si="105">(N195/5280)/AI195</f>
        <v>3.3606534519967537E-3</v>
      </c>
      <c r="AK195">
        <f t="shared" si="89"/>
        <v>-47.755041960126</v>
      </c>
      <c r="AL195">
        <f t="shared" si="90"/>
        <v>-1022.8197674418606</v>
      </c>
      <c r="AM195">
        <f t="shared" si="91"/>
        <v>1018.8608261245953</v>
      </c>
      <c r="AN195">
        <f t="shared" si="92"/>
        <v>3.9589413172652712</v>
      </c>
      <c r="AO195">
        <f t="shared" si="93"/>
        <v>11.644429232699027</v>
      </c>
      <c r="AP195">
        <f t="shared" si="94"/>
        <v>257506.45894636773</v>
      </c>
    </row>
    <row r="196" spans="1:42" x14ac:dyDescent="0.3">
      <c r="A196">
        <v>195</v>
      </c>
      <c r="B196" t="s">
        <v>575</v>
      </c>
      <c r="C196" t="s">
        <v>573</v>
      </c>
      <c r="D196" t="s">
        <v>574</v>
      </c>
      <c r="E196" t="str">
        <f t="shared" si="96"/>
        <v>175.554</v>
      </c>
      <c r="F196" t="str">
        <f t="shared" si="97"/>
        <v>34.54833</v>
      </c>
      <c r="G196" t="str">
        <f t="shared" si="98"/>
        <v>-86.45361</v>
      </c>
      <c r="H196">
        <f t="shared" ref="H196:H259" si="106">F195*PI()/180</f>
        <v>0.60298071330213099</v>
      </c>
      <c r="I196">
        <f t="shared" ref="I196:I259" si="107">F196*PI()/180</f>
        <v>0.60298210956553255</v>
      </c>
      <c r="J196">
        <f t="shared" ref="J196:J259" si="108">G195*PI()/180</f>
        <v>-1.5089085223155043</v>
      </c>
      <c r="K196">
        <f t="shared" ref="K196:K259" si="109">G196*PI()/180</f>
        <v>-1.5089001447350947</v>
      </c>
      <c r="L196">
        <f t="shared" ref="L196:L259" si="110">(K196-J196)*COS((H196+I196)/2)</f>
        <v>6.9001816867318833E-6</v>
      </c>
      <c r="M196">
        <f t="shared" ref="M196:M259" si="111">I196-H196</f>
        <v>1.3962634015651787E-6</v>
      </c>
      <c r="N196">
        <f t="shared" ref="N196:N259" si="112">3959*SQRT(L196^2+M196^2)*5280</f>
        <v>147.16146193911874</v>
      </c>
      <c r="O196">
        <f t="shared" ref="O196:O259" si="113">(E196-E195)*3.3</f>
        <v>-0.96690000000002096</v>
      </c>
      <c r="P196" s="1">
        <f t="shared" ref="P196:P259" si="114">O196/N196</f>
        <v>-6.570334293091157E-3</v>
      </c>
      <c r="Q196" s="3">
        <v>9.81</v>
      </c>
      <c r="R196" s="3">
        <v>20</v>
      </c>
      <c r="S196" s="3">
        <v>68</v>
      </c>
      <c r="T196" s="3">
        <f t="shared" ref="T196:T259" si="115">R196+S196</f>
        <v>88</v>
      </c>
      <c r="U196" s="5">
        <v>2.4750000000000002E-3</v>
      </c>
      <c r="V196" s="5">
        <v>0.32</v>
      </c>
      <c r="W196" s="5">
        <v>1.29</v>
      </c>
      <c r="X196" s="4">
        <f t="shared" ref="X196:X259" si="116">T196*U196*Q196</f>
        <v>2.1366180000000004</v>
      </c>
      <c r="Y196" s="4">
        <f t="shared" si="99"/>
        <v>-5.6719157635650204</v>
      </c>
      <c r="Z196" s="3">
        <f t="shared" si="100"/>
        <v>23.373482817371382</v>
      </c>
      <c r="AA196" s="3">
        <f t="shared" ref="AA196:AA259" si="117">X196+Y196+Z196</f>
        <v>19.838185053806363</v>
      </c>
      <c r="AB196" s="3">
        <f t="shared" si="101"/>
        <v>0.2064</v>
      </c>
      <c r="AC196" s="3">
        <f t="shared" si="102"/>
        <v>-3.5352977635650213</v>
      </c>
      <c r="AD196" s="2">
        <f t="shared" si="95"/>
        <v>211.11</v>
      </c>
      <c r="AE196" s="2">
        <f t="shared" si="103"/>
        <v>10.641598484307606</v>
      </c>
      <c r="AF196" s="2">
        <f t="shared" ref="AF196:AF259" si="118">AE196^3</f>
        <v>1205.0931168717498</v>
      </c>
      <c r="AG196" s="2">
        <f t="shared" ref="AG196:AG259" si="119">(AC196/AB196)*AE196</f>
        <v>-182.27334942989148</v>
      </c>
      <c r="AH196" s="2">
        <f t="shared" ref="AH196:AH259" si="120">-AD196/AB196</f>
        <v>-1022.8197674418606</v>
      </c>
      <c r="AI196" s="2">
        <f t="shared" si="104"/>
        <v>23.804570490453724</v>
      </c>
      <c r="AJ196">
        <f t="shared" si="105"/>
        <v>1.1708461202775407E-3</v>
      </c>
      <c r="AK196">
        <f t="shared" ref="AK196:AK259" si="121">AC196/AB196</f>
        <v>-17.12838063742743</v>
      </c>
      <c r="AL196">
        <f t="shared" ref="AL196:AL259" si="122">-AD196/AB196</f>
        <v>-1022.8197674418606</v>
      </c>
      <c r="AM196">
        <f t="shared" ref="AM196:AM259" si="123">SQRT((AL196^2)/4+(AK196^3)/27)+(-AL196/2)</f>
        <v>1022.6377708215106</v>
      </c>
      <c r="AN196">
        <f t="shared" ref="AN196:AN259" si="124">-SQRT((AL196^2)/4+(AK196^3)/27)+(-AL196/2)</f>
        <v>0.18199662034999164</v>
      </c>
      <c r="AO196">
        <f t="shared" ref="AO196:AO259" si="125">AM196^(1/3)+AN196^(1/3)</f>
        <v>10.641598484307606</v>
      </c>
      <c r="AP196">
        <f t="shared" ref="AP196:AP259" si="126">AL196^2/4+AK196^3/27</f>
        <v>261353.95254932364</v>
      </c>
    </row>
    <row r="197" spans="1:42" x14ac:dyDescent="0.3">
      <c r="A197">
        <v>196</v>
      </c>
      <c r="B197" t="s">
        <v>578</v>
      </c>
      <c r="C197" t="s">
        <v>576</v>
      </c>
      <c r="D197" t="s">
        <v>577</v>
      </c>
      <c r="E197" t="str">
        <f t="shared" si="96"/>
        <v>175.177</v>
      </c>
      <c r="F197" t="str">
        <f t="shared" si="97"/>
        <v>34.54848</v>
      </c>
      <c r="G197" t="str">
        <f t="shared" si="98"/>
        <v>-86.45316</v>
      </c>
      <c r="H197">
        <f t="shared" si="106"/>
        <v>0.60298210956553255</v>
      </c>
      <c r="I197">
        <f t="shared" si="107"/>
        <v>0.60298472755941046</v>
      </c>
      <c r="J197">
        <f t="shared" si="108"/>
        <v>-1.5089001447350947</v>
      </c>
      <c r="K197">
        <f t="shared" si="109"/>
        <v>-1.5088922907534608</v>
      </c>
      <c r="L197">
        <f t="shared" si="110"/>
        <v>6.4689113914942204E-6</v>
      </c>
      <c r="M197">
        <f t="shared" si="111"/>
        <v>2.6179938779069545E-6</v>
      </c>
      <c r="N197">
        <f t="shared" si="112"/>
        <v>145.87707788567837</v>
      </c>
      <c r="O197">
        <f t="shared" si="113"/>
        <v>-1.2441000000000315</v>
      </c>
      <c r="P197" s="1">
        <f t="shared" si="114"/>
        <v>-8.5284132231865355E-3</v>
      </c>
      <c r="Q197" s="3">
        <v>9.81</v>
      </c>
      <c r="R197" s="3">
        <v>20</v>
      </c>
      <c r="S197" s="3">
        <v>68</v>
      </c>
      <c r="T197" s="3">
        <f t="shared" si="115"/>
        <v>88</v>
      </c>
      <c r="U197" s="5">
        <v>2.4750000000000002E-3</v>
      </c>
      <c r="V197" s="5">
        <v>0.32</v>
      </c>
      <c r="W197" s="5">
        <v>1.29</v>
      </c>
      <c r="X197" s="4">
        <f t="shared" si="116"/>
        <v>2.1366180000000004</v>
      </c>
      <c r="Y197" s="4">
        <f t="shared" si="99"/>
        <v>-7.362140833823033</v>
      </c>
      <c r="Z197" s="3">
        <f t="shared" si="100"/>
        <v>24.57332665996158</v>
      </c>
      <c r="AA197" s="3">
        <f t="shared" si="117"/>
        <v>19.347803826138549</v>
      </c>
      <c r="AB197" s="3">
        <f t="shared" si="101"/>
        <v>0.2064</v>
      </c>
      <c r="AC197" s="3">
        <f t="shared" si="102"/>
        <v>-5.2255228338230335</v>
      </c>
      <c r="AD197" s="2">
        <f t="shared" ref="AD197:AD260" si="127">AD196</f>
        <v>211.11</v>
      </c>
      <c r="AE197" s="2">
        <f t="shared" si="103"/>
        <v>10.911315924900725</v>
      </c>
      <c r="AF197" s="2">
        <f t="shared" si="118"/>
        <v>1299.0665238014842</v>
      </c>
      <c r="AG197" s="2">
        <f t="shared" si="119"/>
        <v>-276.24675635962029</v>
      </c>
      <c r="AH197" s="2">
        <f t="shared" si="120"/>
        <v>-1022.8197674418606</v>
      </c>
      <c r="AI197" s="2">
        <f t="shared" si="104"/>
        <v>24.40791103525736</v>
      </c>
      <c r="AJ197">
        <f t="shared" si="105"/>
        <v>1.1319376905354994E-3</v>
      </c>
      <c r="AK197">
        <f t="shared" si="121"/>
        <v>-25.317455590227876</v>
      </c>
      <c r="AL197">
        <f t="shared" si="122"/>
        <v>-1022.8197674418606</v>
      </c>
      <c r="AM197">
        <f t="shared" si="123"/>
        <v>1022.2318084781889</v>
      </c>
      <c r="AN197">
        <f t="shared" si="124"/>
        <v>0.58795896367166733</v>
      </c>
      <c r="AO197">
        <f t="shared" si="125"/>
        <v>10.911315924900725</v>
      </c>
      <c r="AP197">
        <f t="shared" si="126"/>
        <v>260939.03881271041</v>
      </c>
    </row>
    <row r="198" spans="1:42" x14ac:dyDescent="0.3">
      <c r="A198">
        <v>197</v>
      </c>
      <c r="B198" t="s">
        <v>581</v>
      </c>
      <c r="C198" t="s">
        <v>579</v>
      </c>
      <c r="D198" t="s">
        <v>580</v>
      </c>
      <c r="E198" t="str">
        <f t="shared" si="96"/>
        <v>174.55</v>
      </c>
      <c r="F198" t="str">
        <f t="shared" si="97"/>
        <v>34.54923</v>
      </c>
      <c r="G198" t="str">
        <f t="shared" si="98"/>
        <v>-86.45159</v>
      </c>
      <c r="H198">
        <f t="shared" si="106"/>
        <v>0.60298472755941046</v>
      </c>
      <c r="I198">
        <f t="shared" si="107"/>
        <v>0.60299781752880044</v>
      </c>
      <c r="J198">
        <f t="shared" si="108"/>
        <v>-1.5088922907534608</v>
      </c>
      <c r="K198">
        <f t="shared" si="109"/>
        <v>-1.5088648890842045</v>
      </c>
      <c r="L198">
        <f t="shared" si="110"/>
        <v>2.256919102904315E-5</v>
      </c>
      <c r="M198">
        <f t="shared" si="111"/>
        <v>1.3089969389978862E-5</v>
      </c>
      <c r="N198">
        <f t="shared" si="112"/>
        <v>545.38388628394125</v>
      </c>
      <c r="O198">
        <f t="shared" si="113"/>
        <v>-2.0690999999999375</v>
      </c>
      <c r="P198" s="1">
        <f t="shared" si="114"/>
        <v>-3.7938414611001351E-3</v>
      </c>
      <c r="Q198" s="3">
        <v>9.81</v>
      </c>
      <c r="R198" s="3">
        <v>20</v>
      </c>
      <c r="S198" s="3">
        <v>68</v>
      </c>
      <c r="T198" s="3">
        <f t="shared" si="115"/>
        <v>88</v>
      </c>
      <c r="U198" s="5">
        <v>2.4750000000000002E-3</v>
      </c>
      <c r="V198" s="5">
        <v>0.32</v>
      </c>
      <c r="W198" s="5">
        <v>1.29</v>
      </c>
      <c r="X198" s="4">
        <f t="shared" si="116"/>
        <v>2.1366180000000004</v>
      </c>
      <c r="Y198" s="4">
        <f t="shared" si="99"/>
        <v>-3.27512388681268</v>
      </c>
      <c r="Z198" s="3">
        <f t="shared" si="100"/>
        <v>21.718612293817902</v>
      </c>
      <c r="AA198" s="3">
        <f t="shared" si="117"/>
        <v>20.580106407005221</v>
      </c>
      <c r="AB198" s="3">
        <f t="shared" si="101"/>
        <v>0.2064</v>
      </c>
      <c r="AC198" s="3">
        <f t="shared" si="102"/>
        <v>-1.1385058868126798</v>
      </c>
      <c r="AD198" s="2">
        <f t="shared" si="127"/>
        <v>211.11</v>
      </c>
      <c r="AE198" s="2">
        <f t="shared" si="103"/>
        <v>10.257964454845302</v>
      </c>
      <c r="AF198" s="2">
        <f t="shared" si="118"/>
        <v>1079.4028726673944</v>
      </c>
      <c r="AG198" s="2">
        <f t="shared" si="119"/>
        <v>-56.583105225564914</v>
      </c>
      <c r="AH198" s="2">
        <f t="shared" si="120"/>
        <v>-1022.8197674418606</v>
      </c>
      <c r="AI198" s="2">
        <f t="shared" si="104"/>
        <v>22.946405872578048</v>
      </c>
      <c r="AJ198">
        <f t="shared" si="105"/>
        <v>4.5014632478339806E-3</v>
      </c>
      <c r="AK198">
        <f t="shared" si="121"/>
        <v>-5.516016893472286</v>
      </c>
      <c r="AL198">
        <f t="shared" si="122"/>
        <v>-1022.8197674418606</v>
      </c>
      <c r="AM198">
        <f t="shared" si="123"/>
        <v>1022.8136900608251</v>
      </c>
      <c r="AN198">
        <f t="shared" si="124"/>
        <v>6.0773810354817215E-3</v>
      </c>
      <c r="AO198">
        <f t="shared" si="125"/>
        <v>10.257964454845302</v>
      </c>
      <c r="AP198">
        <f t="shared" si="126"/>
        <v>261533.85313893261</v>
      </c>
    </row>
    <row r="199" spans="1:42" x14ac:dyDescent="0.3">
      <c r="A199">
        <v>198</v>
      </c>
      <c r="B199" t="s">
        <v>584</v>
      </c>
      <c r="C199" t="s">
        <v>582</v>
      </c>
      <c r="D199" t="s">
        <v>583</v>
      </c>
      <c r="E199" t="str">
        <f t="shared" si="96"/>
        <v>174.98</v>
      </c>
      <c r="F199" t="str">
        <f t="shared" si="97"/>
        <v>34.54955</v>
      </c>
      <c r="G199" t="str">
        <f t="shared" si="98"/>
        <v>-86.45088</v>
      </c>
      <c r="H199">
        <f t="shared" si="106"/>
        <v>0.60299781752880044</v>
      </c>
      <c r="I199">
        <f t="shared" si="107"/>
        <v>0.60300340258240692</v>
      </c>
      <c r="J199">
        <f t="shared" si="108"/>
        <v>-1.5088648890842045</v>
      </c>
      <c r="K199">
        <f t="shared" si="109"/>
        <v>-1.5088524972465154</v>
      </c>
      <c r="L199">
        <f t="shared" si="110"/>
        <v>1.0206383826208564E-5</v>
      </c>
      <c r="M199">
        <f t="shared" si="111"/>
        <v>5.5850536064827594E-6</v>
      </c>
      <c r="N199">
        <f t="shared" si="112"/>
        <v>243.20335485270115</v>
      </c>
      <c r="O199">
        <f t="shared" si="113"/>
        <v>1.4189999999999285</v>
      </c>
      <c r="P199" s="1">
        <f t="shared" si="114"/>
        <v>5.834623460927839E-3</v>
      </c>
      <c r="Q199" s="3">
        <v>9.81</v>
      </c>
      <c r="R199" s="3">
        <v>20</v>
      </c>
      <c r="S199" s="3">
        <v>68</v>
      </c>
      <c r="T199" s="3">
        <f t="shared" si="115"/>
        <v>88</v>
      </c>
      <c r="U199" s="5">
        <v>2.4750000000000002E-3</v>
      </c>
      <c r="V199" s="5">
        <v>0.32</v>
      </c>
      <c r="W199" s="5">
        <v>1.29</v>
      </c>
      <c r="X199" s="4">
        <f t="shared" si="116"/>
        <v>2.1366180000000004</v>
      </c>
      <c r="Y199" s="4">
        <f t="shared" si="99"/>
        <v>5.0368280081372747</v>
      </c>
      <c r="Z199" s="3">
        <f t="shared" si="100"/>
        <v>16.463855007051965</v>
      </c>
      <c r="AA199" s="3">
        <f t="shared" si="117"/>
        <v>23.637301015189241</v>
      </c>
      <c r="AB199" s="3">
        <f t="shared" si="101"/>
        <v>0.2064</v>
      </c>
      <c r="AC199" s="3">
        <f t="shared" si="102"/>
        <v>7.1734460081372768</v>
      </c>
      <c r="AD199" s="2">
        <f t="shared" si="127"/>
        <v>211.11</v>
      </c>
      <c r="AE199" s="2">
        <f t="shared" si="103"/>
        <v>8.9312227256547452</v>
      </c>
      <c r="AF199" s="2">
        <f t="shared" si="118"/>
        <v>712.41451545962786</v>
      </c>
      <c r="AG199" s="2">
        <f t="shared" si="119"/>
        <v>310.40525198223338</v>
      </c>
      <c r="AH199" s="2">
        <f t="shared" si="120"/>
        <v>-1022.8197674418606</v>
      </c>
      <c r="AI199" s="2">
        <f t="shared" si="104"/>
        <v>19.978570066546133</v>
      </c>
      <c r="AJ199">
        <f t="shared" si="105"/>
        <v>2.3055324428100186E-3</v>
      </c>
      <c r="AK199">
        <f t="shared" si="121"/>
        <v>34.755067868882158</v>
      </c>
      <c r="AL199">
        <f t="shared" si="122"/>
        <v>-1022.8197674418606</v>
      </c>
      <c r="AM199">
        <f t="shared" si="123"/>
        <v>1024.3376826389963</v>
      </c>
      <c r="AN199">
        <f t="shared" si="124"/>
        <v>-1.5179151971356646</v>
      </c>
      <c r="AO199">
        <f t="shared" si="125"/>
        <v>8.9312227256547452</v>
      </c>
      <c r="AP199">
        <f t="shared" si="126"/>
        <v>263094.92690293188</v>
      </c>
    </row>
    <row r="200" spans="1:42" x14ac:dyDescent="0.3">
      <c r="A200">
        <v>199</v>
      </c>
      <c r="B200" t="s">
        <v>587</v>
      </c>
      <c r="C200" t="s">
        <v>585</v>
      </c>
      <c r="D200" t="s">
        <v>586</v>
      </c>
      <c r="E200" t="str">
        <f t="shared" si="96"/>
        <v>175.159</v>
      </c>
      <c r="F200" t="str">
        <f t="shared" si="97"/>
        <v>34.54974</v>
      </c>
      <c r="G200" t="str">
        <f t="shared" si="98"/>
        <v>-86.45041</v>
      </c>
      <c r="H200">
        <f t="shared" si="106"/>
        <v>0.60300340258240692</v>
      </c>
      <c r="I200">
        <f t="shared" si="107"/>
        <v>0.60300671870798561</v>
      </c>
      <c r="J200">
        <f t="shared" si="108"/>
        <v>-1.5088524972465154</v>
      </c>
      <c r="K200">
        <f t="shared" si="109"/>
        <v>-1.5088442941990312</v>
      </c>
      <c r="L200">
        <f t="shared" si="110"/>
        <v>6.7563178844721125E-6</v>
      </c>
      <c r="M200">
        <f t="shared" si="111"/>
        <v>3.3161255786895438E-6</v>
      </c>
      <c r="N200">
        <f t="shared" si="112"/>
        <v>157.32523008965455</v>
      </c>
      <c r="O200">
        <f t="shared" si="113"/>
        <v>0.59070000000000678</v>
      </c>
      <c r="P200" s="1">
        <f t="shared" si="114"/>
        <v>3.7546425304026952E-3</v>
      </c>
      <c r="Q200" s="3">
        <v>9.81</v>
      </c>
      <c r="R200" s="3">
        <v>20</v>
      </c>
      <c r="S200" s="3">
        <v>68</v>
      </c>
      <c r="T200" s="3">
        <f t="shared" si="115"/>
        <v>88</v>
      </c>
      <c r="U200" s="5">
        <v>2.4750000000000002E-3</v>
      </c>
      <c r="V200" s="5">
        <v>0.32</v>
      </c>
      <c r="W200" s="5">
        <v>1.29</v>
      </c>
      <c r="X200" s="4">
        <f t="shared" si="116"/>
        <v>2.1366180000000004</v>
      </c>
      <c r="Y200" s="4">
        <f t="shared" si="99"/>
        <v>3.2412849569776596</v>
      </c>
      <c r="Z200" s="3">
        <f t="shared" si="100"/>
        <v>17.529596739894163</v>
      </c>
      <c r="AA200" s="3">
        <f t="shared" si="117"/>
        <v>22.907499696871824</v>
      </c>
      <c r="AB200" s="3">
        <f t="shared" si="101"/>
        <v>0.2064</v>
      </c>
      <c r="AC200" s="3">
        <f t="shared" si="102"/>
        <v>5.3779029569776604</v>
      </c>
      <c r="AD200" s="2">
        <f t="shared" si="127"/>
        <v>211.11</v>
      </c>
      <c r="AE200" s="2">
        <f t="shared" si="103"/>
        <v>9.2157591528345133</v>
      </c>
      <c r="AF200" s="2">
        <f t="shared" si="118"/>
        <v>782.6964224863259</v>
      </c>
      <c r="AG200" s="2">
        <f t="shared" si="119"/>
        <v>240.12334495553617</v>
      </c>
      <c r="AH200" s="2">
        <f t="shared" si="120"/>
        <v>-1022.8197674418606</v>
      </c>
      <c r="AI200" s="2">
        <f t="shared" si="104"/>
        <v>20.615059730001363</v>
      </c>
      <c r="AJ200">
        <f t="shared" si="105"/>
        <v>1.4453727266855528E-3</v>
      </c>
      <c r="AK200">
        <f t="shared" si="121"/>
        <v>26.055731380705719</v>
      </c>
      <c r="AL200">
        <f t="shared" si="122"/>
        <v>-1022.8197674418606</v>
      </c>
      <c r="AM200">
        <f t="shared" si="123"/>
        <v>1023.4599077963217</v>
      </c>
      <c r="AN200">
        <f t="shared" si="124"/>
        <v>-0.6401403544610389</v>
      </c>
      <c r="AO200">
        <f t="shared" si="125"/>
        <v>9.2157591528345133</v>
      </c>
      <c r="AP200">
        <f t="shared" si="126"/>
        <v>262195.22715560882</v>
      </c>
    </row>
    <row r="201" spans="1:42" x14ac:dyDescent="0.3">
      <c r="A201">
        <v>200</v>
      </c>
      <c r="B201" t="s">
        <v>590</v>
      </c>
      <c r="C201" t="s">
        <v>588</v>
      </c>
      <c r="D201" t="s">
        <v>589</v>
      </c>
      <c r="E201" t="str">
        <f t="shared" si="96"/>
        <v>175.394</v>
      </c>
      <c r="F201" t="str">
        <f t="shared" si="97"/>
        <v>34.54988</v>
      </c>
      <c r="G201" t="str">
        <f t="shared" si="98"/>
        <v>-86.44993</v>
      </c>
      <c r="H201">
        <f t="shared" si="106"/>
        <v>0.60300671870798561</v>
      </c>
      <c r="I201">
        <f t="shared" si="107"/>
        <v>0.60300916216893852</v>
      </c>
      <c r="J201">
        <f t="shared" si="108"/>
        <v>-1.5088442941990312</v>
      </c>
      <c r="K201">
        <f t="shared" si="109"/>
        <v>-1.5088359166186214</v>
      </c>
      <c r="L201">
        <f t="shared" si="110"/>
        <v>6.9000556470137981E-6</v>
      </c>
      <c r="M201">
        <f t="shared" si="111"/>
        <v>2.4434609529055962E-6</v>
      </c>
      <c r="N201">
        <f t="shared" si="112"/>
        <v>153.01215202328768</v>
      </c>
      <c r="O201">
        <f t="shared" si="113"/>
        <v>0.77550000000004493</v>
      </c>
      <c r="P201" s="1">
        <f t="shared" si="114"/>
        <v>5.0682249072741469E-3</v>
      </c>
      <c r="Q201" s="3">
        <v>9.81</v>
      </c>
      <c r="R201" s="3">
        <v>20</v>
      </c>
      <c r="S201" s="3">
        <v>68</v>
      </c>
      <c r="T201" s="3">
        <f t="shared" si="115"/>
        <v>88</v>
      </c>
      <c r="U201" s="5">
        <v>2.4750000000000002E-3</v>
      </c>
      <c r="V201" s="5">
        <v>0.32</v>
      </c>
      <c r="W201" s="5">
        <v>1.29</v>
      </c>
      <c r="X201" s="4">
        <f t="shared" si="116"/>
        <v>2.1366180000000004</v>
      </c>
      <c r="Y201" s="4">
        <f t="shared" si="99"/>
        <v>4.3752410051152744</v>
      </c>
      <c r="Z201" s="3">
        <f t="shared" si="100"/>
        <v>16.851788723401903</v>
      </c>
      <c r="AA201" s="3">
        <f t="shared" si="117"/>
        <v>23.363647728517179</v>
      </c>
      <c r="AB201" s="3">
        <f t="shared" si="101"/>
        <v>0.2064</v>
      </c>
      <c r="AC201" s="3">
        <f t="shared" si="102"/>
        <v>6.5118590051152747</v>
      </c>
      <c r="AD201" s="2">
        <f t="shared" si="127"/>
        <v>211.11</v>
      </c>
      <c r="AE201" s="2">
        <f t="shared" si="103"/>
        <v>9.0358321805341575</v>
      </c>
      <c r="AF201" s="2">
        <f t="shared" si="118"/>
        <v>737.74193239572458</v>
      </c>
      <c r="AG201" s="2">
        <f t="shared" si="119"/>
        <v>285.07783504613246</v>
      </c>
      <c r="AH201" s="2">
        <f t="shared" si="120"/>
        <v>-1022.8197674418606</v>
      </c>
      <c r="AI201" s="2">
        <f t="shared" si="104"/>
        <v>20.212574680262488</v>
      </c>
      <c r="AJ201">
        <f t="shared" si="105"/>
        <v>1.4337398725919488E-3</v>
      </c>
      <c r="AK201">
        <f t="shared" si="121"/>
        <v>31.54970448214765</v>
      </c>
      <c r="AL201">
        <f t="shared" si="122"/>
        <v>-1022.8197674418606</v>
      </c>
      <c r="AM201">
        <f t="shared" si="123"/>
        <v>1023.955669712811</v>
      </c>
      <c r="AN201">
        <f t="shared" si="124"/>
        <v>-1.1359022709503392</v>
      </c>
      <c r="AO201">
        <f t="shared" si="125"/>
        <v>9.0358321805341575</v>
      </c>
      <c r="AP201">
        <f t="shared" si="126"/>
        <v>262703.18273803464</v>
      </c>
    </row>
    <row r="202" spans="1:42" x14ac:dyDescent="0.3">
      <c r="A202">
        <v>201</v>
      </c>
      <c r="B202" t="s">
        <v>593</v>
      </c>
      <c r="C202" t="s">
        <v>591</v>
      </c>
      <c r="D202" t="s">
        <v>592</v>
      </c>
      <c r="E202" t="str">
        <f t="shared" si="96"/>
        <v>175.644</v>
      </c>
      <c r="F202" t="str">
        <f t="shared" si="97"/>
        <v>34.54992</v>
      </c>
      <c r="G202" t="str">
        <f t="shared" si="98"/>
        <v>-86.44936</v>
      </c>
      <c r="H202">
        <f t="shared" si="106"/>
        <v>0.60300916216893852</v>
      </c>
      <c r="I202">
        <f t="shared" si="107"/>
        <v>0.60300986030063919</v>
      </c>
      <c r="J202">
        <f t="shared" si="108"/>
        <v>-1.5088359166186214</v>
      </c>
      <c r="K202">
        <f t="shared" si="109"/>
        <v>-1.5088259682418852</v>
      </c>
      <c r="L202">
        <f t="shared" si="110"/>
        <v>8.1938072180560269E-6</v>
      </c>
      <c r="M202">
        <f t="shared" si="111"/>
        <v>6.9813170067156705E-7</v>
      </c>
      <c r="N202">
        <f t="shared" si="112"/>
        <v>171.89998531775032</v>
      </c>
      <c r="O202">
        <f t="shared" si="113"/>
        <v>0.82499999999999996</v>
      </c>
      <c r="P202" s="1">
        <f t="shared" si="114"/>
        <v>4.7993023296367364E-3</v>
      </c>
      <c r="Q202" s="3">
        <v>9.81</v>
      </c>
      <c r="R202" s="3">
        <v>20</v>
      </c>
      <c r="S202" s="3">
        <v>68</v>
      </c>
      <c r="T202" s="3">
        <f t="shared" si="115"/>
        <v>88</v>
      </c>
      <c r="U202" s="5">
        <v>2.4750000000000002E-3</v>
      </c>
      <c r="V202" s="5">
        <v>0.32</v>
      </c>
      <c r="W202" s="5">
        <v>1.29</v>
      </c>
      <c r="X202" s="4">
        <f t="shared" si="116"/>
        <v>2.1366180000000004</v>
      </c>
      <c r="Y202" s="4">
        <f t="shared" si="99"/>
        <v>4.1430940008341235</v>
      </c>
      <c r="Z202" s="3">
        <f t="shared" si="100"/>
        <v>16.989235316792296</v>
      </c>
      <c r="AA202" s="3">
        <f t="shared" si="117"/>
        <v>23.26894731762642</v>
      </c>
      <c r="AB202" s="3">
        <f t="shared" si="101"/>
        <v>0.2064</v>
      </c>
      <c r="AC202" s="3">
        <f t="shared" si="102"/>
        <v>6.2797120008341238</v>
      </c>
      <c r="AD202" s="2">
        <f t="shared" si="127"/>
        <v>211.11</v>
      </c>
      <c r="AE202" s="2">
        <f t="shared" si="103"/>
        <v>9.0726063847367353</v>
      </c>
      <c r="AF202" s="2">
        <f t="shared" si="118"/>
        <v>746.78606980099141</v>
      </c>
      <c r="AG202" s="2">
        <f t="shared" si="119"/>
        <v>276.03369764087</v>
      </c>
      <c r="AH202" s="2">
        <f t="shared" si="120"/>
        <v>-1022.8197674418606</v>
      </c>
      <c r="AI202" s="2">
        <f t="shared" si="104"/>
        <v>20.294836206804902</v>
      </c>
      <c r="AJ202">
        <f t="shared" si="105"/>
        <v>1.6041920747393223E-3</v>
      </c>
      <c r="AK202">
        <f t="shared" si="121"/>
        <v>30.424961244351376</v>
      </c>
      <c r="AL202">
        <f t="shared" si="122"/>
        <v>-1022.8197674418606</v>
      </c>
      <c r="AM202">
        <f t="shared" si="123"/>
        <v>1023.8385813051061</v>
      </c>
      <c r="AN202">
        <f t="shared" si="124"/>
        <v>-1.0188138632456116</v>
      </c>
      <c r="AO202">
        <f t="shared" si="125"/>
        <v>9.0726063847367353</v>
      </c>
      <c r="AP202">
        <f t="shared" si="126"/>
        <v>262583.17010781477</v>
      </c>
    </row>
    <row r="203" spans="1:42" x14ac:dyDescent="0.3">
      <c r="A203">
        <v>202</v>
      </c>
      <c r="B203" t="s">
        <v>596</v>
      </c>
      <c r="C203" t="s">
        <v>594</v>
      </c>
      <c r="D203" t="s">
        <v>595</v>
      </c>
      <c r="E203" t="str">
        <f t="shared" si="96"/>
        <v>175.986</v>
      </c>
      <c r="F203" t="str">
        <f t="shared" si="97"/>
        <v>34.54998</v>
      </c>
      <c r="G203" t="str">
        <f t="shared" si="98"/>
        <v>-86.44875</v>
      </c>
      <c r="H203">
        <f t="shared" si="106"/>
        <v>0.60300986030063919</v>
      </c>
      <c r="I203">
        <f t="shared" si="107"/>
        <v>0.60301090749819042</v>
      </c>
      <c r="J203">
        <f t="shared" si="108"/>
        <v>-1.5088259682418852</v>
      </c>
      <c r="K203">
        <f t="shared" si="109"/>
        <v>-1.5088153217334479</v>
      </c>
      <c r="L203">
        <f t="shared" si="110"/>
        <v>8.7688059645763143E-6</v>
      </c>
      <c r="M203">
        <f t="shared" si="111"/>
        <v>1.0471975512293952E-6</v>
      </c>
      <c r="N203">
        <f t="shared" si="112"/>
        <v>184.60137554747723</v>
      </c>
      <c r="O203">
        <f t="shared" si="113"/>
        <v>1.128599999999949</v>
      </c>
      <c r="P203" s="1">
        <f t="shared" si="114"/>
        <v>6.1137139235979679E-3</v>
      </c>
      <c r="Q203" s="3">
        <v>9.81</v>
      </c>
      <c r="R203" s="3">
        <v>20</v>
      </c>
      <c r="S203" s="3">
        <v>68</v>
      </c>
      <c r="T203" s="3">
        <f t="shared" si="115"/>
        <v>88</v>
      </c>
      <c r="U203" s="5">
        <v>2.4750000000000002E-3</v>
      </c>
      <c r="V203" s="5">
        <v>0.32</v>
      </c>
      <c r="W203" s="5">
        <v>1.29</v>
      </c>
      <c r="X203" s="4">
        <f t="shared" si="116"/>
        <v>2.1366180000000004</v>
      </c>
      <c r="Y203" s="4">
        <f t="shared" si="99"/>
        <v>5.2777483223717923</v>
      </c>
      <c r="Z203" s="3">
        <f t="shared" si="100"/>
        <v>16.323985180195404</v>
      </c>
      <c r="AA203" s="3">
        <f t="shared" si="117"/>
        <v>23.738351502567198</v>
      </c>
      <c r="AB203" s="3">
        <f t="shared" si="101"/>
        <v>0.2064</v>
      </c>
      <c r="AC203" s="3">
        <f t="shared" si="102"/>
        <v>7.4143663223717935</v>
      </c>
      <c r="AD203" s="2">
        <f t="shared" si="127"/>
        <v>211.11</v>
      </c>
      <c r="AE203" s="2">
        <f t="shared" si="103"/>
        <v>8.8932038931671205</v>
      </c>
      <c r="AF203" s="2">
        <f t="shared" si="118"/>
        <v>703.35527401412844</v>
      </c>
      <c r="AG203" s="2">
        <f t="shared" si="119"/>
        <v>319.46449342773263</v>
      </c>
      <c r="AH203" s="2">
        <f t="shared" si="120"/>
        <v>-1022.8197674418606</v>
      </c>
      <c r="AI203" s="2">
        <f t="shared" si="104"/>
        <v>19.893524386684128</v>
      </c>
      <c r="AJ203">
        <f t="shared" si="105"/>
        <v>1.7574755007151506E-3</v>
      </c>
      <c r="AK203">
        <f t="shared" si="121"/>
        <v>35.92231745335171</v>
      </c>
      <c r="AL203">
        <f t="shared" si="122"/>
        <v>-1022.8197674418606</v>
      </c>
      <c r="AM203">
        <f t="shared" si="123"/>
        <v>1024.4955559060811</v>
      </c>
      <c r="AN203">
        <f t="shared" si="124"/>
        <v>-1.6757884642204885</v>
      </c>
      <c r="AO203">
        <f t="shared" si="125"/>
        <v>8.8932038931671205</v>
      </c>
      <c r="AP203">
        <f t="shared" si="126"/>
        <v>263256.90700168803</v>
      </c>
    </row>
    <row r="204" spans="1:42" x14ac:dyDescent="0.3">
      <c r="A204">
        <v>203</v>
      </c>
      <c r="B204" t="s">
        <v>599</v>
      </c>
      <c r="C204" t="s">
        <v>597</v>
      </c>
      <c r="D204" t="s">
        <v>598</v>
      </c>
      <c r="E204" t="str">
        <f t="shared" si="96"/>
        <v>176.229</v>
      </c>
      <c r="F204" t="str">
        <f t="shared" si="97"/>
        <v>34.55008</v>
      </c>
      <c r="G204" t="str">
        <f t="shared" si="98"/>
        <v>-86.44822</v>
      </c>
      <c r="H204">
        <f t="shared" si="106"/>
        <v>0.60301090749819042</v>
      </c>
      <c r="I204">
        <f t="shared" si="107"/>
        <v>0.60301265282744254</v>
      </c>
      <c r="J204">
        <f t="shared" si="108"/>
        <v>-1.5088153217334479</v>
      </c>
      <c r="K204">
        <f t="shared" si="109"/>
        <v>-1.5088060714884124</v>
      </c>
      <c r="L204">
        <f t="shared" si="110"/>
        <v>7.6187912999540866E-6</v>
      </c>
      <c r="M204">
        <f t="shared" si="111"/>
        <v>1.7453292521230068E-6</v>
      </c>
      <c r="N204">
        <f t="shared" si="112"/>
        <v>163.38498666848616</v>
      </c>
      <c r="O204">
        <f t="shared" si="113"/>
        <v>0.80190000000007722</v>
      </c>
      <c r="P204" s="1">
        <f t="shared" si="114"/>
        <v>4.9080396941682302E-3</v>
      </c>
      <c r="Q204" s="3">
        <v>9.81</v>
      </c>
      <c r="R204" s="3">
        <v>20</v>
      </c>
      <c r="S204" s="3">
        <v>68</v>
      </c>
      <c r="T204" s="3">
        <f t="shared" si="115"/>
        <v>88</v>
      </c>
      <c r="U204" s="5">
        <v>2.4750000000000002E-3</v>
      </c>
      <c r="V204" s="5">
        <v>0.32</v>
      </c>
      <c r="W204" s="5">
        <v>1.29</v>
      </c>
      <c r="X204" s="4">
        <f t="shared" si="116"/>
        <v>2.1366180000000004</v>
      </c>
      <c r="Y204" s="4">
        <f t="shared" si="99"/>
        <v>4.2369614757164378</v>
      </c>
      <c r="Z204" s="3">
        <f t="shared" si="100"/>
        <v>16.933577219212133</v>
      </c>
      <c r="AA204" s="3">
        <f t="shared" si="117"/>
        <v>23.307156694928572</v>
      </c>
      <c r="AB204" s="3">
        <f t="shared" si="101"/>
        <v>0.2064</v>
      </c>
      <c r="AC204" s="3">
        <f t="shared" si="102"/>
        <v>6.373579475716439</v>
      </c>
      <c r="AD204" s="2">
        <f t="shared" si="127"/>
        <v>211.11</v>
      </c>
      <c r="AE204" s="2">
        <f t="shared" si="103"/>
        <v>9.0577328999524198</v>
      </c>
      <c r="AF204" s="2">
        <f t="shared" si="118"/>
        <v>743.11928048615562</v>
      </c>
      <c r="AG204" s="2">
        <f t="shared" si="119"/>
        <v>279.70048695570875</v>
      </c>
      <c r="AH204" s="2">
        <f t="shared" si="120"/>
        <v>-1022.8197674418606</v>
      </c>
      <c r="AI204" s="2">
        <f t="shared" si="104"/>
        <v>20.261565179194807</v>
      </c>
      <c r="AJ204">
        <f t="shared" si="105"/>
        <v>1.5272327675230754E-3</v>
      </c>
      <c r="AK204">
        <f t="shared" si="121"/>
        <v>30.879745521881972</v>
      </c>
      <c r="AL204">
        <f t="shared" si="122"/>
        <v>-1022.8197674418606</v>
      </c>
      <c r="AM204">
        <f t="shared" si="123"/>
        <v>1023.8849063103908</v>
      </c>
      <c r="AN204">
        <f t="shared" si="124"/>
        <v>-1.065138868530255</v>
      </c>
      <c r="AO204">
        <f t="shared" si="125"/>
        <v>9.0577328999524198</v>
      </c>
      <c r="AP204">
        <f t="shared" si="126"/>
        <v>262630.64877806813</v>
      </c>
    </row>
    <row r="205" spans="1:42" x14ac:dyDescent="0.3">
      <c r="A205">
        <v>204</v>
      </c>
      <c r="B205" t="s">
        <v>602</v>
      </c>
      <c r="C205" t="s">
        <v>600</v>
      </c>
      <c r="D205" t="s">
        <v>601</v>
      </c>
      <c r="E205" t="str">
        <f t="shared" si="96"/>
        <v>176.368</v>
      </c>
      <c r="F205" t="str">
        <f t="shared" si="97"/>
        <v>34.55019</v>
      </c>
      <c r="G205" t="str">
        <f t="shared" si="98"/>
        <v>-86.44783</v>
      </c>
      <c r="H205">
        <f t="shared" si="106"/>
        <v>0.60301265282744254</v>
      </c>
      <c r="I205">
        <f t="shared" si="107"/>
        <v>0.60301457268961967</v>
      </c>
      <c r="J205">
        <f t="shared" si="108"/>
        <v>-1.5088060714884124</v>
      </c>
      <c r="K205">
        <f t="shared" si="109"/>
        <v>-1.5087992647043296</v>
      </c>
      <c r="L205">
        <f t="shared" si="110"/>
        <v>5.6062733162262766E-6</v>
      </c>
      <c r="M205">
        <f t="shared" si="111"/>
        <v>1.9198621771243651E-6</v>
      </c>
      <c r="N205">
        <f t="shared" si="112"/>
        <v>123.87195833957112</v>
      </c>
      <c r="O205">
        <f t="shared" si="113"/>
        <v>0.45869999999993921</v>
      </c>
      <c r="P205" s="1">
        <f t="shared" si="114"/>
        <v>3.7030172619254269E-3</v>
      </c>
      <c r="Q205" s="3">
        <v>9.81</v>
      </c>
      <c r="R205" s="3">
        <v>20</v>
      </c>
      <c r="S205" s="3">
        <v>68</v>
      </c>
      <c r="T205" s="3">
        <f t="shared" si="115"/>
        <v>88</v>
      </c>
      <c r="U205" s="5">
        <v>2.4750000000000002E-3</v>
      </c>
      <c r="V205" s="5">
        <v>0.32</v>
      </c>
      <c r="W205" s="5">
        <v>1.29</v>
      </c>
      <c r="X205" s="4">
        <f t="shared" si="116"/>
        <v>2.1366180000000004</v>
      </c>
      <c r="Y205" s="4">
        <f t="shared" si="99"/>
        <v>3.1967188247074594</v>
      </c>
      <c r="Z205" s="3">
        <f t="shared" si="100"/>
        <v>17.556563337027939</v>
      </c>
      <c r="AA205" s="3">
        <f t="shared" si="117"/>
        <v>22.889900161735397</v>
      </c>
      <c r="AB205" s="3">
        <f t="shared" si="101"/>
        <v>0.2064</v>
      </c>
      <c r="AC205" s="3">
        <f t="shared" si="102"/>
        <v>5.3333368247074597</v>
      </c>
      <c r="AD205" s="2">
        <f t="shared" si="127"/>
        <v>211.11</v>
      </c>
      <c r="AE205" s="2">
        <f t="shared" si="103"/>
        <v>9.2228449450779184</v>
      </c>
      <c r="AF205" s="2">
        <f t="shared" si="118"/>
        <v>784.50320458259898</v>
      </c>
      <c r="AG205" s="2">
        <f t="shared" si="119"/>
        <v>238.31656285925925</v>
      </c>
      <c r="AH205" s="2">
        <f t="shared" si="120"/>
        <v>-1022.8197674418606</v>
      </c>
      <c r="AI205" s="2">
        <f t="shared" si="104"/>
        <v>20.63091019092484</v>
      </c>
      <c r="AJ205">
        <f t="shared" si="105"/>
        <v>1.1371576897607361E-3</v>
      </c>
      <c r="AK205">
        <f t="shared" si="121"/>
        <v>25.839810197226065</v>
      </c>
      <c r="AL205">
        <f t="shared" si="122"/>
        <v>-1022.8197674418606</v>
      </c>
      <c r="AM205">
        <f t="shared" si="123"/>
        <v>1023.4441346018855</v>
      </c>
      <c r="AN205">
        <f t="shared" si="124"/>
        <v>-0.62436716002486037</v>
      </c>
      <c r="AO205">
        <f t="shared" si="125"/>
        <v>9.2228449450779184</v>
      </c>
      <c r="AP205">
        <f t="shared" si="126"/>
        <v>262179.07407522091</v>
      </c>
    </row>
    <row r="206" spans="1:42" x14ac:dyDescent="0.3">
      <c r="A206">
        <v>205</v>
      </c>
      <c r="B206" t="s">
        <v>605</v>
      </c>
      <c r="C206" t="s">
        <v>603</v>
      </c>
      <c r="D206" t="s">
        <v>604</v>
      </c>
      <c r="E206" t="str">
        <f t="shared" si="96"/>
        <v>176.741</v>
      </c>
      <c r="F206" t="str">
        <f t="shared" si="97"/>
        <v>34.55042</v>
      </c>
      <c r="G206" t="str">
        <f t="shared" si="98"/>
        <v>-86.44725</v>
      </c>
      <c r="H206">
        <f t="shared" si="106"/>
        <v>0.60301457268961967</v>
      </c>
      <c r="I206">
        <f t="shared" si="107"/>
        <v>0.60301858694689925</v>
      </c>
      <c r="J206">
        <f t="shared" si="108"/>
        <v>-1.5087992647043296</v>
      </c>
      <c r="K206">
        <f t="shared" si="109"/>
        <v>-1.5087891417946679</v>
      </c>
      <c r="L206">
        <f t="shared" si="110"/>
        <v>8.3375176415460535E-6</v>
      </c>
      <c r="M206">
        <f t="shared" si="111"/>
        <v>4.0142572795831555E-6</v>
      </c>
      <c r="N206">
        <f t="shared" si="112"/>
        <v>193.4320773447148</v>
      </c>
      <c r="O206">
        <f t="shared" si="113"/>
        <v>1.2309000000000623</v>
      </c>
      <c r="P206" s="1">
        <f t="shared" si="114"/>
        <v>6.3634740261124248E-3</v>
      </c>
      <c r="Q206" s="3">
        <v>9.81</v>
      </c>
      <c r="R206" s="3">
        <v>20</v>
      </c>
      <c r="S206" s="3">
        <v>68</v>
      </c>
      <c r="T206" s="3">
        <f t="shared" si="115"/>
        <v>88</v>
      </c>
      <c r="U206" s="5">
        <v>2.4750000000000002E-3</v>
      </c>
      <c r="V206" s="5">
        <v>0.32</v>
      </c>
      <c r="W206" s="5">
        <v>1.29</v>
      </c>
      <c r="X206" s="4">
        <f t="shared" si="116"/>
        <v>2.1366180000000004</v>
      </c>
      <c r="Y206" s="4">
        <f t="shared" si="99"/>
        <v>5.4933486351031782</v>
      </c>
      <c r="Z206" s="3">
        <f t="shared" si="100"/>
        <v>16.199453376326698</v>
      </c>
      <c r="AA206" s="3">
        <f t="shared" si="117"/>
        <v>23.829420011429875</v>
      </c>
      <c r="AB206" s="3">
        <f t="shared" si="101"/>
        <v>0.2064</v>
      </c>
      <c r="AC206" s="3">
        <f t="shared" si="102"/>
        <v>7.6299666351031785</v>
      </c>
      <c r="AD206" s="2">
        <f t="shared" si="127"/>
        <v>211.11</v>
      </c>
      <c r="AE206" s="2">
        <f t="shared" si="103"/>
        <v>8.8592168797537099</v>
      </c>
      <c r="AF206" s="2">
        <f t="shared" si="118"/>
        <v>695.32204842217391</v>
      </c>
      <c r="AG206" s="2">
        <f t="shared" si="119"/>
        <v>327.49771901968847</v>
      </c>
      <c r="AH206" s="2">
        <f t="shared" si="120"/>
        <v>-1022.8197674418606</v>
      </c>
      <c r="AI206" s="2">
        <f t="shared" si="104"/>
        <v>19.817497626441995</v>
      </c>
      <c r="AJ206">
        <f t="shared" si="105"/>
        <v>1.8486119601996431E-3</v>
      </c>
      <c r="AK206">
        <f t="shared" si="121"/>
        <v>36.966892611934007</v>
      </c>
      <c r="AL206">
        <f t="shared" si="122"/>
        <v>-1022.8197674418606</v>
      </c>
      <c r="AM206">
        <f t="shared" si="123"/>
        <v>1024.6457697497124</v>
      </c>
      <c r="AN206">
        <f t="shared" si="124"/>
        <v>-1.8260023078518657</v>
      </c>
      <c r="AO206">
        <f t="shared" si="125"/>
        <v>8.8592168797537099</v>
      </c>
      <c r="AP206">
        <f t="shared" si="126"/>
        <v>263411.07470774907</v>
      </c>
    </row>
    <row r="207" spans="1:42" x14ac:dyDescent="0.3">
      <c r="A207">
        <v>206</v>
      </c>
      <c r="B207" t="s">
        <v>608</v>
      </c>
      <c r="C207" t="s">
        <v>606</v>
      </c>
      <c r="D207" t="s">
        <v>607</v>
      </c>
      <c r="E207" t="str">
        <f t="shared" si="96"/>
        <v>176.884</v>
      </c>
      <c r="F207" t="str">
        <f t="shared" si="97"/>
        <v>34.55065</v>
      </c>
      <c r="G207" t="str">
        <f t="shared" si="98"/>
        <v>-86.44668</v>
      </c>
      <c r="H207">
        <f t="shared" si="106"/>
        <v>0.60301858694689925</v>
      </c>
      <c r="I207">
        <f t="shared" si="107"/>
        <v>0.60302260120417883</v>
      </c>
      <c r="J207">
        <f t="shared" si="108"/>
        <v>-1.5087891417946679</v>
      </c>
      <c r="K207">
        <f t="shared" si="109"/>
        <v>-1.5087791934179318</v>
      </c>
      <c r="L207">
        <f t="shared" si="110"/>
        <v>8.1937446885984748E-6</v>
      </c>
      <c r="M207">
        <f t="shared" si="111"/>
        <v>4.0142572795831555E-6</v>
      </c>
      <c r="N207">
        <f t="shared" si="112"/>
        <v>190.72868515795201</v>
      </c>
      <c r="O207">
        <f t="shared" si="113"/>
        <v>0.47189999999990845</v>
      </c>
      <c r="P207" s="1">
        <f t="shared" si="114"/>
        <v>2.4741952140502847E-3</v>
      </c>
      <c r="Q207" s="3">
        <v>9.81</v>
      </c>
      <c r="R207" s="3">
        <v>20</v>
      </c>
      <c r="S207" s="3">
        <v>68</v>
      </c>
      <c r="T207" s="3">
        <f t="shared" si="115"/>
        <v>88</v>
      </c>
      <c r="U207" s="5">
        <v>2.4750000000000002E-3</v>
      </c>
      <c r="V207" s="5">
        <v>0.32</v>
      </c>
      <c r="W207" s="5">
        <v>1.29</v>
      </c>
      <c r="X207" s="4">
        <f t="shared" si="116"/>
        <v>2.1366180000000004</v>
      </c>
      <c r="Y207" s="4">
        <f t="shared" si="99"/>
        <v>2.1359167067366709</v>
      </c>
      <c r="Z207" s="3">
        <f t="shared" si="100"/>
        <v>18.205628304039905</v>
      </c>
      <c r="AA207" s="3">
        <f t="shared" si="117"/>
        <v>22.478163010776576</v>
      </c>
      <c r="AB207" s="3">
        <f t="shared" si="101"/>
        <v>0.2064</v>
      </c>
      <c r="AC207" s="3">
        <f t="shared" si="102"/>
        <v>4.2725347067366712</v>
      </c>
      <c r="AD207" s="2">
        <f t="shared" si="127"/>
        <v>211.11</v>
      </c>
      <c r="AE207" s="2">
        <f t="shared" si="103"/>
        <v>9.3917816993670282</v>
      </c>
      <c r="AF207" s="2">
        <f t="shared" si="118"/>
        <v>828.40739695426532</v>
      </c>
      <c r="AG207" s="2">
        <f t="shared" si="119"/>
        <v>194.41237048759663</v>
      </c>
      <c r="AH207" s="2">
        <f t="shared" si="120"/>
        <v>-1022.8197674418606</v>
      </c>
      <c r="AI207" s="2">
        <f t="shared" si="104"/>
        <v>21.008810830742604</v>
      </c>
      <c r="AJ207">
        <f t="shared" si="105"/>
        <v>1.7194146460032679E-3</v>
      </c>
      <c r="AK207">
        <f t="shared" si="121"/>
        <v>20.700265052018757</v>
      </c>
      <c r="AL207">
        <f t="shared" si="122"/>
        <v>-1022.8197674418606</v>
      </c>
      <c r="AM207">
        <f t="shared" si="123"/>
        <v>1023.1408587329415</v>
      </c>
      <c r="AN207">
        <f t="shared" si="124"/>
        <v>-0.32109129108090428</v>
      </c>
      <c r="AO207">
        <f t="shared" si="125"/>
        <v>9.3917816993670282</v>
      </c>
      <c r="AP207">
        <f t="shared" si="126"/>
        <v>261868.59078674362</v>
      </c>
    </row>
    <row r="208" spans="1:42" x14ac:dyDescent="0.3">
      <c r="A208">
        <v>207</v>
      </c>
      <c r="B208" t="s">
        <v>611</v>
      </c>
      <c r="C208" t="s">
        <v>609</v>
      </c>
      <c r="D208" t="s">
        <v>610</v>
      </c>
      <c r="E208" t="str">
        <f t="shared" si="96"/>
        <v>176.941</v>
      </c>
      <c r="F208" t="str">
        <f t="shared" si="97"/>
        <v>34.55076</v>
      </c>
      <c r="G208" t="str">
        <f t="shared" si="98"/>
        <v>-86.44632</v>
      </c>
      <c r="H208">
        <f t="shared" si="106"/>
        <v>0.60302260120417883</v>
      </c>
      <c r="I208">
        <f t="shared" si="107"/>
        <v>0.60302452106635596</v>
      </c>
      <c r="J208">
        <f t="shared" si="108"/>
        <v>-1.5087791934179318</v>
      </c>
      <c r="K208">
        <f t="shared" si="109"/>
        <v>-1.5087729102326244</v>
      </c>
      <c r="L208">
        <f t="shared" si="110"/>
        <v>5.1749860728438531E-6</v>
      </c>
      <c r="M208">
        <f t="shared" si="111"/>
        <v>1.9198621771243651E-6</v>
      </c>
      <c r="N208">
        <f t="shared" si="112"/>
        <v>115.37976482701583</v>
      </c>
      <c r="O208">
        <f t="shared" si="113"/>
        <v>0.188100000000054</v>
      </c>
      <c r="P208" s="1">
        <f t="shared" si="114"/>
        <v>1.6302685334994801E-3</v>
      </c>
      <c r="Q208" s="3">
        <v>9.81</v>
      </c>
      <c r="R208" s="3">
        <v>20</v>
      </c>
      <c r="S208" s="3">
        <v>68</v>
      </c>
      <c r="T208" s="3">
        <f t="shared" si="115"/>
        <v>88</v>
      </c>
      <c r="U208" s="5">
        <v>2.4750000000000002E-3</v>
      </c>
      <c r="V208" s="5">
        <v>0.32</v>
      </c>
      <c r="W208" s="5">
        <v>1.29</v>
      </c>
      <c r="X208" s="4">
        <f t="shared" si="116"/>
        <v>2.1366180000000004</v>
      </c>
      <c r="Y208" s="4">
        <f t="shared" si="99"/>
        <v>1.4073763493554896</v>
      </c>
      <c r="Z208" s="3">
        <f t="shared" si="100"/>
        <v>18.659253912491341</v>
      </c>
      <c r="AA208" s="3">
        <f t="shared" si="117"/>
        <v>22.203248261846831</v>
      </c>
      <c r="AB208" s="3">
        <f t="shared" si="101"/>
        <v>0.2064</v>
      </c>
      <c r="AC208" s="3">
        <f t="shared" si="102"/>
        <v>3.54399434935549</v>
      </c>
      <c r="AD208" s="2">
        <f t="shared" si="127"/>
        <v>211.11</v>
      </c>
      <c r="AE208" s="2">
        <f t="shared" si="103"/>
        <v>9.5080682569660127</v>
      </c>
      <c r="AF208" s="2">
        <f t="shared" si="118"/>
        <v>859.56133635672381</v>
      </c>
      <c r="AG208" s="2">
        <f t="shared" si="119"/>
        <v>163.25843108514462</v>
      </c>
      <c r="AH208" s="2">
        <f t="shared" si="120"/>
        <v>-1022.8197674418606</v>
      </c>
      <c r="AI208" s="2">
        <f t="shared" si="104"/>
        <v>21.268936371237224</v>
      </c>
      <c r="AJ208">
        <f t="shared" si="105"/>
        <v>1.0274245879303302E-3</v>
      </c>
      <c r="AK208">
        <f t="shared" si="121"/>
        <v>17.170515258505279</v>
      </c>
      <c r="AL208">
        <f t="shared" si="122"/>
        <v>-1022.8197674418606</v>
      </c>
      <c r="AM208">
        <f t="shared" si="123"/>
        <v>1023.0030450012134</v>
      </c>
      <c r="AN208">
        <f t="shared" si="124"/>
        <v>-0.18327755935280265</v>
      </c>
      <c r="AO208">
        <f t="shared" si="125"/>
        <v>9.5080682569660127</v>
      </c>
      <c r="AP208">
        <f t="shared" si="126"/>
        <v>261727.56266875376</v>
      </c>
    </row>
    <row r="209" spans="1:42" x14ac:dyDescent="0.3">
      <c r="A209">
        <v>208</v>
      </c>
      <c r="B209" t="s">
        <v>614</v>
      </c>
      <c r="C209" t="s">
        <v>612</v>
      </c>
      <c r="D209" t="s">
        <v>613</v>
      </c>
      <c r="E209" t="str">
        <f t="shared" si="96"/>
        <v>177.045</v>
      </c>
      <c r="F209" t="str">
        <f t="shared" si="97"/>
        <v>34.55082</v>
      </c>
      <c r="G209" t="str">
        <f t="shared" si="98"/>
        <v>-86.44576</v>
      </c>
      <c r="H209">
        <f t="shared" si="106"/>
        <v>0.60302452106635596</v>
      </c>
      <c r="I209">
        <f t="shared" si="107"/>
        <v>0.60302556826390719</v>
      </c>
      <c r="J209">
        <f t="shared" si="108"/>
        <v>-1.5087729102326244</v>
      </c>
      <c r="K209">
        <f t="shared" si="109"/>
        <v>-1.5087631363888137</v>
      </c>
      <c r="L209">
        <f t="shared" si="110"/>
        <v>8.0499701115735333E-6</v>
      </c>
      <c r="M209">
        <f t="shared" si="111"/>
        <v>1.0471975512293952E-6</v>
      </c>
      <c r="N209">
        <f t="shared" si="112"/>
        <v>169.69054916632115</v>
      </c>
      <c r="O209">
        <f t="shared" si="113"/>
        <v>0.34319999999995043</v>
      </c>
      <c r="P209" s="1">
        <f t="shared" si="114"/>
        <v>2.0225050934543506E-3</v>
      </c>
      <c r="Q209" s="3">
        <v>9.81</v>
      </c>
      <c r="R209" s="3">
        <v>20</v>
      </c>
      <c r="S209" s="3">
        <v>68</v>
      </c>
      <c r="T209" s="3">
        <f t="shared" si="115"/>
        <v>88</v>
      </c>
      <c r="U209" s="5">
        <v>2.4750000000000002E-3</v>
      </c>
      <c r="V209" s="5">
        <v>0.32</v>
      </c>
      <c r="W209" s="5">
        <v>1.29</v>
      </c>
      <c r="X209" s="4">
        <f t="shared" si="116"/>
        <v>2.1366180000000004</v>
      </c>
      <c r="Y209" s="4">
        <f t="shared" si="99"/>
        <v>1.7459846260824246</v>
      </c>
      <c r="Z209" s="3">
        <f t="shared" si="100"/>
        <v>18.447633686914372</v>
      </c>
      <c r="AA209" s="3">
        <f t="shared" si="117"/>
        <v>22.330236312996796</v>
      </c>
      <c r="AB209" s="3">
        <f t="shared" si="101"/>
        <v>0.2064</v>
      </c>
      <c r="AC209" s="3">
        <f t="shared" si="102"/>
        <v>3.8826026260824249</v>
      </c>
      <c r="AD209" s="2">
        <f t="shared" si="127"/>
        <v>211.11</v>
      </c>
      <c r="AE209" s="2">
        <f t="shared" si="103"/>
        <v>9.4539975771383933</v>
      </c>
      <c r="AF209" s="2">
        <f t="shared" si="118"/>
        <v>844.98005901174929</v>
      </c>
      <c r="AG209" s="2">
        <f t="shared" si="119"/>
        <v>177.83970843010857</v>
      </c>
      <c r="AH209" s="2">
        <f t="shared" si="120"/>
        <v>-1022.8197674418606</v>
      </c>
      <c r="AI209" s="2">
        <f t="shared" si="104"/>
        <v>21.14798374261462</v>
      </c>
      <c r="AJ209">
        <f t="shared" si="105"/>
        <v>1.5196891569275014E-3</v>
      </c>
      <c r="AK209">
        <f t="shared" si="121"/>
        <v>18.81105923489547</v>
      </c>
      <c r="AL209">
        <f t="shared" si="122"/>
        <v>-1022.8197674418606</v>
      </c>
      <c r="AM209">
        <f t="shared" si="123"/>
        <v>1023.0607438730422</v>
      </c>
      <c r="AN209">
        <f t="shared" si="124"/>
        <v>-0.2409764311815934</v>
      </c>
      <c r="AO209">
        <f t="shared" si="125"/>
        <v>9.4539975771383933</v>
      </c>
      <c r="AP209">
        <f t="shared" si="126"/>
        <v>261786.60269439593</v>
      </c>
    </row>
    <row r="210" spans="1:42" x14ac:dyDescent="0.3">
      <c r="A210">
        <v>209</v>
      </c>
      <c r="B210" t="s">
        <v>617</v>
      </c>
      <c r="C210" t="s">
        <v>615</v>
      </c>
      <c r="D210" t="s">
        <v>616</v>
      </c>
      <c r="E210" t="str">
        <f t="shared" si="96"/>
        <v>177.351</v>
      </c>
      <c r="F210" t="str">
        <f t="shared" si="97"/>
        <v>34.55088</v>
      </c>
      <c r="G210" t="str">
        <f t="shared" si="98"/>
        <v>-86.44435</v>
      </c>
      <c r="H210">
        <f t="shared" si="106"/>
        <v>0.60302556826390719</v>
      </c>
      <c r="I210">
        <f t="shared" si="107"/>
        <v>0.60302661546145842</v>
      </c>
      <c r="J210">
        <f t="shared" si="108"/>
        <v>-1.5087631363888137</v>
      </c>
      <c r="K210">
        <f t="shared" si="109"/>
        <v>-1.5087385272463603</v>
      </c>
      <c r="L210">
        <f t="shared" si="110"/>
        <v>2.0268660130855594E-5</v>
      </c>
      <c r="M210">
        <f t="shared" si="111"/>
        <v>1.0471975512293952E-6</v>
      </c>
      <c r="N210">
        <f t="shared" si="112"/>
        <v>424.25145124653687</v>
      </c>
      <c r="O210">
        <f t="shared" si="113"/>
        <v>1.0098000000000382</v>
      </c>
      <c r="P210" s="1">
        <f t="shared" si="114"/>
        <v>2.3801922115600097E-3</v>
      </c>
      <c r="Q210" s="3">
        <v>9.81</v>
      </c>
      <c r="R210" s="3">
        <v>20</v>
      </c>
      <c r="S210" s="3">
        <v>68</v>
      </c>
      <c r="T210" s="3">
        <f t="shared" si="115"/>
        <v>88</v>
      </c>
      <c r="U210" s="5">
        <v>2.4750000000000002E-3</v>
      </c>
      <c r="V210" s="5">
        <v>0.32</v>
      </c>
      <c r="W210" s="5">
        <v>1.29</v>
      </c>
      <c r="X210" s="4">
        <f t="shared" si="116"/>
        <v>2.1366180000000004</v>
      </c>
      <c r="Y210" s="4">
        <f t="shared" si="99"/>
        <v>2.0547665119540355</v>
      </c>
      <c r="Z210" s="3">
        <f t="shared" si="100"/>
        <v>18.255842929644249</v>
      </c>
      <c r="AA210" s="3">
        <f t="shared" si="117"/>
        <v>22.447227441598287</v>
      </c>
      <c r="AB210" s="3">
        <f t="shared" si="101"/>
        <v>0.2064</v>
      </c>
      <c r="AC210" s="3">
        <f t="shared" si="102"/>
        <v>4.1913845119540358</v>
      </c>
      <c r="AD210" s="2">
        <f t="shared" si="127"/>
        <v>211.11</v>
      </c>
      <c r="AE210" s="2">
        <f t="shared" si="103"/>
        <v>9.4047249509656137</v>
      </c>
      <c r="AF210" s="2">
        <f t="shared" si="118"/>
        <v>831.83711967700799</v>
      </c>
      <c r="AG210" s="2">
        <f t="shared" si="119"/>
        <v>190.98264776484959</v>
      </c>
      <c r="AH210" s="2">
        <f t="shared" si="120"/>
        <v>-1022.8197674418606</v>
      </c>
      <c r="AI210" s="2">
        <f t="shared" si="104"/>
        <v>21.037764051023238</v>
      </c>
      <c r="AJ210">
        <f t="shared" si="105"/>
        <v>3.8193533043864194E-3</v>
      </c>
      <c r="AK210">
        <f t="shared" si="121"/>
        <v>20.307095503653276</v>
      </c>
      <c r="AL210">
        <f t="shared" si="122"/>
        <v>-1022.8197674418606</v>
      </c>
      <c r="AM210">
        <f t="shared" si="123"/>
        <v>1023.1229134534176</v>
      </c>
      <c r="AN210">
        <f t="shared" si="124"/>
        <v>-0.30314601155697574</v>
      </c>
      <c r="AO210">
        <f t="shared" si="125"/>
        <v>9.4047249509656137</v>
      </c>
      <c r="AP210">
        <f t="shared" si="126"/>
        <v>261850.22479800138</v>
      </c>
    </row>
    <row r="211" spans="1:42" x14ac:dyDescent="0.3">
      <c r="A211">
        <v>210</v>
      </c>
      <c r="B211" t="s">
        <v>620</v>
      </c>
      <c r="C211" t="s">
        <v>618</v>
      </c>
      <c r="D211" t="s">
        <v>619</v>
      </c>
      <c r="E211" t="str">
        <f t="shared" si="96"/>
        <v>177.524</v>
      </c>
      <c r="F211" t="str">
        <f t="shared" si="97"/>
        <v>34.55087</v>
      </c>
      <c r="G211" t="str">
        <f t="shared" si="98"/>
        <v>-86.44386</v>
      </c>
      <c r="H211">
        <f t="shared" si="106"/>
        <v>0.60302661546145842</v>
      </c>
      <c r="I211">
        <f t="shared" si="107"/>
        <v>0.60302644092853319</v>
      </c>
      <c r="J211">
        <f t="shared" si="108"/>
        <v>-1.5087385272463603</v>
      </c>
      <c r="K211">
        <f t="shared" si="109"/>
        <v>-1.5087299751330256</v>
      </c>
      <c r="L211">
        <f t="shared" si="110"/>
        <v>7.043716652361444E-6</v>
      </c>
      <c r="M211">
        <f t="shared" si="111"/>
        <v>-1.7453292522340291E-7</v>
      </c>
      <c r="N211">
        <f t="shared" si="112"/>
        <v>147.28366538200413</v>
      </c>
      <c r="O211">
        <f t="shared" si="113"/>
        <v>0.57090000000000596</v>
      </c>
      <c r="P211" s="1">
        <f t="shared" si="114"/>
        <v>3.876193592271648E-3</v>
      </c>
      <c r="Q211" s="3">
        <v>9.81</v>
      </c>
      <c r="R211" s="3">
        <v>20</v>
      </c>
      <c r="S211" s="3">
        <v>68</v>
      </c>
      <c r="T211" s="3">
        <f t="shared" si="115"/>
        <v>88</v>
      </c>
      <c r="U211" s="5">
        <v>2.4750000000000002E-3</v>
      </c>
      <c r="V211" s="5">
        <v>0.32</v>
      </c>
      <c r="W211" s="5">
        <v>1.29</v>
      </c>
      <c r="X211" s="4">
        <f t="shared" si="116"/>
        <v>2.1366180000000004</v>
      </c>
      <c r="Y211" s="4">
        <f t="shared" si="99"/>
        <v>3.3462152661946911</v>
      </c>
      <c r="Z211" s="3">
        <f t="shared" si="100"/>
        <v>17.466201349623191</v>
      </c>
      <c r="AA211" s="3">
        <f t="shared" si="117"/>
        <v>22.949034615817883</v>
      </c>
      <c r="AB211" s="3">
        <f t="shared" si="101"/>
        <v>0.2064</v>
      </c>
      <c r="AC211" s="3">
        <f t="shared" si="102"/>
        <v>5.4828332661946924</v>
      </c>
      <c r="AD211" s="2">
        <f t="shared" si="127"/>
        <v>211.11</v>
      </c>
      <c r="AE211" s="2">
        <f t="shared" si="103"/>
        <v>9.1990797667144903</v>
      </c>
      <c r="AF211" s="2">
        <f t="shared" si="118"/>
        <v>778.4543577358528</v>
      </c>
      <c r="AG211" s="2">
        <f t="shared" si="119"/>
        <v>244.36540970601123</v>
      </c>
      <c r="AH211" s="2">
        <f t="shared" si="120"/>
        <v>-1022.8197674418606</v>
      </c>
      <c r="AI211" s="2">
        <f t="shared" si="104"/>
        <v>20.577749017403342</v>
      </c>
      <c r="AJ211">
        <f t="shared" si="105"/>
        <v>1.3555726416667364E-3</v>
      </c>
      <c r="AK211">
        <f t="shared" si="121"/>
        <v>26.56411466179599</v>
      </c>
      <c r="AL211">
        <f t="shared" si="122"/>
        <v>-1022.8197674418606</v>
      </c>
      <c r="AM211">
        <f t="shared" si="123"/>
        <v>1023.4980884043305</v>
      </c>
      <c r="AN211">
        <f t="shared" si="124"/>
        <v>-0.67832096246985429</v>
      </c>
      <c r="AO211">
        <f t="shared" si="125"/>
        <v>9.1990797667144903</v>
      </c>
      <c r="AP211">
        <f t="shared" si="126"/>
        <v>262234.32937586796</v>
      </c>
    </row>
    <row r="212" spans="1:42" x14ac:dyDescent="0.3">
      <c r="A212">
        <v>211</v>
      </c>
      <c r="B212" t="s">
        <v>623</v>
      </c>
      <c r="C212" t="s">
        <v>621</v>
      </c>
      <c r="D212" t="s">
        <v>622</v>
      </c>
      <c r="E212" t="str">
        <f t="shared" si="96"/>
        <v>177.656</v>
      </c>
      <c r="F212" t="str">
        <f t="shared" si="97"/>
        <v>34.55085</v>
      </c>
      <c r="G212" t="str">
        <f t="shared" si="98"/>
        <v>-86.44346</v>
      </c>
      <c r="H212">
        <f t="shared" si="106"/>
        <v>0.60302644092853319</v>
      </c>
      <c r="I212">
        <f t="shared" si="107"/>
        <v>0.60302609186268274</v>
      </c>
      <c r="J212">
        <f t="shared" si="108"/>
        <v>-1.5087299751330256</v>
      </c>
      <c r="K212">
        <f t="shared" si="109"/>
        <v>-1.5087229938160176</v>
      </c>
      <c r="L212">
        <f t="shared" si="110"/>
        <v>5.7499738141622289E-6</v>
      </c>
      <c r="M212">
        <f t="shared" si="111"/>
        <v>-3.4906585044680583E-7</v>
      </c>
      <c r="N212">
        <f t="shared" si="112"/>
        <v>120.41597086179372</v>
      </c>
      <c r="O212">
        <f t="shared" si="113"/>
        <v>0.43560000000001647</v>
      </c>
      <c r="P212" s="1">
        <f t="shared" si="114"/>
        <v>3.6174603491755442E-3</v>
      </c>
      <c r="Q212" s="3">
        <v>9.81</v>
      </c>
      <c r="R212" s="3">
        <v>20</v>
      </c>
      <c r="S212" s="3">
        <v>68</v>
      </c>
      <c r="T212" s="3">
        <f t="shared" si="115"/>
        <v>88</v>
      </c>
      <c r="U212" s="5">
        <v>2.4750000000000002E-3</v>
      </c>
      <c r="V212" s="5">
        <v>0.32</v>
      </c>
      <c r="W212" s="5">
        <v>1.29</v>
      </c>
      <c r="X212" s="4">
        <f t="shared" si="116"/>
        <v>2.1366180000000004</v>
      </c>
      <c r="Y212" s="4">
        <f t="shared" si="99"/>
        <v>3.1228607373950483</v>
      </c>
      <c r="Z212" s="3">
        <f t="shared" si="100"/>
        <v>17.601308277108849</v>
      </c>
      <c r="AA212" s="3">
        <f t="shared" si="117"/>
        <v>22.860787014503899</v>
      </c>
      <c r="AB212" s="3">
        <f t="shared" si="101"/>
        <v>0.2064</v>
      </c>
      <c r="AC212" s="3">
        <f t="shared" si="102"/>
        <v>5.2594787373950478</v>
      </c>
      <c r="AD212" s="2">
        <f t="shared" si="127"/>
        <v>211.11</v>
      </c>
      <c r="AE212" s="2">
        <f t="shared" si="103"/>
        <v>9.2345902118795351</v>
      </c>
      <c r="AF212" s="2">
        <f t="shared" si="118"/>
        <v>787.50421091116084</v>
      </c>
      <c r="AG212" s="2">
        <f t="shared" si="119"/>
        <v>235.31555653070177</v>
      </c>
      <c r="AH212" s="2">
        <f t="shared" si="120"/>
        <v>-1022.8197674418606</v>
      </c>
      <c r="AI212" s="2">
        <f t="shared" si="104"/>
        <v>20.657183596364874</v>
      </c>
      <c r="AJ212">
        <f t="shared" si="105"/>
        <v>1.1040253857004111E-3</v>
      </c>
      <c r="AK212">
        <f t="shared" si="121"/>
        <v>25.481970626913991</v>
      </c>
      <c r="AL212">
        <f t="shared" si="122"/>
        <v>-1022.8197674418606</v>
      </c>
      <c r="AM212">
        <f t="shared" si="123"/>
        <v>1023.4185676961451</v>
      </c>
      <c r="AN212">
        <f t="shared" si="124"/>
        <v>-0.59880025428452655</v>
      </c>
      <c r="AO212">
        <f t="shared" si="125"/>
        <v>9.2345902118795351</v>
      </c>
      <c r="AP212">
        <f t="shared" si="126"/>
        <v>262152.89246603142</v>
      </c>
    </row>
    <row r="213" spans="1:42" x14ac:dyDescent="0.3">
      <c r="A213">
        <v>212</v>
      </c>
      <c r="B213" t="s">
        <v>626</v>
      </c>
      <c r="C213" t="s">
        <v>624</v>
      </c>
      <c r="D213" t="s">
        <v>625</v>
      </c>
      <c r="E213" t="str">
        <f t="shared" si="96"/>
        <v>177.642</v>
      </c>
      <c r="F213" t="str">
        <f t="shared" si="97"/>
        <v>34.55081</v>
      </c>
      <c r="G213" t="str">
        <f t="shared" si="98"/>
        <v>-86.44321</v>
      </c>
      <c r="H213">
        <f t="shared" si="106"/>
        <v>0.60302609186268274</v>
      </c>
      <c r="I213">
        <f t="shared" si="107"/>
        <v>0.60302539373098196</v>
      </c>
      <c r="J213">
        <f t="shared" si="108"/>
        <v>-1.5087229938160176</v>
      </c>
      <c r="K213">
        <f t="shared" si="109"/>
        <v>-1.5087186304928875</v>
      </c>
      <c r="L213">
        <f t="shared" si="110"/>
        <v>3.593734929642214E-6</v>
      </c>
      <c r="M213">
        <f t="shared" si="111"/>
        <v>-6.9813170078258935E-7</v>
      </c>
      <c r="N213">
        <f t="shared" si="112"/>
        <v>76.526066959830061</v>
      </c>
      <c r="O213">
        <f t="shared" si="113"/>
        <v>-4.6200000000033013E-2</v>
      </c>
      <c r="P213" s="1">
        <f t="shared" si="114"/>
        <v>-6.0371585572644468E-4</v>
      </c>
      <c r="Q213" s="3">
        <v>9.81</v>
      </c>
      <c r="R213" s="3">
        <v>20</v>
      </c>
      <c r="S213" s="3">
        <v>68</v>
      </c>
      <c r="T213" s="3">
        <f t="shared" si="115"/>
        <v>88</v>
      </c>
      <c r="U213" s="5">
        <v>2.4750000000000002E-3</v>
      </c>
      <c r="V213" s="5">
        <v>0.32</v>
      </c>
      <c r="W213" s="5">
        <v>1.29</v>
      </c>
      <c r="X213" s="4">
        <f t="shared" si="116"/>
        <v>2.1366180000000004</v>
      </c>
      <c r="Y213" s="4">
        <f t="shared" si="99"/>
        <v>-0.52117572895433628</v>
      </c>
      <c r="Z213" s="3">
        <f t="shared" si="100"/>
        <v>19.889931929345966</v>
      </c>
      <c r="AA213" s="3">
        <f t="shared" si="117"/>
        <v>21.505374200391628</v>
      </c>
      <c r="AB213" s="3">
        <f t="shared" si="101"/>
        <v>0.2064</v>
      </c>
      <c r="AC213" s="3">
        <f t="shared" si="102"/>
        <v>1.6154422710456642</v>
      </c>
      <c r="AD213" s="2">
        <f t="shared" si="127"/>
        <v>211.11</v>
      </c>
      <c r="AE213" s="2">
        <f t="shared" si="103"/>
        <v>9.816615978537973</v>
      </c>
      <c r="AF213" s="2">
        <f t="shared" si="118"/>
        <v>945.98751739171621</v>
      </c>
      <c r="AG213" s="2">
        <f t="shared" si="119"/>
        <v>76.83225005015764</v>
      </c>
      <c r="AH213" s="2">
        <f t="shared" si="120"/>
        <v>-1022.8197674418606</v>
      </c>
      <c r="AI213" s="2">
        <f t="shared" si="104"/>
        <v>21.959137753920427</v>
      </c>
      <c r="AJ213">
        <f t="shared" si="105"/>
        <v>6.6002469906902526E-4</v>
      </c>
      <c r="AK213">
        <f t="shared" si="121"/>
        <v>7.8267551891747296</v>
      </c>
      <c r="AL213">
        <f t="shared" si="122"/>
        <v>-1022.8197674418606</v>
      </c>
      <c r="AM213">
        <f t="shared" si="123"/>
        <v>1022.8371284524154</v>
      </c>
      <c r="AN213">
        <f t="shared" si="124"/>
        <v>-1.7361010554850509E-2</v>
      </c>
      <c r="AO213">
        <f t="shared" si="125"/>
        <v>9.816615978537973</v>
      </c>
      <c r="AP213">
        <f t="shared" si="126"/>
        <v>261557.82665363839</v>
      </c>
    </row>
    <row r="214" spans="1:42" x14ac:dyDescent="0.3">
      <c r="A214">
        <v>213</v>
      </c>
      <c r="B214" t="s">
        <v>629</v>
      </c>
      <c r="C214" t="s">
        <v>627</v>
      </c>
      <c r="D214" t="s">
        <v>628</v>
      </c>
      <c r="E214" t="str">
        <f t="shared" si="96"/>
        <v>177.69</v>
      </c>
      <c r="F214" t="str">
        <f t="shared" si="97"/>
        <v>34.55074</v>
      </c>
      <c r="G214" t="str">
        <f t="shared" si="98"/>
        <v>-86.44299</v>
      </c>
      <c r="H214">
        <f t="shared" si="106"/>
        <v>0.60302539373098196</v>
      </c>
      <c r="I214">
        <f t="shared" si="107"/>
        <v>0.60302417200050551</v>
      </c>
      <c r="J214">
        <f t="shared" si="108"/>
        <v>-1.5087186304928875</v>
      </c>
      <c r="K214">
        <f t="shared" si="109"/>
        <v>-1.5087147907685328</v>
      </c>
      <c r="L214">
        <f t="shared" si="110"/>
        <v>3.1624888286168864E-6</v>
      </c>
      <c r="M214">
        <f t="shared" si="111"/>
        <v>-1.2217304764527981E-6</v>
      </c>
      <c r="N214">
        <f t="shared" si="112"/>
        <v>70.868670085199923</v>
      </c>
      <c r="O214">
        <f t="shared" si="113"/>
        <v>0.15840000000000598</v>
      </c>
      <c r="P214" s="1">
        <f t="shared" si="114"/>
        <v>2.2351202556725545E-3</v>
      </c>
      <c r="Q214" s="3">
        <v>9.81</v>
      </c>
      <c r="R214" s="3">
        <v>20</v>
      </c>
      <c r="S214" s="3">
        <v>68</v>
      </c>
      <c r="T214" s="3">
        <f t="shared" si="115"/>
        <v>88</v>
      </c>
      <c r="U214" s="5">
        <v>2.4750000000000002E-3</v>
      </c>
      <c r="V214" s="5">
        <v>0.32</v>
      </c>
      <c r="W214" s="5">
        <v>1.29</v>
      </c>
      <c r="X214" s="4">
        <f t="shared" si="116"/>
        <v>2.1366180000000004</v>
      </c>
      <c r="Y214" s="4">
        <f t="shared" si="99"/>
        <v>1.9295297945866718</v>
      </c>
      <c r="Z214" s="3">
        <f t="shared" si="100"/>
        <v>18.333492671478961</v>
      </c>
      <c r="AA214" s="3">
        <f t="shared" si="117"/>
        <v>22.399640466065634</v>
      </c>
      <c r="AB214" s="3">
        <f t="shared" si="101"/>
        <v>0.2064</v>
      </c>
      <c r="AC214" s="3">
        <f t="shared" si="102"/>
        <v>4.066147794586672</v>
      </c>
      <c r="AD214" s="2">
        <f t="shared" si="127"/>
        <v>211.11</v>
      </c>
      <c r="AE214" s="2">
        <f t="shared" si="103"/>
        <v>9.424704843804097</v>
      </c>
      <c r="AF214" s="2">
        <f t="shared" si="118"/>
        <v>837.14998636014855</v>
      </c>
      <c r="AG214" s="2">
        <f t="shared" si="119"/>
        <v>185.66978108170713</v>
      </c>
      <c r="AH214" s="2">
        <f t="shared" si="120"/>
        <v>-1022.8197674418606</v>
      </c>
      <c r="AI214" s="2">
        <f t="shared" si="104"/>
        <v>21.082457784597825</v>
      </c>
      <c r="AJ214">
        <f t="shared" si="105"/>
        <v>6.366476216473773E-4</v>
      </c>
      <c r="AK214">
        <f t="shared" si="121"/>
        <v>19.700328462144729</v>
      </c>
      <c r="AL214">
        <f t="shared" si="122"/>
        <v>-1022.8197674418606</v>
      </c>
      <c r="AM214">
        <f t="shared" si="123"/>
        <v>1023.0965508271851</v>
      </c>
      <c r="AN214">
        <f t="shared" si="124"/>
        <v>-0.27678338532450653</v>
      </c>
      <c r="AO214">
        <f t="shared" si="125"/>
        <v>9.424704843804097</v>
      </c>
      <c r="AP214">
        <f t="shared" si="126"/>
        <v>261823.24529430718</v>
      </c>
    </row>
    <row r="215" spans="1:42" x14ac:dyDescent="0.3">
      <c r="A215">
        <v>214</v>
      </c>
      <c r="B215" t="s">
        <v>632</v>
      </c>
      <c r="C215" t="s">
        <v>630</v>
      </c>
      <c r="D215" t="s">
        <v>631</v>
      </c>
      <c r="E215" t="str">
        <f t="shared" si="96"/>
        <v>177.858</v>
      </c>
      <c r="F215" t="str">
        <f t="shared" si="97"/>
        <v>34.55058</v>
      </c>
      <c r="G215" t="str">
        <f t="shared" si="98"/>
        <v>-86.44264</v>
      </c>
      <c r="H215">
        <f t="shared" si="106"/>
        <v>0.60302417200050551</v>
      </c>
      <c r="I215">
        <f t="shared" si="107"/>
        <v>0.60302137947370238</v>
      </c>
      <c r="J215">
        <f t="shared" si="108"/>
        <v>-1.5087147907685328</v>
      </c>
      <c r="K215">
        <f t="shared" si="109"/>
        <v>-1.5087086821161508</v>
      </c>
      <c r="L215">
        <f t="shared" si="110"/>
        <v>5.0312391804686723E-6</v>
      </c>
      <c r="M215">
        <f t="shared" si="111"/>
        <v>-2.7925268031303574E-6</v>
      </c>
      <c r="N215">
        <f t="shared" si="112"/>
        <v>120.28440794744179</v>
      </c>
      <c r="O215">
        <f t="shared" si="113"/>
        <v>0.55440000000002099</v>
      </c>
      <c r="P215" s="1">
        <f t="shared" si="114"/>
        <v>4.6090761841906039E-3</v>
      </c>
      <c r="Q215" s="3">
        <v>9.81</v>
      </c>
      <c r="R215" s="3">
        <v>20</v>
      </c>
      <c r="S215" s="3">
        <v>68</v>
      </c>
      <c r="T215" s="3">
        <f t="shared" si="115"/>
        <v>88</v>
      </c>
      <c r="U215" s="5">
        <v>2.4750000000000002E-3</v>
      </c>
      <c r="V215" s="5">
        <v>0.32</v>
      </c>
      <c r="W215" s="5">
        <v>1.29</v>
      </c>
      <c r="X215" s="4">
        <f t="shared" si="116"/>
        <v>2.1366180000000004</v>
      </c>
      <c r="Y215" s="4">
        <f t="shared" si="99"/>
        <v>3.9788810256673171</v>
      </c>
      <c r="Z215" s="3">
        <f t="shared" si="100"/>
        <v>17.086872061431094</v>
      </c>
      <c r="AA215" s="3">
        <f t="shared" si="117"/>
        <v>23.202371087098413</v>
      </c>
      <c r="AB215" s="3">
        <f t="shared" si="101"/>
        <v>0.2064</v>
      </c>
      <c r="AC215" s="3">
        <f t="shared" si="102"/>
        <v>6.115499025667317</v>
      </c>
      <c r="AD215" s="2">
        <f t="shared" si="127"/>
        <v>211.11</v>
      </c>
      <c r="AE215" s="2">
        <f t="shared" si="103"/>
        <v>9.0986390661335061</v>
      </c>
      <c r="AF215" s="2">
        <f t="shared" si="118"/>
        <v>753.23295376047531</v>
      </c>
      <c r="AG215" s="2">
        <f t="shared" si="119"/>
        <v>269.58681368138588</v>
      </c>
      <c r="AH215" s="2">
        <f t="shared" si="120"/>
        <v>-1022.8197674418606</v>
      </c>
      <c r="AI215" s="2">
        <f t="shared" si="104"/>
        <v>20.353069638584792</v>
      </c>
      <c r="AJ215">
        <f t="shared" si="105"/>
        <v>1.1192973970690797E-3</v>
      </c>
      <c r="AK215">
        <f t="shared" si="121"/>
        <v>29.629355744512196</v>
      </c>
      <c r="AL215">
        <f t="shared" si="122"/>
        <v>-1022.8197674418606</v>
      </c>
      <c r="AM215">
        <f t="shared" si="123"/>
        <v>1023.7607993831678</v>
      </c>
      <c r="AN215">
        <f t="shared" si="124"/>
        <v>-0.94103194130713064</v>
      </c>
      <c r="AO215">
        <f t="shared" si="125"/>
        <v>9.0986390661335061</v>
      </c>
      <c r="AP215">
        <f t="shared" si="126"/>
        <v>262503.46077993308</v>
      </c>
    </row>
    <row r="216" spans="1:42" x14ac:dyDescent="0.3">
      <c r="A216">
        <v>215</v>
      </c>
      <c r="B216" t="s">
        <v>635</v>
      </c>
      <c r="C216" t="s">
        <v>633</v>
      </c>
      <c r="D216" t="s">
        <v>634</v>
      </c>
      <c r="E216" t="str">
        <f t="shared" si="96"/>
        <v>177.88</v>
      </c>
      <c r="F216" t="str">
        <f t="shared" si="97"/>
        <v>34.55049</v>
      </c>
      <c r="G216" t="str">
        <f t="shared" si="98"/>
        <v>-86.44249</v>
      </c>
      <c r="H216">
        <f t="shared" si="106"/>
        <v>0.60302137947370238</v>
      </c>
      <c r="I216">
        <f t="shared" si="107"/>
        <v>0.6030198086773757</v>
      </c>
      <c r="J216">
        <f t="shared" si="108"/>
        <v>-1.5087086821161508</v>
      </c>
      <c r="K216">
        <f t="shared" si="109"/>
        <v>-1.5087060641222731</v>
      </c>
      <c r="L216">
        <f t="shared" si="110"/>
        <v>2.1562486020509987E-6</v>
      </c>
      <c r="M216">
        <f t="shared" si="111"/>
        <v>-1.5707963266775593E-6</v>
      </c>
      <c r="N216">
        <f t="shared" si="112"/>
        <v>55.765048414956254</v>
      </c>
      <c r="O216">
        <f t="shared" si="113"/>
        <v>7.2599999999971479E-2</v>
      </c>
      <c r="P216" s="1">
        <f t="shared" si="114"/>
        <v>1.3018907373619365E-3</v>
      </c>
      <c r="Q216" s="3">
        <v>9.81</v>
      </c>
      <c r="R216" s="3">
        <v>20</v>
      </c>
      <c r="S216" s="3">
        <v>68</v>
      </c>
      <c r="T216" s="3">
        <f t="shared" si="115"/>
        <v>88</v>
      </c>
      <c r="U216" s="5">
        <v>2.4750000000000002E-3</v>
      </c>
      <c r="V216" s="5">
        <v>0.32</v>
      </c>
      <c r="W216" s="5">
        <v>1.29</v>
      </c>
      <c r="X216" s="4">
        <f t="shared" si="116"/>
        <v>2.1366180000000004</v>
      </c>
      <c r="Y216" s="4">
        <f t="shared" si="99"/>
        <v>1.1238952832942048</v>
      </c>
      <c r="Z216" s="3">
        <f t="shared" si="100"/>
        <v>18.837461170205312</v>
      </c>
      <c r="AA216" s="3">
        <f t="shared" si="117"/>
        <v>22.097974453499518</v>
      </c>
      <c r="AB216" s="3">
        <f t="shared" si="101"/>
        <v>0.2064</v>
      </c>
      <c r="AC216" s="3">
        <f t="shared" si="102"/>
        <v>3.2605132832942054</v>
      </c>
      <c r="AD216" s="2">
        <f t="shared" si="127"/>
        <v>211.11</v>
      </c>
      <c r="AE216" s="2">
        <f t="shared" si="103"/>
        <v>9.5533642888508581</v>
      </c>
      <c r="AF216" s="2">
        <f t="shared" si="118"/>
        <v>871.90469397313052</v>
      </c>
      <c r="AG216" s="2">
        <f t="shared" si="119"/>
        <v>150.91507346873411</v>
      </c>
      <c r="AH216" s="2">
        <f t="shared" si="120"/>
        <v>-1022.8197674418606</v>
      </c>
      <c r="AI216" s="2">
        <f t="shared" si="104"/>
        <v>21.370260677499171</v>
      </c>
      <c r="AJ216">
        <f t="shared" si="105"/>
        <v>4.9421775237971845E-4</v>
      </c>
      <c r="AK216">
        <f t="shared" si="121"/>
        <v>15.797060481076576</v>
      </c>
      <c r="AL216">
        <f t="shared" si="122"/>
        <v>-1022.8197674418606</v>
      </c>
      <c r="AM216">
        <f t="shared" si="123"/>
        <v>1022.9624941888378</v>
      </c>
      <c r="AN216">
        <f t="shared" si="124"/>
        <v>-0.14272674697730281</v>
      </c>
      <c r="AO216">
        <f t="shared" si="125"/>
        <v>9.5533642888508581</v>
      </c>
      <c r="AP216">
        <f t="shared" si="126"/>
        <v>261686.07327653081</v>
      </c>
    </row>
    <row r="217" spans="1:42" x14ac:dyDescent="0.3">
      <c r="A217">
        <v>216</v>
      </c>
      <c r="B217" t="s">
        <v>638</v>
      </c>
      <c r="C217" t="s">
        <v>636</v>
      </c>
      <c r="D217" t="s">
        <v>637</v>
      </c>
      <c r="E217" t="str">
        <f t="shared" si="96"/>
        <v>177.833</v>
      </c>
      <c r="F217" t="str">
        <f t="shared" si="97"/>
        <v>34.55091</v>
      </c>
      <c r="G217" t="str">
        <f t="shared" si="98"/>
        <v>-86.44284</v>
      </c>
      <c r="H217">
        <f t="shared" si="106"/>
        <v>0.6030198086773757</v>
      </c>
      <c r="I217">
        <f t="shared" si="107"/>
        <v>0.60302713906023397</v>
      </c>
      <c r="J217">
        <f t="shared" si="108"/>
        <v>-1.5087060641222731</v>
      </c>
      <c r="K217">
        <f t="shared" si="109"/>
        <v>-1.5087121727746551</v>
      </c>
      <c r="L217">
        <f t="shared" si="110"/>
        <v>-5.0312367618399433E-6</v>
      </c>
      <c r="M217">
        <f t="shared" si="111"/>
        <v>7.3303828582726993E-6</v>
      </c>
      <c r="N217">
        <f t="shared" si="112"/>
        <v>185.85081606664988</v>
      </c>
      <c r="O217">
        <f t="shared" si="113"/>
        <v>-0.15509999999999025</v>
      </c>
      <c r="P217" s="1">
        <f t="shared" si="114"/>
        <v>-8.345403226228947E-4</v>
      </c>
      <c r="Q217" s="3">
        <v>9.81</v>
      </c>
      <c r="R217" s="3">
        <v>20</v>
      </c>
      <c r="S217" s="3">
        <v>68</v>
      </c>
      <c r="T217" s="3">
        <f t="shared" si="115"/>
        <v>88</v>
      </c>
      <c r="U217" s="5">
        <v>2.4750000000000002E-3</v>
      </c>
      <c r="V217" s="5">
        <v>0.32</v>
      </c>
      <c r="W217" s="5">
        <v>1.29</v>
      </c>
      <c r="X217" s="4">
        <f t="shared" si="116"/>
        <v>2.1366180000000004</v>
      </c>
      <c r="Y217" s="4">
        <f t="shared" si="99"/>
        <v>-0.72044171883539898</v>
      </c>
      <c r="Z217" s="3">
        <f t="shared" si="100"/>
        <v>20.019495152785939</v>
      </c>
      <c r="AA217" s="3">
        <f t="shared" si="117"/>
        <v>21.435671433950542</v>
      </c>
      <c r="AB217" s="3">
        <f t="shared" si="101"/>
        <v>0.2064</v>
      </c>
      <c r="AC217" s="3">
        <f t="shared" si="102"/>
        <v>1.4161762811646015</v>
      </c>
      <c r="AD217" s="2">
        <f t="shared" si="127"/>
        <v>211.11</v>
      </c>
      <c r="AE217" s="2">
        <f t="shared" si="103"/>
        <v>9.8485368489854039</v>
      </c>
      <c r="AF217" s="2">
        <f t="shared" si="118"/>
        <v>955.24581254988857</v>
      </c>
      <c r="AG217" s="2">
        <f t="shared" si="119"/>
        <v>67.573954891999477</v>
      </c>
      <c r="AH217" s="2">
        <f t="shared" si="120"/>
        <v>-1022.8197674418606</v>
      </c>
      <c r="AI217" s="2">
        <f t="shared" si="104"/>
        <v>22.030542685407273</v>
      </c>
      <c r="AJ217">
        <f t="shared" si="105"/>
        <v>1.5977372276787631E-3</v>
      </c>
      <c r="AK217">
        <f t="shared" si="121"/>
        <v>6.8613191916889607</v>
      </c>
      <c r="AL217">
        <f t="shared" si="122"/>
        <v>-1022.8197674418606</v>
      </c>
      <c r="AM217">
        <f t="shared" si="123"/>
        <v>1022.8314639176663</v>
      </c>
      <c r="AN217">
        <f t="shared" si="124"/>
        <v>-1.1696475805649698E-2</v>
      </c>
      <c r="AO217">
        <f t="shared" si="125"/>
        <v>9.8485368489854039</v>
      </c>
      <c r="AP217">
        <f t="shared" si="126"/>
        <v>261552.0326909264</v>
      </c>
    </row>
    <row r="218" spans="1:42" x14ac:dyDescent="0.3">
      <c r="A218">
        <v>217</v>
      </c>
      <c r="B218" t="s">
        <v>641</v>
      </c>
      <c r="C218" t="s">
        <v>639</v>
      </c>
      <c r="D218" t="s">
        <v>640</v>
      </c>
      <c r="E218" t="str">
        <f t="shared" si="96"/>
        <v>177.945</v>
      </c>
      <c r="F218" t="str">
        <f t="shared" si="97"/>
        <v>34.55141</v>
      </c>
      <c r="G218" t="str">
        <f t="shared" si="98"/>
        <v>-86.44323</v>
      </c>
      <c r="H218">
        <f t="shared" si="106"/>
        <v>0.60302713906023397</v>
      </c>
      <c r="I218">
        <f t="shared" si="107"/>
        <v>0.60303586570649392</v>
      </c>
      <c r="J218">
        <f t="shared" si="108"/>
        <v>-1.5087121727746551</v>
      </c>
      <c r="K218">
        <f t="shared" si="109"/>
        <v>-1.5087189795587379</v>
      </c>
      <c r="L218">
        <f t="shared" si="110"/>
        <v>-5.6062042557950172E-6</v>
      </c>
      <c r="M218">
        <f t="shared" si="111"/>
        <v>8.7266462599489003E-6</v>
      </c>
      <c r="N218">
        <f t="shared" si="112"/>
        <v>216.81684874558169</v>
      </c>
      <c r="O218">
        <f t="shared" si="113"/>
        <v>0.36959999999998272</v>
      </c>
      <c r="P218" s="1">
        <f t="shared" si="114"/>
        <v>1.7046645689130949E-3</v>
      </c>
      <c r="Q218" s="3">
        <v>9.81</v>
      </c>
      <c r="R218" s="3">
        <v>20</v>
      </c>
      <c r="S218" s="3">
        <v>68</v>
      </c>
      <c r="T218" s="3">
        <f t="shared" si="115"/>
        <v>88</v>
      </c>
      <c r="U218" s="5">
        <v>2.4750000000000002E-3</v>
      </c>
      <c r="V218" s="5">
        <v>0.32</v>
      </c>
      <c r="W218" s="5">
        <v>1.29</v>
      </c>
      <c r="X218" s="4">
        <f t="shared" si="116"/>
        <v>2.1366180000000004</v>
      </c>
      <c r="Y218" s="4">
        <f t="shared" si="99"/>
        <v>1.4716006909043913</v>
      </c>
      <c r="Z218" s="3">
        <f t="shared" si="100"/>
        <v>18.619011338051447</v>
      </c>
      <c r="AA218" s="3">
        <f t="shared" si="117"/>
        <v>22.227230028955837</v>
      </c>
      <c r="AB218" s="3">
        <f t="shared" si="101"/>
        <v>0.2064</v>
      </c>
      <c r="AC218" s="3">
        <f t="shared" si="102"/>
        <v>3.6082186909043914</v>
      </c>
      <c r="AD218" s="2">
        <f t="shared" si="127"/>
        <v>211.11</v>
      </c>
      <c r="AE218" s="2">
        <f t="shared" si="103"/>
        <v>9.4978096562182763</v>
      </c>
      <c r="AF218" s="2">
        <f t="shared" si="118"/>
        <v>856.78210114235753</v>
      </c>
      <c r="AG218" s="2">
        <f t="shared" si="119"/>
        <v>166.03766629951062</v>
      </c>
      <c r="AH218" s="2">
        <f t="shared" si="120"/>
        <v>-1022.8197674418606</v>
      </c>
      <c r="AI218" s="2">
        <f t="shared" si="104"/>
        <v>21.245988542018427</v>
      </c>
      <c r="AJ218">
        <f t="shared" si="105"/>
        <v>1.9327788410359583E-3</v>
      </c>
      <c r="AK218">
        <f t="shared" si="121"/>
        <v>17.481679703994143</v>
      </c>
      <c r="AL218">
        <f t="shared" si="122"/>
        <v>-1022.8197674418606</v>
      </c>
      <c r="AM218">
        <f t="shared" si="123"/>
        <v>1023.0131888228979</v>
      </c>
      <c r="AN218">
        <f t="shared" si="124"/>
        <v>-0.19342138103729667</v>
      </c>
      <c r="AO218">
        <f t="shared" si="125"/>
        <v>9.4978096562182763</v>
      </c>
      <c r="AP218">
        <f t="shared" si="126"/>
        <v>261737.94179125695</v>
      </c>
    </row>
    <row r="219" spans="1:42" x14ac:dyDescent="0.3">
      <c r="A219">
        <v>218</v>
      </c>
      <c r="B219" t="s">
        <v>644</v>
      </c>
      <c r="C219" t="s">
        <v>642</v>
      </c>
      <c r="D219" t="s">
        <v>643</v>
      </c>
      <c r="E219" t="str">
        <f t="shared" si="96"/>
        <v>177.966</v>
      </c>
      <c r="F219" t="str">
        <f t="shared" si="97"/>
        <v>34.55171</v>
      </c>
      <c r="G219" t="str">
        <f t="shared" si="98"/>
        <v>-86.44347</v>
      </c>
      <c r="H219">
        <f t="shared" si="106"/>
        <v>0.60303586570649392</v>
      </c>
      <c r="I219">
        <f t="shared" si="107"/>
        <v>0.60304110169424996</v>
      </c>
      <c r="J219">
        <f t="shared" si="108"/>
        <v>-1.5087189795587379</v>
      </c>
      <c r="K219">
        <f t="shared" si="109"/>
        <v>-1.5087231683489426</v>
      </c>
      <c r="L219">
        <f t="shared" si="110"/>
        <v>-3.4499552644529779E-6</v>
      </c>
      <c r="M219">
        <f t="shared" si="111"/>
        <v>5.2359877560359536E-6</v>
      </c>
      <c r="N219">
        <f t="shared" si="112"/>
        <v>131.07317002716309</v>
      </c>
      <c r="O219">
        <f t="shared" si="113"/>
        <v>6.9300000000049516E-2</v>
      </c>
      <c r="P219" s="1">
        <f t="shared" si="114"/>
        <v>5.2871232141320809E-4</v>
      </c>
      <c r="Q219" s="3">
        <v>9.81</v>
      </c>
      <c r="R219" s="3">
        <v>20</v>
      </c>
      <c r="S219" s="3">
        <v>68</v>
      </c>
      <c r="T219" s="3">
        <f t="shared" si="115"/>
        <v>88</v>
      </c>
      <c r="U219" s="5">
        <v>2.4750000000000002E-3</v>
      </c>
      <c r="V219" s="5">
        <v>0.32</v>
      </c>
      <c r="W219" s="5">
        <v>1.29</v>
      </c>
      <c r="X219" s="4">
        <f t="shared" si="116"/>
        <v>2.1366180000000004</v>
      </c>
      <c r="Y219" s="4">
        <f t="shared" si="99"/>
        <v>0.45642670903558646</v>
      </c>
      <c r="Z219" s="3">
        <f t="shared" si="100"/>
        <v>19.260756293966317</v>
      </c>
      <c r="AA219" s="3">
        <f t="shared" si="117"/>
        <v>21.853801003001905</v>
      </c>
      <c r="AB219" s="3">
        <f t="shared" si="101"/>
        <v>0.2064</v>
      </c>
      <c r="AC219" s="3">
        <f t="shared" si="102"/>
        <v>2.5930447090355866</v>
      </c>
      <c r="AD219" s="2">
        <f t="shared" si="127"/>
        <v>211.11</v>
      </c>
      <c r="AE219" s="2">
        <f t="shared" si="103"/>
        <v>9.6601044354253833</v>
      </c>
      <c r="AF219" s="2">
        <f t="shared" si="118"/>
        <v>901.4579326792217</v>
      </c>
      <c r="AG219" s="2">
        <f t="shared" si="119"/>
        <v>121.36183476265016</v>
      </c>
      <c r="AH219" s="2">
        <f t="shared" si="120"/>
        <v>-1022.8197674418606</v>
      </c>
      <c r="AI219" s="2">
        <f t="shared" si="104"/>
        <v>21.609031511320939</v>
      </c>
      <c r="AJ219">
        <f t="shared" si="105"/>
        <v>1.1488003989114709E-3</v>
      </c>
      <c r="AK219">
        <f t="shared" si="121"/>
        <v>12.56320110966854</v>
      </c>
      <c r="AL219">
        <f t="shared" si="122"/>
        <v>-1022.8197674418606</v>
      </c>
      <c r="AM219">
        <f t="shared" si="123"/>
        <v>1022.8915646529124</v>
      </c>
      <c r="AN219">
        <f t="shared" si="124"/>
        <v>-7.1797211051887189E-2</v>
      </c>
      <c r="AO219">
        <f t="shared" si="125"/>
        <v>9.6601044354253833</v>
      </c>
      <c r="AP219">
        <f t="shared" si="126"/>
        <v>261613.50992900602</v>
      </c>
    </row>
    <row r="220" spans="1:42" x14ac:dyDescent="0.3">
      <c r="A220">
        <v>219</v>
      </c>
      <c r="B220" t="s">
        <v>646</v>
      </c>
      <c r="C220" t="s">
        <v>645</v>
      </c>
      <c r="D220" t="s">
        <v>616</v>
      </c>
      <c r="E220" t="str">
        <f t="shared" si="96"/>
        <v>177.984</v>
      </c>
      <c r="F220" t="str">
        <f t="shared" si="97"/>
        <v>34.55281</v>
      </c>
      <c r="G220" t="str">
        <f t="shared" si="98"/>
        <v>-86.44435</v>
      </c>
      <c r="H220">
        <f t="shared" si="106"/>
        <v>0.60304110169424996</v>
      </c>
      <c r="I220">
        <f t="shared" si="107"/>
        <v>0.60306030031602198</v>
      </c>
      <c r="J220">
        <f t="shared" si="108"/>
        <v>-1.5087231683489426</v>
      </c>
      <c r="K220">
        <f t="shared" si="109"/>
        <v>-1.5087385272463603</v>
      </c>
      <c r="L220">
        <f t="shared" si="110"/>
        <v>-1.264972954704488E-5</v>
      </c>
      <c r="M220">
        <f t="shared" si="111"/>
        <v>1.9198621772020807E-5</v>
      </c>
      <c r="N220">
        <f t="shared" si="112"/>
        <v>480.60039945988734</v>
      </c>
      <c r="O220">
        <f t="shared" si="113"/>
        <v>5.940000000000225E-2</v>
      </c>
      <c r="P220" s="1">
        <f t="shared" si="114"/>
        <v>1.2359540288929782E-4</v>
      </c>
      <c r="Q220" s="3">
        <v>9.81</v>
      </c>
      <c r="R220" s="3">
        <v>20</v>
      </c>
      <c r="S220" s="3">
        <v>68</v>
      </c>
      <c r="T220" s="3">
        <f t="shared" si="115"/>
        <v>88</v>
      </c>
      <c r="U220" s="5">
        <v>2.4750000000000002E-3</v>
      </c>
      <c r="V220" s="5">
        <v>0.32</v>
      </c>
      <c r="W220" s="5">
        <v>1.29</v>
      </c>
      <c r="X220" s="4">
        <f t="shared" si="116"/>
        <v>2.1366180000000004</v>
      </c>
      <c r="Y220" s="4">
        <f t="shared" si="99"/>
        <v>0.10669743859132741</v>
      </c>
      <c r="Z220" s="3">
        <f t="shared" si="100"/>
        <v>19.484594942094091</v>
      </c>
      <c r="AA220" s="3">
        <f t="shared" si="117"/>
        <v>21.727910380685419</v>
      </c>
      <c r="AB220" s="3">
        <f t="shared" si="101"/>
        <v>0.2064</v>
      </c>
      <c r="AC220" s="3">
        <f t="shared" si="102"/>
        <v>2.2433154385913281</v>
      </c>
      <c r="AD220" s="2">
        <f t="shared" si="127"/>
        <v>211.11</v>
      </c>
      <c r="AE220" s="2">
        <f t="shared" si="103"/>
        <v>9.7160746846443935</v>
      </c>
      <c r="AF220" s="2">
        <f t="shared" si="118"/>
        <v>917.21792469685363</v>
      </c>
      <c r="AG220" s="2">
        <f t="shared" si="119"/>
        <v>105.60184274500551</v>
      </c>
      <c r="AH220" s="2">
        <f t="shared" si="120"/>
        <v>-1022.8197674418606</v>
      </c>
      <c r="AI220" s="2">
        <f t="shared" si="104"/>
        <v>21.734233354339818</v>
      </c>
      <c r="AJ220">
        <f t="shared" si="105"/>
        <v>4.1879923457173078E-3</v>
      </c>
      <c r="AK220">
        <f t="shared" si="121"/>
        <v>10.868776349764186</v>
      </c>
      <c r="AL220">
        <f t="shared" si="122"/>
        <v>-1022.8197674418606</v>
      </c>
      <c r="AM220">
        <f t="shared" si="123"/>
        <v>1022.8662574198227</v>
      </c>
      <c r="AN220">
        <f t="shared" si="124"/>
        <v>-4.6489977962039575E-2</v>
      </c>
      <c r="AO220">
        <f t="shared" si="125"/>
        <v>9.7160746846443935</v>
      </c>
      <c r="AP220">
        <f t="shared" si="126"/>
        <v>261587.62219722098</v>
      </c>
    </row>
    <row r="221" spans="1:42" x14ac:dyDescent="0.3">
      <c r="A221">
        <v>220</v>
      </c>
      <c r="B221" t="s">
        <v>649</v>
      </c>
      <c r="C221" t="s">
        <v>647</v>
      </c>
      <c r="D221" t="s">
        <v>648</v>
      </c>
      <c r="E221" t="str">
        <f t="shared" si="96"/>
        <v>177.879</v>
      </c>
      <c r="F221" t="str">
        <f t="shared" si="97"/>
        <v>34.55467</v>
      </c>
      <c r="G221" t="str">
        <f t="shared" si="98"/>
        <v>-86.44584</v>
      </c>
      <c r="H221">
        <f t="shared" si="106"/>
        <v>0.60306030031602198</v>
      </c>
      <c r="I221">
        <f t="shared" si="107"/>
        <v>0.60309276344010898</v>
      </c>
      <c r="J221">
        <f t="shared" si="108"/>
        <v>-1.5087385272463603</v>
      </c>
      <c r="K221">
        <f t="shared" si="109"/>
        <v>-1.5087645326522148</v>
      </c>
      <c r="L221">
        <f t="shared" si="110"/>
        <v>-2.1417911082672842E-5</v>
      </c>
      <c r="M221">
        <f t="shared" si="111"/>
        <v>3.2463124087001027E-5</v>
      </c>
      <c r="N221">
        <f t="shared" si="112"/>
        <v>812.97800050902845</v>
      </c>
      <c r="O221">
        <f t="shared" si="113"/>
        <v>-0.34650000000005998</v>
      </c>
      <c r="P221" s="1">
        <f t="shared" si="114"/>
        <v>-4.2621079510528765E-4</v>
      </c>
      <c r="Q221" s="3">
        <v>9.81</v>
      </c>
      <c r="R221" s="3">
        <v>20</v>
      </c>
      <c r="S221" s="3">
        <v>68</v>
      </c>
      <c r="T221" s="3">
        <f t="shared" si="115"/>
        <v>88</v>
      </c>
      <c r="U221" s="5">
        <v>2.4750000000000002E-3</v>
      </c>
      <c r="V221" s="5">
        <v>0.32</v>
      </c>
      <c r="W221" s="5">
        <v>1.29</v>
      </c>
      <c r="X221" s="4">
        <f t="shared" si="116"/>
        <v>2.1366180000000004</v>
      </c>
      <c r="Y221" s="4">
        <f t="shared" si="99"/>
        <v>-0.36793922177937649</v>
      </c>
      <c r="Z221" s="3">
        <f t="shared" si="100"/>
        <v>19.790598179637936</v>
      </c>
      <c r="AA221" s="3">
        <f t="shared" si="117"/>
        <v>21.559276957858561</v>
      </c>
      <c r="AB221" s="3">
        <f t="shared" si="101"/>
        <v>0.2064</v>
      </c>
      <c r="AC221" s="3">
        <f t="shared" si="102"/>
        <v>1.7686787782206241</v>
      </c>
      <c r="AD221" s="2">
        <f t="shared" si="127"/>
        <v>211.11</v>
      </c>
      <c r="AE221" s="2">
        <f t="shared" si="103"/>
        <v>9.7920723599704349</v>
      </c>
      <c r="AF221" s="2">
        <f t="shared" si="118"/>
        <v>938.90973557225686</v>
      </c>
      <c r="AG221" s="2">
        <f t="shared" si="119"/>
        <v>83.910031869575846</v>
      </c>
      <c r="AH221" s="2">
        <f t="shared" si="120"/>
        <v>-1022.8197674418606</v>
      </c>
      <c r="AI221" s="2">
        <f t="shared" si="104"/>
        <v>21.904235259793882</v>
      </c>
      <c r="AJ221">
        <f t="shared" si="105"/>
        <v>7.0293760238978476E-3</v>
      </c>
      <c r="AK221">
        <f t="shared" si="121"/>
        <v>8.5691801270379084</v>
      </c>
      <c r="AL221">
        <f t="shared" si="122"/>
        <v>-1022.8197674418606</v>
      </c>
      <c r="AM221">
        <f t="shared" si="123"/>
        <v>1022.8425522441505</v>
      </c>
      <c r="AN221">
        <f t="shared" si="124"/>
        <v>-2.2784802289947947E-2</v>
      </c>
      <c r="AO221">
        <f t="shared" si="125"/>
        <v>9.7920723599704349</v>
      </c>
      <c r="AP221">
        <f t="shared" si="126"/>
        <v>261563.37443278203</v>
      </c>
    </row>
    <row r="222" spans="1:42" x14ac:dyDescent="0.3">
      <c r="A222">
        <v>221</v>
      </c>
      <c r="B222" t="s">
        <v>652</v>
      </c>
      <c r="C222" t="s">
        <v>650</v>
      </c>
      <c r="D222" t="s">
        <v>651</v>
      </c>
      <c r="E222" t="str">
        <f t="shared" si="96"/>
        <v>177.314</v>
      </c>
      <c r="F222" t="str">
        <f t="shared" si="97"/>
        <v>34.55829</v>
      </c>
      <c r="G222" t="str">
        <f t="shared" si="98"/>
        <v>-86.44871</v>
      </c>
      <c r="H222">
        <f t="shared" si="106"/>
        <v>0.60309276344010898</v>
      </c>
      <c r="I222">
        <f t="shared" si="107"/>
        <v>0.60315594435903119</v>
      </c>
      <c r="J222">
        <f t="shared" si="108"/>
        <v>-1.5087645326522148</v>
      </c>
      <c r="K222">
        <f t="shared" si="109"/>
        <v>-1.5088146236017472</v>
      </c>
      <c r="L222">
        <f t="shared" si="110"/>
        <v>-4.1253275403044255E-5</v>
      </c>
      <c r="M222">
        <f t="shared" si="111"/>
        <v>6.3180918922212115E-5</v>
      </c>
      <c r="N222">
        <f t="shared" si="112"/>
        <v>1577.303389502551</v>
      </c>
      <c r="O222">
        <f t="shared" si="113"/>
        <v>-1.8644999999999925</v>
      </c>
      <c r="P222" s="1">
        <f t="shared" si="114"/>
        <v>-1.1820807667116072E-3</v>
      </c>
      <c r="Q222" s="3">
        <v>9.81</v>
      </c>
      <c r="R222" s="3">
        <v>20</v>
      </c>
      <c r="S222" s="3">
        <v>68</v>
      </c>
      <c r="T222" s="3">
        <f t="shared" si="115"/>
        <v>88</v>
      </c>
      <c r="U222" s="5">
        <v>2.4750000000000002E-3</v>
      </c>
      <c r="V222" s="5">
        <v>0.32</v>
      </c>
      <c r="W222" s="5">
        <v>1.29</v>
      </c>
      <c r="X222" s="4">
        <f t="shared" si="116"/>
        <v>2.1366180000000004</v>
      </c>
      <c r="Y222" s="4">
        <f t="shared" si="99"/>
        <v>-1.0204659713308721</v>
      </c>
      <c r="Z222" s="3">
        <f t="shared" si="100"/>
        <v>20.215400898140782</v>
      </c>
      <c r="AA222" s="3">
        <f t="shared" si="117"/>
        <v>21.331552926809909</v>
      </c>
      <c r="AB222" s="3">
        <f t="shared" si="101"/>
        <v>0.2064</v>
      </c>
      <c r="AC222" s="3">
        <f t="shared" si="102"/>
        <v>1.1161520286691282</v>
      </c>
      <c r="AD222" s="2">
        <f t="shared" si="127"/>
        <v>211.11</v>
      </c>
      <c r="AE222" s="2">
        <f t="shared" si="103"/>
        <v>9.8966071867494882</v>
      </c>
      <c r="AF222" s="2">
        <f t="shared" si="118"/>
        <v>969.30175296299478</v>
      </c>
      <c r="AG222" s="2">
        <f t="shared" si="119"/>
        <v>53.518014478836797</v>
      </c>
      <c r="AH222" s="2">
        <f t="shared" si="120"/>
        <v>-1022.8197674418606</v>
      </c>
      <c r="AI222" s="2">
        <f t="shared" si="104"/>
        <v>22.138072935255781</v>
      </c>
      <c r="AJ222">
        <f t="shared" si="105"/>
        <v>1.3494024680059615E-2</v>
      </c>
      <c r="AK222">
        <f t="shared" si="121"/>
        <v>5.4077133171953884</v>
      </c>
      <c r="AL222">
        <f t="shared" si="122"/>
        <v>-1022.8197674418606</v>
      </c>
      <c r="AM222">
        <f t="shared" si="123"/>
        <v>1022.8254937626236</v>
      </c>
      <c r="AN222">
        <f t="shared" si="124"/>
        <v>-5.7263207630171564E-3</v>
      </c>
      <c r="AO222">
        <f t="shared" si="125"/>
        <v>9.8966071867494882</v>
      </c>
      <c r="AP222">
        <f t="shared" si="126"/>
        <v>261545.92619431729</v>
      </c>
    </row>
    <row r="223" spans="1:42" x14ac:dyDescent="0.3">
      <c r="A223">
        <v>222</v>
      </c>
      <c r="B223" t="s">
        <v>655</v>
      </c>
      <c r="C223" t="s">
        <v>653</v>
      </c>
      <c r="D223" t="s">
        <v>654</v>
      </c>
      <c r="E223" t="str">
        <f t="shared" si="96"/>
        <v>176.914</v>
      </c>
      <c r="F223" t="str">
        <f t="shared" si="97"/>
        <v>34.56051</v>
      </c>
      <c r="G223" t="str">
        <f t="shared" si="98"/>
        <v>-86.45047</v>
      </c>
      <c r="H223">
        <f t="shared" si="106"/>
        <v>0.60315594435903119</v>
      </c>
      <c r="I223">
        <f t="shared" si="107"/>
        <v>0.60319469066842546</v>
      </c>
      <c r="J223">
        <f t="shared" si="108"/>
        <v>-1.5088146236017472</v>
      </c>
      <c r="K223">
        <f t="shared" si="109"/>
        <v>-1.5088453413965823</v>
      </c>
      <c r="L223">
        <f t="shared" si="110"/>
        <v>-2.5297287849383786E-5</v>
      </c>
      <c r="M223">
        <f t="shared" si="111"/>
        <v>3.8746309394266376E-5</v>
      </c>
      <c r="N223">
        <f t="shared" si="112"/>
        <v>967.2773301073604</v>
      </c>
      <c r="O223">
        <f t="shared" si="113"/>
        <v>-1.3200000000000187</v>
      </c>
      <c r="P223" s="1">
        <f t="shared" si="114"/>
        <v>-1.3646551603287433E-3</v>
      </c>
      <c r="Q223" s="3">
        <v>9.81</v>
      </c>
      <c r="R223" s="3">
        <v>20</v>
      </c>
      <c r="S223" s="3">
        <v>68</v>
      </c>
      <c r="T223" s="3">
        <f t="shared" si="115"/>
        <v>88</v>
      </c>
      <c r="U223" s="5">
        <v>2.4750000000000002E-3</v>
      </c>
      <c r="V223" s="5">
        <v>0.32</v>
      </c>
      <c r="W223" s="5">
        <v>1.29</v>
      </c>
      <c r="X223" s="4">
        <f t="shared" si="116"/>
        <v>2.1366180000000004</v>
      </c>
      <c r="Y223" s="4">
        <f t="shared" si="99"/>
        <v>-1.1780784098509944</v>
      </c>
      <c r="Z223" s="3">
        <f t="shared" si="100"/>
        <v>20.31871315894686</v>
      </c>
      <c r="AA223" s="3">
        <f t="shared" si="117"/>
        <v>21.277252749095865</v>
      </c>
      <c r="AB223" s="3">
        <f t="shared" si="101"/>
        <v>0.2064</v>
      </c>
      <c r="AC223" s="3">
        <f t="shared" si="102"/>
        <v>0.95853959014900592</v>
      </c>
      <c r="AD223" s="2">
        <f t="shared" si="127"/>
        <v>211.11</v>
      </c>
      <c r="AE223" s="2">
        <f t="shared" si="103"/>
        <v>9.9218636207154081</v>
      </c>
      <c r="AF223" s="2">
        <f t="shared" si="118"/>
        <v>976.74176798210419</v>
      </c>
      <c r="AG223" s="2">
        <f t="shared" si="119"/>
        <v>46.077999459858908</v>
      </c>
      <c r="AH223" s="2">
        <f t="shared" si="120"/>
        <v>-1022.8197674418606</v>
      </c>
      <c r="AI223" s="2">
        <f t="shared" si="104"/>
        <v>22.194569951523192</v>
      </c>
      <c r="AJ223">
        <f t="shared" si="105"/>
        <v>8.2541119037502376E-3</v>
      </c>
      <c r="AK223">
        <f t="shared" si="121"/>
        <v>4.6440871615746406</v>
      </c>
      <c r="AL223">
        <f t="shared" si="122"/>
        <v>-1022.8197674418606</v>
      </c>
      <c r="AM223">
        <f t="shared" si="123"/>
        <v>1022.8233943509458</v>
      </c>
      <c r="AN223">
        <f t="shared" si="124"/>
        <v>-3.626909085198804E-3</v>
      </c>
      <c r="AO223">
        <f t="shared" si="125"/>
        <v>9.9218636207154081</v>
      </c>
      <c r="AP223">
        <f t="shared" si="126"/>
        <v>261543.77885491698</v>
      </c>
    </row>
    <row r="224" spans="1:42" x14ac:dyDescent="0.3">
      <c r="A224">
        <v>223</v>
      </c>
      <c r="B224" t="s">
        <v>658</v>
      </c>
      <c r="C224" t="s">
        <v>656</v>
      </c>
      <c r="D224" t="s">
        <v>657</v>
      </c>
      <c r="E224" t="str">
        <f t="shared" si="96"/>
        <v>177.003</v>
      </c>
      <c r="F224" t="str">
        <f t="shared" si="97"/>
        <v>34.56181</v>
      </c>
      <c r="G224" t="str">
        <f t="shared" si="98"/>
        <v>-86.45152</v>
      </c>
      <c r="H224">
        <f t="shared" si="106"/>
        <v>0.60319469066842546</v>
      </c>
      <c r="I224">
        <f t="shared" si="107"/>
        <v>0.60321737994870139</v>
      </c>
      <c r="J224">
        <f t="shared" si="108"/>
        <v>-1.5088453413965823</v>
      </c>
      <c r="K224">
        <f t="shared" si="109"/>
        <v>-1.5088636673537283</v>
      </c>
      <c r="L224">
        <f t="shared" si="110"/>
        <v>-1.5091812618987383E-5</v>
      </c>
      <c r="M224">
        <f t="shared" si="111"/>
        <v>2.2689280275933754E-5</v>
      </c>
      <c r="N224">
        <f t="shared" si="112"/>
        <v>569.62235738041306</v>
      </c>
      <c r="O224">
        <f t="shared" si="113"/>
        <v>0.29369999999999546</v>
      </c>
      <c r="P224" s="1">
        <f t="shared" si="114"/>
        <v>5.1560476198769117E-4</v>
      </c>
      <c r="Q224" s="3">
        <v>9.81</v>
      </c>
      <c r="R224" s="3">
        <v>20</v>
      </c>
      <c r="S224" s="3">
        <v>68</v>
      </c>
      <c r="T224" s="3">
        <f t="shared" si="115"/>
        <v>88</v>
      </c>
      <c r="U224" s="5">
        <v>2.4750000000000002E-3</v>
      </c>
      <c r="V224" s="5">
        <v>0.32</v>
      </c>
      <c r="W224" s="5">
        <v>1.29</v>
      </c>
      <c r="X224" s="4">
        <f t="shared" si="116"/>
        <v>2.1366180000000004</v>
      </c>
      <c r="Y224" s="4">
        <f t="shared" si="99"/>
        <v>0.44511121976271401</v>
      </c>
      <c r="Z224" s="3">
        <f t="shared" si="100"/>
        <v>19.267976697263908</v>
      </c>
      <c r="AA224" s="3">
        <f t="shared" si="117"/>
        <v>21.849705917026622</v>
      </c>
      <c r="AB224" s="3">
        <f t="shared" si="101"/>
        <v>0.2064</v>
      </c>
      <c r="AC224" s="3">
        <f t="shared" si="102"/>
        <v>2.5817292197627144</v>
      </c>
      <c r="AD224" s="2">
        <f t="shared" si="127"/>
        <v>211.11</v>
      </c>
      <c r="AE224" s="2">
        <f t="shared" si="103"/>
        <v>9.661914938429204</v>
      </c>
      <c r="AF224" s="2">
        <f t="shared" si="118"/>
        <v>901.96488316182138</v>
      </c>
      <c r="AG224" s="2">
        <f t="shared" si="119"/>
        <v>120.85488428006077</v>
      </c>
      <c r="AH224" s="2">
        <f t="shared" si="120"/>
        <v>-1022.8197674418606</v>
      </c>
      <c r="AI224" s="2">
        <f t="shared" si="104"/>
        <v>21.613081489944094</v>
      </c>
      <c r="AJ224">
        <f t="shared" si="105"/>
        <v>4.9915613505336345E-3</v>
      </c>
      <c r="AK224">
        <f t="shared" si="121"/>
        <v>12.50837800272633</v>
      </c>
      <c r="AL224">
        <f t="shared" si="122"/>
        <v>-1022.8197674418606</v>
      </c>
      <c r="AM224">
        <f t="shared" si="123"/>
        <v>1022.8906288906421</v>
      </c>
      <c r="AN224">
        <f t="shared" si="124"/>
        <v>-7.086144878161349E-2</v>
      </c>
      <c r="AO224">
        <f t="shared" si="125"/>
        <v>9.661914938429204</v>
      </c>
      <c r="AP224">
        <f t="shared" si="126"/>
        <v>261612.55267936378</v>
      </c>
    </row>
    <row r="225" spans="1:42" x14ac:dyDescent="0.3">
      <c r="A225">
        <v>224</v>
      </c>
      <c r="B225" t="s">
        <v>661</v>
      </c>
      <c r="C225" t="s">
        <v>659</v>
      </c>
      <c r="D225" t="s">
        <v>660</v>
      </c>
      <c r="E225" t="str">
        <f t="shared" si="96"/>
        <v>176.81</v>
      </c>
      <c r="F225" t="str">
        <f t="shared" si="97"/>
        <v>34.56283</v>
      </c>
      <c r="G225" t="str">
        <f t="shared" si="98"/>
        <v>-86.45232</v>
      </c>
      <c r="H225">
        <f t="shared" si="106"/>
        <v>0.60321737994870139</v>
      </c>
      <c r="I225">
        <f t="shared" si="107"/>
        <v>0.60323518230707174</v>
      </c>
      <c r="J225">
        <f t="shared" si="108"/>
        <v>-1.5088636673537283</v>
      </c>
      <c r="K225">
        <f t="shared" si="109"/>
        <v>-1.5088776299877442</v>
      </c>
      <c r="L225">
        <f t="shared" si="110"/>
        <v>-1.1498363534594545E-5</v>
      </c>
      <c r="M225">
        <f t="shared" si="111"/>
        <v>1.7802358370344606E-5</v>
      </c>
      <c r="N225">
        <f t="shared" si="112"/>
        <v>443.00488587781985</v>
      </c>
      <c r="O225">
        <f t="shared" si="113"/>
        <v>-0.63689999999994595</v>
      </c>
      <c r="P225" s="1">
        <f t="shared" si="114"/>
        <v>-1.4376816606388447E-3</v>
      </c>
      <c r="Q225" s="3">
        <v>9.81</v>
      </c>
      <c r="R225" s="3">
        <v>20</v>
      </c>
      <c r="S225" s="3">
        <v>68</v>
      </c>
      <c r="T225" s="3">
        <f t="shared" si="115"/>
        <v>88</v>
      </c>
      <c r="U225" s="5">
        <v>2.4750000000000002E-3</v>
      </c>
      <c r="V225" s="5">
        <v>0.32</v>
      </c>
      <c r="W225" s="5">
        <v>1.29</v>
      </c>
      <c r="X225" s="4">
        <f t="shared" si="116"/>
        <v>2.1366180000000004</v>
      </c>
      <c r="Y225" s="4">
        <f t="shared" si="99"/>
        <v>-1.2411205413432198</v>
      </c>
      <c r="Z225" s="3">
        <f t="shared" si="100"/>
        <v>20.360112287331791</v>
      </c>
      <c r="AA225" s="3">
        <f t="shared" si="117"/>
        <v>21.255609745988572</v>
      </c>
      <c r="AB225" s="3">
        <f t="shared" si="101"/>
        <v>0.2064</v>
      </c>
      <c r="AC225" s="3">
        <f t="shared" si="102"/>
        <v>0.89549745865678065</v>
      </c>
      <c r="AD225" s="2">
        <f t="shared" si="127"/>
        <v>211.11</v>
      </c>
      <c r="AE225" s="2">
        <f t="shared" si="103"/>
        <v>9.93196631490882</v>
      </c>
      <c r="AF225" s="2">
        <f t="shared" si="118"/>
        <v>979.72843704234754</v>
      </c>
      <c r="AG225" s="2">
        <f t="shared" si="119"/>
        <v>43.091330399542635</v>
      </c>
      <c r="AH225" s="2">
        <f t="shared" si="120"/>
        <v>-1022.8197674418606</v>
      </c>
      <c r="AI225" s="2">
        <f t="shared" si="104"/>
        <v>22.217169027820351</v>
      </c>
      <c r="AJ225">
        <f t="shared" si="105"/>
        <v>3.7764685681645651E-3</v>
      </c>
      <c r="AK225">
        <f t="shared" si="121"/>
        <v>4.3386504779882786</v>
      </c>
      <c r="AL225">
        <f t="shared" si="122"/>
        <v>-1022.8197674418606</v>
      </c>
      <c r="AM225">
        <f t="shared" si="123"/>
        <v>1022.8227247723554</v>
      </c>
      <c r="AN225">
        <f t="shared" si="124"/>
        <v>-2.9573304948371515E-3</v>
      </c>
      <c r="AO225">
        <f t="shared" si="125"/>
        <v>9.93196631490882</v>
      </c>
      <c r="AP225">
        <f t="shared" si="126"/>
        <v>261543.0939922902</v>
      </c>
    </row>
    <row r="226" spans="1:42" x14ac:dyDescent="0.3">
      <c r="A226">
        <v>225</v>
      </c>
      <c r="B226" t="s">
        <v>664</v>
      </c>
      <c r="C226" t="s">
        <v>662</v>
      </c>
      <c r="D226" t="s">
        <v>663</v>
      </c>
      <c r="E226" t="str">
        <f t="shared" si="96"/>
        <v>176.826</v>
      </c>
      <c r="F226" t="str">
        <f t="shared" si="97"/>
        <v>34.56305</v>
      </c>
      <c r="G226" t="str">
        <f t="shared" si="98"/>
        <v>-86.45249</v>
      </c>
      <c r="H226">
        <f t="shared" si="106"/>
        <v>0.60323518230707174</v>
      </c>
      <c r="I226">
        <f t="shared" si="107"/>
        <v>0.6032390220314261</v>
      </c>
      <c r="J226">
        <f t="shared" si="108"/>
        <v>-1.5088776299877442</v>
      </c>
      <c r="K226">
        <f t="shared" si="109"/>
        <v>-1.5088805970474726</v>
      </c>
      <c r="L226">
        <f t="shared" si="110"/>
        <v>-2.4433840367512863E-6</v>
      </c>
      <c r="M226">
        <f t="shared" si="111"/>
        <v>3.8397243543597526E-6</v>
      </c>
      <c r="N226">
        <f t="shared" si="112"/>
        <v>95.136530190399185</v>
      </c>
      <c r="O226">
        <f t="shared" si="113"/>
        <v>5.2799999999970731E-2</v>
      </c>
      <c r="P226" s="1">
        <f t="shared" si="114"/>
        <v>5.5499186163612162E-4</v>
      </c>
      <c r="Q226" s="3">
        <v>9.81</v>
      </c>
      <c r="R226" s="3">
        <v>20</v>
      </c>
      <c r="S226" s="3">
        <v>68</v>
      </c>
      <c r="T226" s="3">
        <f t="shared" si="115"/>
        <v>88</v>
      </c>
      <c r="U226" s="5">
        <v>2.4750000000000002E-3</v>
      </c>
      <c r="V226" s="5">
        <v>0.32</v>
      </c>
      <c r="W226" s="5">
        <v>1.29</v>
      </c>
      <c r="X226" s="4">
        <f t="shared" si="116"/>
        <v>2.1366180000000004</v>
      </c>
      <c r="Y226" s="4">
        <f t="shared" si="99"/>
        <v>0.47911330052596363</v>
      </c>
      <c r="Z226" s="3">
        <f t="shared" si="100"/>
        <v>19.246284427354915</v>
      </c>
      <c r="AA226" s="3">
        <f t="shared" si="117"/>
        <v>21.86201572788088</v>
      </c>
      <c r="AB226" s="3">
        <f t="shared" si="101"/>
        <v>0.2064</v>
      </c>
      <c r="AC226" s="3">
        <f t="shared" si="102"/>
        <v>2.6157313005259639</v>
      </c>
      <c r="AD226" s="2">
        <f t="shared" si="127"/>
        <v>211.11</v>
      </c>
      <c r="AE226" s="2">
        <f t="shared" si="103"/>
        <v>9.6564746191619015</v>
      </c>
      <c r="AF226" s="2">
        <f t="shared" si="118"/>
        <v>900.44213704420383</v>
      </c>
      <c r="AG226" s="2">
        <f t="shared" si="119"/>
        <v>122.3776303976566</v>
      </c>
      <c r="AH226" s="2">
        <f t="shared" si="120"/>
        <v>-1022.8197674418606</v>
      </c>
      <c r="AI226" s="2">
        <f t="shared" si="104"/>
        <v>21.600911846099702</v>
      </c>
      <c r="AJ226">
        <f t="shared" si="105"/>
        <v>8.3414451951867763E-4</v>
      </c>
      <c r="AK226">
        <f t="shared" si="121"/>
        <v>12.673116766114166</v>
      </c>
      <c r="AL226">
        <f t="shared" si="122"/>
        <v>-1022.8197674418606</v>
      </c>
      <c r="AM226">
        <f t="shared" si="123"/>
        <v>1022.8934655162534</v>
      </c>
      <c r="AN226">
        <f t="shared" si="124"/>
        <v>-7.3698074392893886E-2</v>
      </c>
      <c r="AO226">
        <f t="shared" si="125"/>
        <v>9.6564746191619015</v>
      </c>
      <c r="AP226">
        <f t="shared" si="126"/>
        <v>261615.45444617304</v>
      </c>
    </row>
    <row r="227" spans="1:42" x14ac:dyDescent="0.3">
      <c r="A227">
        <v>226</v>
      </c>
      <c r="B227" t="s">
        <v>667</v>
      </c>
      <c r="C227" t="s">
        <v>665</v>
      </c>
      <c r="D227" t="s">
        <v>666</v>
      </c>
      <c r="E227" t="str">
        <f t="shared" si="96"/>
        <v>176.8</v>
      </c>
      <c r="F227" t="str">
        <f t="shared" si="97"/>
        <v>34.5658</v>
      </c>
      <c r="G227" t="str">
        <f t="shared" si="98"/>
        <v>-86.45469</v>
      </c>
      <c r="H227">
        <f t="shared" si="106"/>
        <v>0.6032390220314261</v>
      </c>
      <c r="I227">
        <f t="shared" si="107"/>
        <v>0.60328701858585598</v>
      </c>
      <c r="J227">
        <f t="shared" si="108"/>
        <v>-1.5088805970474726</v>
      </c>
      <c r="K227">
        <f t="shared" si="109"/>
        <v>-1.5089189942910164</v>
      </c>
      <c r="L227">
        <f t="shared" si="110"/>
        <v>-3.161969941507521E-5</v>
      </c>
      <c r="M227">
        <f t="shared" si="111"/>
        <v>4.7996554429885485E-5</v>
      </c>
      <c r="N227">
        <f t="shared" si="112"/>
        <v>1201.4478154859987</v>
      </c>
      <c r="O227">
        <f t="shared" si="113"/>
        <v>-8.5799999999940715E-2</v>
      </c>
      <c r="P227" s="1">
        <f t="shared" si="114"/>
        <v>-7.1413838282467288E-5</v>
      </c>
      <c r="Q227" s="3">
        <v>9.81</v>
      </c>
      <c r="R227" s="3">
        <v>20</v>
      </c>
      <c r="S227" s="3">
        <v>68</v>
      </c>
      <c r="T227" s="3">
        <f t="shared" si="115"/>
        <v>88</v>
      </c>
      <c r="U227" s="5">
        <v>2.4750000000000002E-3</v>
      </c>
      <c r="V227" s="5">
        <v>0.32</v>
      </c>
      <c r="W227" s="5">
        <v>1.29</v>
      </c>
      <c r="X227" s="4">
        <f t="shared" si="116"/>
        <v>2.1366180000000004</v>
      </c>
      <c r="Y227" s="4">
        <f t="shared" si="99"/>
        <v>-6.1650138155282468E-2</v>
      </c>
      <c r="Z227" s="3">
        <f t="shared" si="100"/>
        <v>19.592839370530189</v>
      </c>
      <c r="AA227" s="3">
        <f t="shared" si="117"/>
        <v>21.667807232374908</v>
      </c>
      <c r="AB227" s="3">
        <f t="shared" si="101"/>
        <v>0.2064</v>
      </c>
      <c r="AC227" s="3">
        <f t="shared" si="102"/>
        <v>2.0749678618447183</v>
      </c>
      <c r="AD227" s="2">
        <f t="shared" si="127"/>
        <v>211.11</v>
      </c>
      <c r="AE227" s="2">
        <f t="shared" si="103"/>
        <v>9.7430255741140321</v>
      </c>
      <c r="AF227" s="2">
        <f t="shared" si="118"/>
        <v>924.87177837492197</v>
      </c>
      <c r="AG227" s="2">
        <f t="shared" si="119"/>
        <v>97.947989066946704</v>
      </c>
      <c r="AH227" s="2">
        <f t="shared" si="120"/>
        <v>-1022.8197674418606</v>
      </c>
      <c r="AI227" s="2">
        <f t="shared" si="104"/>
        <v>21.794520758446119</v>
      </c>
      <c r="AJ227">
        <f t="shared" si="105"/>
        <v>1.0440556930482353E-2</v>
      </c>
      <c r="AK227">
        <f t="shared" si="121"/>
        <v>10.053138865526735</v>
      </c>
      <c r="AL227">
        <f t="shared" si="122"/>
        <v>-1022.8197674418606</v>
      </c>
      <c r="AM227">
        <f t="shared" si="123"/>
        <v>1022.8565571673189</v>
      </c>
      <c r="AN227">
        <f t="shared" si="124"/>
        <v>-3.6789725458334033E-2</v>
      </c>
      <c r="AO227">
        <f t="shared" si="125"/>
        <v>9.7430255741140321</v>
      </c>
      <c r="AP227">
        <f t="shared" si="126"/>
        <v>261577.69977937688</v>
      </c>
    </row>
    <row r="228" spans="1:42" x14ac:dyDescent="0.3">
      <c r="A228">
        <v>227</v>
      </c>
      <c r="B228" t="s">
        <v>667</v>
      </c>
      <c r="C228" t="s">
        <v>668</v>
      </c>
      <c r="D228" t="s">
        <v>669</v>
      </c>
      <c r="E228" t="str">
        <f t="shared" si="96"/>
        <v>176.8</v>
      </c>
      <c r="F228" t="str">
        <f t="shared" si="97"/>
        <v>34.56603</v>
      </c>
      <c r="G228" t="str">
        <f t="shared" si="98"/>
        <v>-86.45486</v>
      </c>
      <c r="H228">
        <f t="shared" si="106"/>
        <v>0.60328701858585598</v>
      </c>
      <c r="I228">
        <f t="shared" si="107"/>
        <v>0.60329103284313557</v>
      </c>
      <c r="J228">
        <f t="shared" si="108"/>
        <v>-1.5089189942910164</v>
      </c>
      <c r="K228">
        <f t="shared" si="109"/>
        <v>-1.5089219613507447</v>
      </c>
      <c r="L228">
        <f t="shared" si="110"/>
        <v>-2.4432966333456415E-6</v>
      </c>
      <c r="M228">
        <f t="shared" si="111"/>
        <v>4.0142572795831555E-6</v>
      </c>
      <c r="N228">
        <f t="shared" si="112"/>
        <v>98.233111336373611</v>
      </c>
      <c r="O228">
        <f t="shared" si="113"/>
        <v>0</v>
      </c>
      <c r="P228" s="1">
        <f t="shared" si="114"/>
        <v>0</v>
      </c>
      <c r="Q228" s="3">
        <v>9.81</v>
      </c>
      <c r="R228" s="3">
        <v>20</v>
      </c>
      <c r="S228" s="3">
        <v>68</v>
      </c>
      <c r="T228" s="3">
        <f t="shared" si="115"/>
        <v>88</v>
      </c>
      <c r="U228" s="5">
        <v>2.4750000000000002E-3</v>
      </c>
      <c r="V228" s="5">
        <v>0.32</v>
      </c>
      <c r="W228" s="5">
        <v>1.29</v>
      </c>
      <c r="X228" s="4">
        <f t="shared" si="116"/>
        <v>2.1366180000000004</v>
      </c>
      <c r="Y228" s="4">
        <f t="shared" si="99"/>
        <v>0</v>
      </c>
      <c r="Z228" s="3">
        <f t="shared" si="100"/>
        <v>19.553162193274581</v>
      </c>
      <c r="AA228" s="3">
        <f t="shared" si="117"/>
        <v>21.689780193274579</v>
      </c>
      <c r="AB228" s="3">
        <f t="shared" si="101"/>
        <v>0.2064</v>
      </c>
      <c r="AC228" s="3">
        <f t="shared" si="102"/>
        <v>2.1366180000000004</v>
      </c>
      <c r="AD228" s="2">
        <f t="shared" si="127"/>
        <v>211.11</v>
      </c>
      <c r="AE228" s="2">
        <f t="shared" si="103"/>
        <v>9.7331553440758221</v>
      </c>
      <c r="AF228" s="2">
        <f t="shared" si="118"/>
        <v>922.06378437525109</v>
      </c>
      <c r="AG228" s="2">
        <f t="shared" si="119"/>
        <v>100.75598306661142</v>
      </c>
      <c r="AH228" s="2">
        <f t="shared" si="120"/>
        <v>-1022.8197674418606</v>
      </c>
      <c r="AI228" s="2">
        <f t="shared" si="104"/>
        <v>21.772441689493455</v>
      </c>
      <c r="AJ228">
        <f t="shared" si="105"/>
        <v>8.5450939312411544E-4</v>
      </c>
      <c r="AK228">
        <f t="shared" si="121"/>
        <v>10.351831395348839</v>
      </c>
      <c r="AL228">
        <f t="shared" si="122"/>
        <v>-1022.8197674418606</v>
      </c>
      <c r="AM228">
        <f t="shared" si="123"/>
        <v>1022.8599346491669</v>
      </c>
      <c r="AN228">
        <f t="shared" si="124"/>
        <v>-4.0167207306410546E-2</v>
      </c>
      <c r="AO228">
        <f t="shared" si="125"/>
        <v>9.7331553440758221</v>
      </c>
      <c r="AP228">
        <f t="shared" si="126"/>
        <v>261581.15459449589</v>
      </c>
    </row>
    <row r="229" spans="1:42" x14ac:dyDescent="0.3">
      <c r="A229">
        <v>228</v>
      </c>
      <c r="B229" t="s">
        <v>672</v>
      </c>
      <c r="C229" t="s">
        <v>670</v>
      </c>
      <c r="D229" t="s">
        <v>671</v>
      </c>
      <c r="E229" t="str">
        <f t="shared" si="96"/>
        <v>176.772</v>
      </c>
      <c r="F229" t="str">
        <f t="shared" si="97"/>
        <v>34.56621</v>
      </c>
      <c r="G229" t="str">
        <f t="shared" si="98"/>
        <v>-86.45494</v>
      </c>
      <c r="H229">
        <f t="shared" si="106"/>
        <v>0.60329103284313557</v>
      </c>
      <c r="I229">
        <f t="shared" si="107"/>
        <v>0.60329417443578914</v>
      </c>
      <c r="J229">
        <f t="shared" si="108"/>
        <v>-1.5089219613507447</v>
      </c>
      <c r="K229">
        <f t="shared" si="109"/>
        <v>-1.5089233576141463</v>
      </c>
      <c r="L229">
        <f t="shared" si="110"/>
        <v>-1.1497838166232965E-6</v>
      </c>
      <c r="M229">
        <f t="shared" si="111"/>
        <v>3.1415926535771632E-6</v>
      </c>
      <c r="N229">
        <f t="shared" si="112"/>
        <v>69.930342336993505</v>
      </c>
      <c r="O229">
        <f t="shared" si="113"/>
        <v>-9.2400000000066027E-2</v>
      </c>
      <c r="P229" s="1">
        <f t="shared" si="114"/>
        <v>-1.3213148529259517E-3</v>
      </c>
      <c r="Q229" s="3">
        <v>9.81</v>
      </c>
      <c r="R229" s="3">
        <v>20</v>
      </c>
      <c r="S229" s="3">
        <v>68</v>
      </c>
      <c r="T229" s="3">
        <f t="shared" si="115"/>
        <v>88</v>
      </c>
      <c r="U229" s="5">
        <v>2.4750000000000002E-3</v>
      </c>
      <c r="V229" s="5">
        <v>0.32</v>
      </c>
      <c r="W229" s="5">
        <v>1.29</v>
      </c>
      <c r="X229" s="4">
        <f t="shared" si="116"/>
        <v>2.1366180000000004</v>
      </c>
      <c r="Y229" s="4">
        <f t="shared" si="99"/>
        <v>-1.1406636905074146</v>
      </c>
      <c r="Z229" s="3">
        <f t="shared" si="100"/>
        <v>20.294163825561224</v>
      </c>
      <c r="AA229" s="3">
        <f t="shared" si="117"/>
        <v>21.29011813505381</v>
      </c>
      <c r="AB229" s="3">
        <f t="shared" si="101"/>
        <v>0.2064</v>
      </c>
      <c r="AC229" s="3">
        <f t="shared" si="102"/>
        <v>0.9959543094925859</v>
      </c>
      <c r="AD229" s="2">
        <f t="shared" si="127"/>
        <v>211.11</v>
      </c>
      <c r="AE229" s="2">
        <f t="shared" si="103"/>
        <v>9.9158679468489801</v>
      </c>
      <c r="AF229" s="2">
        <f t="shared" si="118"/>
        <v>974.97213462201842</v>
      </c>
      <c r="AG229" s="2">
        <f t="shared" si="119"/>
        <v>47.84763281988198</v>
      </c>
      <c r="AH229" s="2">
        <f t="shared" si="120"/>
        <v>-1022.8197674418606</v>
      </c>
      <c r="AI229" s="2">
        <f t="shared" si="104"/>
        <v>22.181158015205394</v>
      </c>
      <c r="AJ229">
        <f t="shared" si="105"/>
        <v>5.9710061166738139E-4</v>
      </c>
      <c r="AK229">
        <f t="shared" si="121"/>
        <v>4.8253600266113654</v>
      </c>
      <c r="AL229">
        <f t="shared" si="122"/>
        <v>-1022.8197674418606</v>
      </c>
      <c r="AM229">
        <f t="shared" si="123"/>
        <v>1022.8238358504461</v>
      </c>
      <c r="AN229">
        <f t="shared" si="124"/>
        <v>-4.0684085856241836E-3</v>
      </c>
      <c r="AO229">
        <f t="shared" si="125"/>
        <v>9.9158679468489801</v>
      </c>
      <c r="AP229">
        <f t="shared" si="126"/>
        <v>261544.23043273078</v>
      </c>
    </row>
    <row r="230" spans="1:42" x14ac:dyDescent="0.3">
      <c r="A230">
        <v>229</v>
      </c>
      <c r="B230" t="s">
        <v>675</v>
      </c>
      <c r="C230" t="s">
        <v>673</v>
      </c>
      <c r="D230" t="s">
        <v>674</v>
      </c>
      <c r="E230" t="str">
        <f t="shared" si="96"/>
        <v>176.258</v>
      </c>
      <c r="F230" t="str">
        <f t="shared" si="97"/>
        <v>34.56686</v>
      </c>
      <c r="G230" t="str">
        <f t="shared" si="98"/>
        <v>-86.45519</v>
      </c>
      <c r="H230">
        <f t="shared" si="106"/>
        <v>0.60329417443578914</v>
      </c>
      <c r="I230">
        <f t="shared" si="107"/>
        <v>0.60330551907592711</v>
      </c>
      <c r="J230">
        <f t="shared" si="108"/>
        <v>-1.5089233576141463</v>
      </c>
      <c r="K230">
        <f t="shared" si="109"/>
        <v>-1.5089277209372765</v>
      </c>
      <c r="L230">
        <f t="shared" si="110"/>
        <v>-3.5930564962789323E-6</v>
      </c>
      <c r="M230">
        <f t="shared" si="111"/>
        <v>1.1344640137966877E-5</v>
      </c>
      <c r="N230">
        <f t="shared" si="112"/>
        <v>248.75269150666708</v>
      </c>
      <c r="O230">
        <f t="shared" si="113"/>
        <v>-1.6961999999999391</v>
      </c>
      <c r="P230" s="1">
        <f t="shared" si="114"/>
        <v>-6.8188206918536097E-3</v>
      </c>
      <c r="Q230" s="3">
        <v>9.81</v>
      </c>
      <c r="R230" s="3">
        <v>20</v>
      </c>
      <c r="S230" s="3">
        <v>68</v>
      </c>
      <c r="T230" s="3">
        <f t="shared" si="115"/>
        <v>88</v>
      </c>
      <c r="U230" s="5">
        <v>2.4750000000000002E-3</v>
      </c>
      <c r="V230" s="5">
        <v>0.32</v>
      </c>
      <c r="W230" s="5">
        <v>1.29</v>
      </c>
      <c r="X230" s="4">
        <f t="shared" si="116"/>
        <v>2.1366180000000004</v>
      </c>
      <c r="Y230" s="4">
        <f t="shared" si="99"/>
        <v>-5.8864146801566406</v>
      </c>
      <c r="Z230" s="3">
        <f t="shared" si="100"/>
        <v>23.524290817453025</v>
      </c>
      <c r="AA230" s="3">
        <f t="shared" si="117"/>
        <v>19.774494137296386</v>
      </c>
      <c r="AB230" s="3">
        <f t="shared" si="101"/>
        <v>0.2064</v>
      </c>
      <c r="AC230" s="3">
        <f t="shared" si="102"/>
        <v>-3.7497966801566402</v>
      </c>
      <c r="AD230" s="2">
        <f t="shared" si="127"/>
        <v>211.11</v>
      </c>
      <c r="AE230" s="2">
        <f t="shared" si="103"/>
        <v>10.675873604363353</v>
      </c>
      <c r="AF230" s="2">
        <f t="shared" si="118"/>
        <v>1216.774977710339</v>
      </c>
      <c r="AG230" s="2">
        <f t="shared" si="119"/>
        <v>-193.95521026847678</v>
      </c>
      <c r="AH230" s="2">
        <f t="shared" si="120"/>
        <v>-1022.8197674418606</v>
      </c>
      <c r="AI230" s="2">
        <f t="shared" si="104"/>
        <v>23.881241726700701</v>
      </c>
      <c r="AJ230">
        <f t="shared" si="105"/>
        <v>1.9727723004712358E-3</v>
      </c>
      <c r="AK230">
        <f t="shared" si="121"/>
        <v>-18.167619574402327</v>
      </c>
      <c r="AL230">
        <f t="shared" si="122"/>
        <v>-1022.8197674418606</v>
      </c>
      <c r="AM230">
        <f t="shared" si="123"/>
        <v>1022.6025856403804</v>
      </c>
      <c r="AN230">
        <f t="shared" si="124"/>
        <v>0.21718180148013744</v>
      </c>
      <c r="AO230">
        <f t="shared" si="125"/>
        <v>10.675873604363353</v>
      </c>
      <c r="AP230">
        <f t="shared" si="126"/>
        <v>261317.97849570782</v>
      </c>
    </row>
    <row r="231" spans="1:42" x14ac:dyDescent="0.3">
      <c r="A231">
        <v>230</v>
      </c>
      <c r="B231" t="s">
        <v>678</v>
      </c>
      <c r="C231" t="s">
        <v>676</v>
      </c>
      <c r="D231" t="s">
        <v>677</v>
      </c>
      <c r="E231" t="str">
        <f t="shared" si="96"/>
        <v>176.0</v>
      </c>
      <c r="F231" t="str">
        <f t="shared" si="97"/>
        <v>34.56753</v>
      </c>
      <c r="G231" t="str">
        <f t="shared" si="98"/>
        <v>-86.45542</v>
      </c>
      <c r="H231">
        <f t="shared" si="106"/>
        <v>0.60330551907592711</v>
      </c>
      <c r="I231">
        <f t="shared" si="107"/>
        <v>0.60331721278191541</v>
      </c>
      <c r="J231">
        <f t="shared" si="108"/>
        <v>-1.5089277209372765</v>
      </c>
      <c r="K231">
        <f t="shared" si="109"/>
        <v>-1.5089317351945561</v>
      </c>
      <c r="L231">
        <f t="shared" si="110"/>
        <v>-3.3055857409442674E-6</v>
      </c>
      <c r="M231">
        <f t="shared" si="111"/>
        <v>1.1693705988302661E-5</v>
      </c>
      <c r="N231">
        <f t="shared" si="112"/>
        <v>254.01833034827365</v>
      </c>
      <c r="O231">
        <f t="shared" si="113"/>
        <v>-0.85140000000003224</v>
      </c>
      <c r="P231" s="1">
        <f t="shared" si="114"/>
        <v>-3.3517266208021846E-3</v>
      </c>
      <c r="Q231" s="3">
        <v>9.81</v>
      </c>
      <c r="R231" s="3">
        <v>20</v>
      </c>
      <c r="S231" s="3">
        <v>68</v>
      </c>
      <c r="T231" s="3">
        <f t="shared" si="115"/>
        <v>88</v>
      </c>
      <c r="U231" s="5">
        <v>2.4750000000000002E-3</v>
      </c>
      <c r="V231" s="5">
        <v>0.32</v>
      </c>
      <c r="W231" s="5">
        <v>1.29</v>
      </c>
      <c r="X231" s="4">
        <f t="shared" si="116"/>
        <v>2.1366180000000004</v>
      </c>
      <c r="Y231" s="4">
        <f t="shared" si="99"/>
        <v>-2.8934623045707806</v>
      </c>
      <c r="Z231" s="3">
        <f t="shared" si="100"/>
        <v>21.460393792343602</v>
      </c>
      <c r="AA231" s="3">
        <f t="shared" si="117"/>
        <v>20.703549487772822</v>
      </c>
      <c r="AB231" s="3">
        <f t="shared" si="101"/>
        <v>0.2064</v>
      </c>
      <c r="AC231" s="3">
        <f t="shared" si="102"/>
        <v>-0.75684430457078</v>
      </c>
      <c r="AD231" s="2">
        <f t="shared" si="127"/>
        <v>211.11</v>
      </c>
      <c r="AE231" s="2">
        <f t="shared" si="103"/>
        <v>10.196802250004447</v>
      </c>
      <c r="AF231" s="2">
        <f t="shared" si="118"/>
        <v>1060.2102311422032</v>
      </c>
      <c r="AG231" s="2">
        <f t="shared" si="119"/>
        <v>-37.390463700340995</v>
      </c>
      <c r="AH231" s="2">
        <f t="shared" si="120"/>
        <v>-1022.8197674418606</v>
      </c>
      <c r="AI231" s="2">
        <f t="shared" si="104"/>
        <v>22.809589959195051</v>
      </c>
      <c r="AJ231">
        <f t="shared" si="105"/>
        <v>2.1091800575545462E-3</v>
      </c>
      <c r="AK231">
        <f t="shared" si="121"/>
        <v>-3.6668813205948645</v>
      </c>
      <c r="AL231">
        <f t="shared" si="122"/>
        <v>-1022.8197674418606</v>
      </c>
      <c r="AM231">
        <f t="shared" si="123"/>
        <v>1022.8179820709946</v>
      </c>
      <c r="AN231">
        <f t="shared" si="124"/>
        <v>1.7853708659458789E-3</v>
      </c>
      <c r="AO231">
        <f t="shared" si="125"/>
        <v>10.196802250004447</v>
      </c>
      <c r="AP231">
        <f t="shared" si="126"/>
        <v>261538.24305802907</v>
      </c>
    </row>
    <row r="232" spans="1:42" x14ac:dyDescent="0.3">
      <c r="A232">
        <v>231</v>
      </c>
      <c r="B232" t="s">
        <v>681</v>
      </c>
      <c r="C232" t="s">
        <v>679</v>
      </c>
      <c r="D232" t="s">
        <v>680</v>
      </c>
      <c r="E232" t="str">
        <f t="shared" si="96"/>
        <v>176.252</v>
      </c>
      <c r="F232" t="str">
        <f t="shared" si="97"/>
        <v>34.56834</v>
      </c>
      <c r="G232" t="str">
        <f t="shared" si="98"/>
        <v>-86.4557</v>
      </c>
      <c r="H232">
        <f t="shared" si="106"/>
        <v>0.60331721278191541</v>
      </c>
      <c r="I232">
        <f t="shared" si="107"/>
        <v>0.60333134994885651</v>
      </c>
      <c r="J232">
        <f t="shared" si="108"/>
        <v>-1.5089317351945561</v>
      </c>
      <c r="K232">
        <f t="shared" si="109"/>
        <v>-1.5089366221164615</v>
      </c>
      <c r="L232">
        <f t="shared" si="110"/>
        <v>-4.0241555254921294E-6</v>
      </c>
      <c r="M232">
        <f t="shared" si="111"/>
        <v>1.4137166941097234E-5</v>
      </c>
      <c r="N232">
        <f t="shared" si="112"/>
        <v>307.25566099788352</v>
      </c>
      <c r="O232">
        <f t="shared" si="113"/>
        <v>0.83160000000003143</v>
      </c>
      <c r="P232" s="1">
        <f t="shared" si="114"/>
        <v>2.7065408568851717E-3</v>
      </c>
      <c r="Q232" s="3">
        <v>9.81</v>
      </c>
      <c r="R232" s="3">
        <v>20</v>
      </c>
      <c r="S232" s="3">
        <v>68</v>
      </c>
      <c r="T232" s="3">
        <f t="shared" si="115"/>
        <v>88</v>
      </c>
      <c r="U232" s="5">
        <v>2.4750000000000002E-3</v>
      </c>
      <c r="V232" s="5">
        <v>0.32</v>
      </c>
      <c r="W232" s="5">
        <v>1.29</v>
      </c>
      <c r="X232" s="4">
        <f t="shared" si="116"/>
        <v>2.1366180000000004</v>
      </c>
      <c r="Y232" s="4">
        <f t="shared" si="99"/>
        <v>2.3364940331135546</v>
      </c>
      <c r="Z232" s="3">
        <f t="shared" si="100"/>
        <v>18.081853862211844</v>
      </c>
      <c r="AA232" s="3">
        <f t="shared" si="117"/>
        <v>22.554965895325399</v>
      </c>
      <c r="AB232" s="3">
        <f t="shared" si="101"/>
        <v>0.2064</v>
      </c>
      <c r="AC232" s="3">
        <f t="shared" si="102"/>
        <v>4.473112033113555</v>
      </c>
      <c r="AD232" s="2">
        <f t="shared" si="127"/>
        <v>211.11</v>
      </c>
      <c r="AE232" s="2">
        <f t="shared" si="103"/>
        <v>9.3598013395246511</v>
      </c>
      <c r="AF232" s="2">
        <f t="shared" si="118"/>
        <v>819.97364341385367</v>
      </c>
      <c r="AG232" s="2">
        <f t="shared" si="119"/>
        <v>202.84612402800431</v>
      </c>
      <c r="AH232" s="2">
        <f t="shared" si="120"/>
        <v>-1022.8197674418606</v>
      </c>
      <c r="AI232" s="2">
        <f t="shared" si="104"/>
        <v>20.937272825310384</v>
      </c>
      <c r="AJ232">
        <f t="shared" si="105"/>
        <v>2.7793667553078403E-3</v>
      </c>
      <c r="AK232">
        <f t="shared" si="121"/>
        <v>21.672054423999782</v>
      </c>
      <c r="AL232">
        <f t="shared" si="122"/>
        <v>-1022.8197674418606</v>
      </c>
      <c r="AM232">
        <f t="shared" si="123"/>
        <v>1023.1882194709569</v>
      </c>
      <c r="AN232">
        <f t="shared" si="124"/>
        <v>-0.36845202909637464</v>
      </c>
      <c r="AO232">
        <f t="shared" si="125"/>
        <v>9.3598013395246511</v>
      </c>
      <c r="AP232">
        <f t="shared" si="126"/>
        <v>261917.064943067</v>
      </c>
    </row>
    <row r="233" spans="1:42" x14ac:dyDescent="0.3">
      <c r="A233">
        <v>232</v>
      </c>
      <c r="B233" t="s">
        <v>684</v>
      </c>
      <c r="C233" t="s">
        <v>682</v>
      </c>
      <c r="D233" t="s">
        <v>683</v>
      </c>
      <c r="E233" t="str">
        <f t="shared" si="96"/>
        <v>176.92</v>
      </c>
      <c r="F233" t="str">
        <f t="shared" si="97"/>
        <v>34.57023</v>
      </c>
      <c r="G233" t="str">
        <f t="shared" si="98"/>
        <v>-86.45636</v>
      </c>
      <c r="H233">
        <f t="shared" si="106"/>
        <v>0.60333134994885651</v>
      </c>
      <c r="I233">
        <f t="shared" si="107"/>
        <v>0.60336433667171929</v>
      </c>
      <c r="J233">
        <f t="shared" si="108"/>
        <v>-1.5089366221164615</v>
      </c>
      <c r="K233">
        <f t="shared" si="109"/>
        <v>-1.5089481412895247</v>
      </c>
      <c r="L233">
        <f t="shared" si="110"/>
        <v>-9.485355454999566E-6</v>
      </c>
      <c r="M233">
        <f t="shared" si="111"/>
        <v>3.2986722862782258E-5</v>
      </c>
      <c r="N233">
        <f t="shared" si="112"/>
        <v>717.47989839663444</v>
      </c>
      <c r="O233">
        <f t="shared" si="113"/>
        <v>2.2043999999999273</v>
      </c>
      <c r="P233" s="1">
        <f t="shared" si="114"/>
        <v>3.0724205722364355E-3</v>
      </c>
      <c r="Q233" s="3">
        <v>9.81</v>
      </c>
      <c r="R233" s="3">
        <v>20</v>
      </c>
      <c r="S233" s="3">
        <v>68</v>
      </c>
      <c r="T233" s="3">
        <f t="shared" si="115"/>
        <v>88</v>
      </c>
      <c r="U233" s="5">
        <v>2.4750000000000002E-3</v>
      </c>
      <c r="V233" s="5">
        <v>0.32</v>
      </c>
      <c r="W233" s="5">
        <v>1.29</v>
      </c>
      <c r="X233" s="4">
        <f t="shared" si="116"/>
        <v>2.1366180000000004</v>
      </c>
      <c r="Y233" s="4">
        <f t="shared" si="99"/>
        <v>2.6523467128607723</v>
      </c>
      <c r="Z233" s="3">
        <f t="shared" si="100"/>
        <v>17.887930805452669</v>
      </c>
      <c r="AA233" s="3">
        <f t="shared" si="117"/>
        <v>22.676895518313444</v>
      </c>
      <c r="AB233" s="3">
        <f t="shared" si="101"/>
        <v>0.2064</v>
      </c>
      <c r="AC233" s="3">
        <f t="shared" si="102"/>
        <v>4.7889647128607731</v>
      </c>
      <c r="AD233" s="2">
        <f t="shared" si="127"/>
        <v>211.11</v>
      </c>
      <c r="AE233" s="2">
        <f t="shared" si="103"/>
        <v>9.3094753569557724</v>
      </c>
      <c r="AF233" s="2">
        <f t="shared" si="118"/>
        <v>806.81807664869984</v>
      </c>
      <c r="AG233" s="2">
        <f t="shared" si="119"/>
        <v>216.00169079315961</v>
      </c>
      <c r="AH233" s="2">
        <f t="shared" si="120"/>
        <v>-1022.8197674418606</v>
      </c>
      <c r="AI233" s="2">
        <f t="shared" si="104"/>
        <v>20.824696843297076</v>
      </c>
      <c r="AJ233">
        <f t="shared" si="105"/>
        <v>6.5252495830228725E-3</v>
      </c>
      <c r="AK233">
        <f t="shared" si="121"/>
        <v>23.202348415023124</v>
      </c>
      <c r="AL233">
        <f t="shared" si="122"/>
        <v>-1022.8197674418606</v>
      </c>
      <c r="AM233">
        <f t="shared" si="123"/>
        <v>1023.2718742330526</v>
      </c>
      <c r="AN233">
        <f t="shared" si="124"/>
        <v>-0.45210679119202268</v>
      </c>
      <c r="AO233">
        <f t="shared" si="125"/>
        <v>9.3094753569557724</v>
      </c>
      <c r="AP233">
        <f t="shared" si="126"/>
        <v>262002.69733103196</v>
      </c>
    </row>
    <row r="234" spans="1:42" x14ac:dyDescent="0.3">
      <c r="A234">
        <v>233</v>
      </c>
      <c r="B234" t="s">
        <v>687</v>
      </c>
      <c r="C234" t="s">
        <v>685</v>
      </c>
      <c r="D234" t="s">
        <v>686</v>
      </c>
      <c r="E234" t="str">
        <f t="shared" si="96"/>
        <v>177.0</v>
      </c>
      <c r="F234" t="str">
        <f t="shared" si="97"/>
        <v>34.57264</v>
      </c>
      <c r="G234" t="str">
        <f t="shared" si="98"/>
        <v>-86.45719</v>
      </c>
      <c r="H234">
        <f t="shared" si="106"/>
        <v>0.60336433667171929</v>
      </c>
      <c r="I234">
        <f t="shared" si="107"/>
        <v>0.60340639910669236</v>
      </c>
      <c r="J234">
        <f t="shared" si="108"/>
        <v>-1.5089481412895247</v>
      </c>
      <c r="K234">
        <f t="shared" si="109"/>
        <v>-1.5089626275223162</v>
      </c>
      <c r="L234">
        <f t="shared" si="110"/>
        <v>-1.1928244629614183E-5</v>
      </c>
      <c r="M234">
        <f t="shared" si="111"/>
        <v>4.2062434973066942E-5</v>
      </c>
      <c r="N234">
        <f t="shared" si="112"/>
        <v>913.92414017146598</v>
      </c>
      <c r="O234">
        <f t="shared" si="113"/>
        <v>0.26400000000004126</v>
      </c>
      <c r="P234" s="1">
        <f t="shared" si="114"/>
        <v>2.8886423762754628E-4</v>
      </c>
      <c r="Q234" s="3">
        <v>9.81</v>
      </c>
      <c r="R234" s="3">
        <v>20</v>
      </c>
      <c r="S234" s="3">
        <v>68</v>
      </c>
      <c r="T234" s="3">
        <f t="shared" si="115"/>
        <v>88</v>
      </c>
      <c r="U234" s="5">
        <v>2.4750000000000002E-3</v>
      </c>
      <c r="V234" s="5">
        <v>0.32</v>
      </c>
      <c r="W234" s="5">
        <v>1.29</v>
      </c>
      <c r="X234" s="4">
        <f t="shared" si="116"/>
        <v>2.1366180000000004</v>
      </c>
      <c r="Y234" s="4">
        <f t="shared" si="99"/>
        <v>0.24937070865504474</v>
      </c>
      <c r="Z234" s="3">
        <f t="shared" si="100"/>
        <v>19.393110596128817</v>
      </c>
      <c r="AA234" s="3">
        <f t="shared" si="117"/>
        <v>21.779099304783863</v>
      </c>
      <c r="AB234" s="3">
        <f t="shared" si="101"/>
        <v>0.2064</v>
      </c>
      <c r="AC234" s="3">
        <f t="shared" si="102"/>
        <v>2.3859887086550451</v>
      </c>
      <c r="AD234" s="2">
        <f t="shared" si="127"/>
        <v>211.11</v>
      </c>
      <c r="AE234" s="2">
        <f t="shared" si="103"/>
        <v>9.693238322010389</v>
      </c>
      <c r="AF234" s="2">
        <f t="shared" si="118"/>
        <v>910.76571130514344</v>
      </c>
      <c r="AG234" s="2">
        <f t="shared" si="119"/>
        <v>112.05405613672076</v>
      </c>
      <c r="AH234" s="2">
        <f t="shared" si="120"/>
        <v>-1022.8197674418606</v>
      </c>
      <c r="AI234" s="2">
        <f t="shared" si="104"/>
        <v>21.683149881789305</v>
      </c>
      <c r="AJ234">
        <f t="shared" si="105"/>
        <v>7.9827743735546783E-3</v>
      </c>
      <c r="AK234">
        <f t="shared" si="121"/>
        <v>11.560022813251187</v>
      </c>
      <c r="AL234">
        <f t="shared" si="122"/>
        <v>-1022.8197674418606</v>
      </c>
      <c r="AM234">
        <f t="shared" si="123"/>
        <v>1022.8757031894082</v>
      </c>
      <c r="AN234">
        <f t="shared" si="124"/>
        <v>-5.5935747547664505E-2</v>
      </c>
      <c r="AO234">
        <f t="shared" si="125"/>
        <v>9.693238322010389</v>
      </c>
      <c r="AP234">
        <f t="shared" si="126"/>
        <v>261597.28448456168</v>
      </c>
    </row>
    <row r="235" spans="1:42" x14ac:dyDescent="0.3">
      <c r="A235">
        <v>234</v>
      </c>
      <c r="B235" t="s">
        <v>690</v>
      </c>
      <c r="C235" t="s">
        <v>688</v>
      </c>
      <c r="D235" t="s">
        <v>689</v>
      </c>
      <c r="E235" t="str">
        <f t="shared" si="96"/>
        <v>176.435</v>
      </c>
      <c r="F235" t="str">
        <f t="shared" si="97"/>
        <v>34.57544</v>
      </c>
      <c r="G235" t="str">
        <f t="shared" si="98"/>
        <v>-86.45814</v>
      </c>
      <c r="H235">
        <f t="shared" si="106"/>
        <v>0.60340639910669236</v>
      </c>
      <c r="I235">
        <f t="shared" si="107"/>
        <v>0.60345526832574825</v>
      </c>
      <c r="J235">
        <f t="shared" si="108"/>
        <v>-1.5089626275223162</v>
      </c>
      <c r="K235">
        <f t="shared" si="109"/>
        <v>-1.5089792081502102</v>
      </c>
      <c r="L235">
        <f t="shared" si="110"/>
        <v>-1.3652382343474166E-5</v>
      </c>
      <c r="M235">
        <f t="shared" si="111"/>
        <v>4.8869219055891477E-5</v>
      </c>
      <c r="N235">
        <f t="shared" si="112"/>
        <v>1060.6529502699354</v>
      </c>
      <c r="O235">
        <f t="shared" si="113"/>
        <v>-1.8644999999999925</v>
      </c>
      <c r="P235" s="1">
        <f t="shared" si="114"/>
        <v>-1.7578794265602886E-3</v>
      </c>
      <c r="Q235" s="3">
        <v>9.81</v>
      </c>
      <c r="R235" s="3">
        <v>20</v>
      </c>
      <c r="S235" s="3">
        <v>68</v>
      </c>
      <c r="T235" s="3">
        <f t="shared" si="115"/>
        <v>88</v>
      </c>
      <c r="U235" s="5">
        <v>2.4750000000000002E-3</v>
      </c>
      <c r="V235" s="5">
        <v>0.32</v>
      </c>
      <c r="W235" s="5">
        <v>1.29</v>
      </c>
      <c r="X235" s="4">
        <f t="shared" si="116"/>
        <v>2.1366180000000004</v>
      </c>
      <c r="Y235" s="4">
        <f t="shared" si="99"/>
        <v>-1.5175398066574888</v>
      </c>
      <c r="Z235" s="3">
        <f t="shared" si="100"/>
        <v>20.54214465162524</v>
      </c>
      <c r="AA235" s="3">
        <f t="shared" si="117"/>
        <v>21.16122284496775</v>
      </c>
      <c r="AB235" s="3">
        <f t="shared" si="101"/>
        <v>0.2064</v>
      </c>
      <c r="AC235" s="3">
        <f t="shared" si="102"/>
        <v>0.61907819334251157</v>
      </c>
      <c r="AD235" s="2">
        <f t="shared" si="127"/>
        <v>211.11</v>
      </c>
      <c r="AE235" s="2">
        <f t="shared" si="103"/>
        <v>9.9762665677079436</v>
      </c>
      <c r="AF235" s="2">
        <f t="shared" si="118"/>
        <v>992.89685521816568</v>
      </c>
      <c r="AG235" s="2">
        <f t="shared" si="119"/>
        <v>29.922912224030679</v>
      </c>
      <c r="AH235" s="2">
        <f t="shared" si="120"/>
        <v>-1022.8197674418606</v>
      </c>
      <c r="AI235" s="2">
        <f t="shared" si="104"/>
        <v>22.316265840395708</v>
      </c>
      <c r="AJ235">
        <f t="shared" si="105"/>
        <v>9.0015615523723821E-3</v>
      </c>
      <c r="AK235">
        <f t="shared" si="121"/>
        <v>2.9994098514656566</v>
      </c>
      <c r="AL235">
        <f t="shared" si="122"/>
        <v>-1022.8197674418606</v>
      </c>
      <c r="AM235">
        <f t="shared" si="123"/>
        <v>1022.8207445534149</v>
      </c>
      <c r="AN235">
        <f t="shared" si="124"/>
        <v>-9.7711155433444219E-4</v>
      </c>
      <c r="AO235">
        <f t="shared" si="125"/>
        <v>9.9762665677079436</v>
      </c>
      <c r="AP235">
        <f t="shared" si="126"/>
        <v>261541.06857742296</v>
      </c>
    </row>
    <row r="236" spans="1:42" x14ac:dyDescent="0.3">
      <c r="A236">
        <v>235</v>
      </c>
      <c r="B236" t="s">
        <v>693</v>
      </c>
      <c r="C236" t="s">
        <v>691</v>
      </c>
      <c r="D236" t="s">
        <v>692</v>
      </c>
      <c r="E236" t="str">
        <f t="shared" si="96"/>
        <v>176.88</v>
      </c>
      <c r="F236" t="str">
        <f t="shared" si="97"/>
        <v>34.57675</v>
      </c>
      <c r="G236" t="str">
        <f t="shared" si="98"/>
        <v>-86.45859</v>
      </c>
      <c r="H236">
        <f t="shared" si="106"/>
        <v>0.60345526832574825</v>
      </c>
      <c r="I236">
        <f t="shared" si="107"/>
        <v>0.6034781321389493</v>
      </c>
      <c r="J236">
        <f t="shared" si="108"/>
        <v>-1.5089792081502102</v>
      </c>
      <c r="K236">
        <f t="shared" si="109"/>
        <v>-1.5089870621318442</v>
      </c>
      <c r="L236">
        <f t="shared" si="110"/>
        <v>-6.4667580943192335E-6</v>
      </c>
      <c r="M236">
        <f t="shared" si="111"/>
        <v>2.2863813201046135E-5</v>
      </c>
      <c r="N236">
        <f t="shared" si="112"/>
        <v>496.68316934407642</v>
      </c>
      <c r="O236">
        <f t="shared" si="113"/>
        <v>1.4684999999999775</v>
      </c>
      <c r="P236" s="1">
        <f t="shared" si="114"/>
        <v>2.9566131704025522E-3</v>
      </c>
      <c r="Q236" s="3">
        <v>9.81</v>
      </c>
      <c r="R236" s="3">
        <v>20</v>
      </c>
      <c r="S236" s="3">
        <v>68</v>
      </c>
      <c r="T236" s="3">
        <f t="shared" si="115"/>
        <v>88</v>
      </c>
      <c r="U236" s="5">
        <v>2.4750000000000002E-3</v>
      </c>
      <c r="V236" s="5">
        <v>0.32</v>
      </c>
      <c r="W236" s="5">
        <v>1.29</v>
      </c>
      <c r="X236" s="4">
        <f t="shared" si="116"/>
        <v>2.1366180000000004</v>
      </c>
      <c r="Y236" s="4">
        <f t="shared" si="99"/>
        <v>2.5523738619030305</v>
      </c>
      <c r="Z236" s="3">
        <f t="shared" si="100"/>
        <v>17.94917978222712</v>
      </c>
      <c r="AA236" s="3">
        <f t="shared" si="117"/>
        <v>22.63817164413015</v>
      </c>
      <c r="AB236" s="3">
        <f t="shared" si="101"/>
        <v>0.2064</v>
      </c>
      <c r="AC236" s="3">
        <f t="shared" si="102"/>
        <v>4.6889918619030304</v>
      </c>
      <c r="AD236" s="2">
        <f t="shared" si="127"/>
        <v>211.11</v>
      </c>
      <c r="AE236" s="2">
        <f t="shared" si="103"/>
        <v>9.3253997415793215</v>
      </c>
      <c r="AF236" s="2">
        <f t="shared" si="118"/>
        <v>810.96548693188743</v>
      </c>
      <c r="AG236" s="2">
        <f t="shared" si="119"/>
        <v>211.85428050997123</v>
      </c>
      <c r="AH236" s="2">
        <f t="shared" si="120"/>
        <v>-1022.8197674418606</v>
      </c>
      <c r="AI236" s="2">
        <f t="shared" si="104"/>
        <v>20.860318666169587</v>
      </c>
      <c r="AJ236">
        <f t="shared" si="105"/>
        <v>4.5094604535116075E-3</v>
      </c>
      <c r="AK236">
        <f t="shared" si="121"/>
        <v>22.717983827049565</v>
      </c>
      <c r="AL236">
        <f t="shared" si="122"/>
        <v>-1022.8197674418606</v>
      </c>
      <c r="AM236">
        <f t="shared" si="123"/>
        <v>1023.2441585929107</v>
      </c>
      <c r="AN236">
        <f t="shared" si="124"/>
        <v>-0.4243911510501448</v>
      </c>
      <c r="AO236">
        <f t="shared" si="125"/>
        <v>9.3253997415793215</v>
      </c>
      <c r="AP236">
        <f t="shared" si="126"/>
        <v>261974.32493372599</v>
      </c>
    </row>
    <row r="237" spans="1:42" x14ac:dyDescent="0.3">
      <c r="A237">
        <v>236</v>
      </c>
      <c r="B237" t="s">
        <v>690</v>
      </c>
      <c r="C237" t="s">
        <v>688</v>
      </c>
      <c r="D237" t="s">
        <v>689</v>
      </c>
      <c r="E237" t="str">
        <f t="shared" si="96"/>
        <v>176.435</v>
      </c>
      <c r="F237" t="str">
        <f t="shared" si="97"/>
        <v>34.57544</v>
      </c>
      <c r="G237" t="str">
        <f t="shared" si="98"/>
        <v>-86.45814</v>
      </c>
      <c r="H237">
        <f t="shared" si="106"/>
        <v>0.6034781321389493</v>
      </c>
      <c r="I237">
        <f t="shared" si="107"/>
        <v>0.60345526832574825</v>
      </c>
      <c r="J237">
        <f t="shared" si="108"/>
        <v>-1.5089870621318442</v>
      </c>
      <c r="K237">
        <f t="shared" si="109"/>
        <v>-1.5089792081502102</v>
      </c>
      <c r="L237">
        <f t="shared" si="110"/>
        <v>6.4667580943192335E-6</v>
      </c>
      <c r="M237">
        <f t="shared" si="111"/>
        <v>-2.2863813201046135E-5</v>
      </c>
      <c r="N237">
        <f t="shared" si="112"/>
        <v>496.68316934407642</v>
      </c>
      <c r="O237">
        <f t="shared" si="113"/>
        <v>-1.4684999999999775</v>
      </c>
      <c r="P237" s="1">
        <f t="shared" si="114"/>
        <v>-2.9566131704025522E-3</v>
      </c>
      <c r="Q237" s="3">
        <v>9.81</v>
      </c>
      <c r="R237" s="3">
        <v>20</v>
      </c>
      <c r="S237" s="3">
        <v>68</v>
      </c>
      <c r="T237" s="3">
        <f t="shared" si="115"/>
        <v>88</v>
      </c>
      <c r="U237" s="5">
        <v>2.4750000000000002E-3</v>
      </c>
      <c r="V237" s="5">
        <v>0.32</v>
      </c>
      <c r="W237" s="5">
        <v>1.29</v>
      </c>
      <c r="X237" s="4">
        <f t="shared" si="116"/>
        <v>2.1366180000000004</v>
      </c>
      <c r="Y237" s="4">
        <f t="shared" si="99"/>
        <v>-2.5523738619030305</v>
      </c>
      <c r="Z237" s="3">
        <f t="shared" si="100"/>
        <v>21.230900876982947</v>
      </c>
      <c r="AA237" s="3">
        <f t="shared" si="117"/>
        <v>20.815145015079917</v>
      </c>
      <c r="AB237" s="3">
        <f t="shared" si="101"/>
        <v>0.2064</v>
      </c>
      <c r="AC237" s="3">
        <f t="shared" si="102"/>
        <v>-0.41575586190302993</v>
      </c>
      <c r="AD237" s="2">
        <f t="shared" si="127"/>
        <v>211.11</v>
      </c>
      <c r="AE237" s="2">
        <f t="shared" si="103"/>
        <v>10.142134481747302</v>
      </c>
      <c r="AF237" s="2">
        <f t="shared" si="118"/>
        <v>1043.2492822820145</v>
      </c>
      <c r="AG237" s="2">
        <f t="shared" si="119"/>
        <v>-20.429514840093457</v>
      </c>
      <c r="AH237" s="2">
        <f t="shared" si="120"/>
        <v>-1022.8197674418606</v>
      </c>
      <c r="AI237" s="2">
        <f t="shared" si="104"/>
        <v>22.687301682208094</v>
      </c>
      <c r="AJ237">
        <f t="shared" si="105"/>
        <v>4.1463186495427377E-3</v>
      </c>
      <c r="AK237">
        <f t="shared" si="121"/>
        <v>-2.0143210363518893</v>
      </c>
      <c r="AL237">
        <f t="shared" si="122"/>
        <v>-1022.8197674418606</v>
      </c>
      <c r="AM237">
        <f t="shared" si="123"/>
        <v>1022.8194714884743</v>
      </c>
      <c r="AN237">
        <f t="shared" si="124"/>
        <v>2.9595338628496393E-4</v>
      </c>
      <c r="AO237">
        <f t="shared" si="125"/>
        <v>10.142134481747302</v>
      </c>
      <c r="AP237">
        <f t="shared" si="126"/>
        <v>261539.76646056928</v>
      </c>
    </row>
    <row r="238" spans="1:42" x14ac:dyDescent="0.3">
      <c r="A238">
        <v>237</v>
      </c>
      <c r="B238" t="s">
        <v>687</v>
      </c>
      <c r="C238" t="s">
        <v>685</v>
      </c>
      <c r="D238" t="s">
        <v>686</v>
      </c>
      <c r="E238" t="str">
        <f t="shared" si="96"/>
        <v>177.0</v>
      </c>
      <c r="F238" t="str">
        <f t="shared" si="97"/>
        <v>34.57264</v>
      </c>
      <c r="G238" t="str">
        <f t="shared" si="98"/>
        <v>-86.45719</v>
      </c>
      <c r="H238">
        <f t="shared" si="106"/>
        <v>0.60345526832574825</v>
      </c>
      <c r="I238">
        <f t="shared" si="107"/>
        <v>0.60340639910669236</v>
      </c>
      <c r="J238">
        <f t="shared" si="108"/>
        <v>-1.5089792081502102</v>
      </c>
      <c r="K238">
        <f t="shared" si="109"/>
        <v>-1.5089626275223162</v>
      </c>
      <c r="L238">
        <f t="shared" si="110"/>
        <v>1.3652382343474166E-5</v>
      </c>
      <c r="M238">
        <f t="shared" si="111"/>
        <v>-4.8869219055891477E-5</v>
      </c>
      <c r="N238">
        <f t="shared" si="112"/>
        <v>1060.6529502699354</v>
      </c>
      <c r="O238">
        <f t="shared" si="113"/>
        <v>1.8644999999999925</v>
      </c>
      <c r="P238" s="1">
        <f t="shared" si="114"/>
        <v>1.7578794265602886E-3</v>
      </c>
      <c r="Q238" s="3">
        <v>9.81</v>
      </c>
      <c r="R238" s="3">
        <v>20</v>
      </c>
      <c r="S238" s="3">
        <v>68</v>
      </c>
      <c r="T238" s="3">
        <f t="shared" si="115"/>
        <v>88</v>
      </c>
      <c r="U238" s="5">
        <v>2.4750000000000002E-3</v>
      </c>
      <c r="V238" s="5">
        <v>0.32</v>
      </c>
      <c r="W238" s="5">
        <v>1.29</v>
      </c>
      <c r="X238" s="4">
        <f t="shared" si="116"/>
        <v>2.1366180000000004</v>
      </c>
      <c r="Y238" s="4">
        <f t="shared" si="99"/>
        <v>1.5175398066574888</v>
      </c>
      <c r="Z238" s="3">
        <f t="shared" si="100"/>
        <v>18.590256048667484</v>
      </c>
      <c r="AA238" s="3">
        <f t="shared" si="117"/>
        <v>22.244413855324972</v>
      </c>
      <c r="AB238" s="3">
        <f t="shared" si="101"/>
        <v>0.2064</v>
      </c>
      <c r="AC238" s="3">
        <f t="shared" si="102"/>
        <v>3.6541578066574893</v>
      </c>
      <c r="AD238" s="2">
        <f t="shared" si="127"/>
        <v>211.11</v>
      </c>
      <c r="AE238" s="2">
        <f t="shared" si="103"/>
        <v>9.4904725911428631</v>
      </c>
      <c r="AF238" s="2">
        <f t="shared" si="118"/>
        <v>854.79804017541949</v>
      </c>
      <c r="AG238" s="2">
        <f t="shared" si="119"/>
        <v>168.02172726644196</v>
      </c>
      <c r="AH238" s="2">
        <f t="shared" si="120"/>
        <v>-1022.8197674418606</v>
      </c>
      <c r="AI238" s="2">
        <f t="shared" si="104"/>
        <v>21.229575999951717</v>
      </c>
      <c r="AJ238">
        <f t="shared" si="105"/>
        <v>9.462329373977325E-3</v>
      </c>
      <c r="AK238">
        <f t="shared" si="121"/>
        <v>17.70425293923202</v>
      </c>
      <c r="AL238">
        <f t="shared" si="122"/>
        <v>-1022.8197674418606</v>
      </c>
      <c r="AM238">
        <f t="shared" si="123"/>
        <v>1023.0206696195908</v>
      </c>
      <c r="AN238">
        <f t="shared" si="124"/>
        <v>-0.20090217773019958</v>
      </c>
      <c r="AO238">
        <f t="shared" si="125"/>
        <v>9.4904725911428631</v>
      </c>
      <c r="AP238">
        <f t="shared" si="126"/>
        <v>261745.59624784501</v>
      </c>
    </row>
    <row r="239" spans="1:42" x14ac:dyDescent="0.3">
      <c r="A239">
        <v>238</v>
      </c>
      <c r="B239" t="s">
        <v>684</v>
      </c>
      <c r="C239" t="s">
        <v>682</v>
      </c>
      <c r="D239" t="s">
        <v>683</v>
      </c>
      <c r="E239" t="str">
        <f t="shared" si="96"/>
        <v>176.92</v>
      </c>
      <c r="F239" t="str">
        <f t="shared" si="97"/>
        <v>34.57023</v>
      </c>
      <c r="G239" t="str">
        <f t="shared" si="98"/>
        <v>-86.45636</v>
      </c>
      <c r="H239">
        <f t="shared" si="106"/>
        <v>0.60340639910669236</v>
      </c>
      <c r="I239">
        <f t="shared" si="107"/>
        <v>0.60336433667171929</v>
      </c>
      <c r="J239">
        <f t="shared" si="108"/>
        <v>-1.5089626275223162</v>
      </c>
      <c r="K239">
        <f t="shared" si="109"/>
        <v>-1.5089481412895247</v>
      </c>
      <c r="L239">
        <f t="shared" si="110"/>
        <v>1.1928244629614183E-5</v>
      </c>
      <c r="M239">
        <f t="shared" si="111"/>
        <v>-4.2062434973066942E-5</v>
      </c>
      <c r="N239">
        <f t="shared" si="112"/>
        <v>913.92414017146598</v>
      </c>
      <c r="O239">
        <f t="shared" si="113"/>
        <v>-0.26400000000004126</v>
      </c>
      <c r="P239" s="1">
        <f t="shared" si="114"/>
        <v>-2.8886423762754628E-4</v>
      </c>
      <c r="Q239" s="3">
        <v>9.81</v>
      </c>
      <c r="R239" s="3">
        <v>20</v>
      </c>
      <c r="S239" s="3">
        <v>68</v>
      </c>
      <c r="T239" s="3">
        <f t="shared" si="115"/>
        <v>88</v>
      </c>
      <c r="U239" s="5">
        <v>2.4750000000000002E-3</v>
      </c>
      <c r="V239" s="5">
        <v>0.32</v>
      </c>
      <c r="W239" s="5">
        <v>1.29</v>
      </c>
      <c r="X239" s="4">
        <f t="shared" si="116"/>
        <v>2.1366180000000004</v>
      </c>
      <c r="Y239" s="4">
        <f t="shared" si="99"/>
        <v>-0.24937070865504474</v>
      </c>
      <c r="Z239" s="3">
        <f t="shared" si="100"/>
        <v>19.713917974515279</v>
      </c>
      <c r="AA239" s="3">
        <f t="shared" si="117"/>
        <v>21.601165265860235</v>
      </c>
      <c r="AB239" s="3">
        <f t="shared" si="101"/>
        <v>0.2064</v>
      </c>
      <c r="AC239" s="3">
        <f t="shared" si="102"/>
        <v>1.8872472913449556</v>
      </c>
      <c r="AD239" s="2">
        <f t="shared" si="127"/>
        <v>211.11</v>
      </c>
      <c r="AE239" s="2">
        <f t="shared" si="103"/>
        <v>9.7730838777316684</v>
      </c>
      <c r="AF239" s="2">
        <f t="shared" si="118"/>
        <v>933.45820699447574</v>
      </c>
      <c r="AG239" s="2">
        <f t="shared" si="119"/>
        <v>89.361560447365051</v>
      </c>
      <c r="AH239" s="2">
        <f t="shared" si="120"/>
        <v>-1022.8197674418606</v>
      </c>
      <c r="AI239" s="2">
        <f t="shared" si="104"/>
        <v>21.861759247884017</v>
      </c>
      <c r="AJ239">
        <f t="shared" si="105"/>
        <v>7.9175555476417667E-3</v>
      </c>
      <c r="AK239">
        <f t="shared" si="121"/>
        <v>9.1436399774464903</v>
      </c>
      <c r="AL239">
        <f t="shared" si="122"/>
        <v>-1022.8197674418606</v>
      </c>
      <c r="AM239">
        <f t="shared" si="123"/>
        <v>1022.8474485022632</v>
      </c>
      <c r="AN239">
        <f t="shared" si="124"/>
        <v>-2.7681060402699131E-2</v>
      </c>
      <c r="AO239">
        <f t="shared" si="125"/>
        <v>9.7730838777316684</v>
      </c>
      <c r="AP239">
        <f t="shared" si="126"/>
        <v>261568.38266946014</v>
      </c>
    </row>
    <row r="240" spans="1:42" x14ac:dyDescent="0.3">
      <c r="A240">
        <v>239</v>
      </c>
      <c r="B240" t="s">
        <v>681</v>
      </c>
      <c r="C240" t="s">
        <v>679</v>
      </c>
      <c r="D240" t="s">
        <v>680</v>
      </c>
      <c r="E240" t="str">
        <f t="shared" si="96"/>
        <v>176.252</v>
      </c>
      <c r="F240" t="str">
        <f t="shared" si="97"/>
        <v>34.56834</v>
      </c>
      <c r="G240" t="str">
        <f t="shared" si="98"/>
        <v>-86.4557</v>
      </c>
      <c r="H240">
        <f t="shared" si="106"/>
        <v>0.60336433667171929</v>
      </c>
      <c r="I240">
        <f t="shared" si="107"/>
        <v>0.60333134994885651</v>
      </c>
      <c r="J240">
        <f t="shared" si="108"/>
        <v>-1.5089481412895247</v>
      </c>
      <c r="K240">
        <f t="shared" si="109"/>
        <v>-1.5089366221164615</v>
      </c>
      <c r="L240">
        <f t="shared" si="110"/>
        <v>9.485355454999566E-6</v>
      </c>
      <c r="M240">
        <f t="shared" si="111"/>
        <v>-3.2986722862782258E-5</v>
      </c>
      <c r="N240">
        <f t="shared" si="112"/>
        <v>717.47989839663444</v>
      </c>
      <c r="O240">
        <f t="shared" si="113"/>
        <v>-2.2043999999999273</v>
      </c>
      <c r="P240" s="1">
        <f t="shared" si="114"/>
        <v>-3.0724205722364355E-3</v>
      </c>
      <c r="Q240" s="3">
        <v>9.81</v>
      </c>
      <c r="R240" s="3">
        <v>20</v>
      </c>
      <c r="S240" s="3">
        <v>68</v>
      </c>
      <c r="T240" s="3">
        <f t="shared" si="115"/>
        <v>88</v>
      </c>
      <c r="U240" s="5">
        <v>2.4750000000000002E-3</v>
      </c>
      <c r="V240" s="5">
        <v>0.32</v>
      </c>
      <c r="W240" s="5">
        <v>1.29</v>
      </c>
      <c r="X240" s="4">
        <f t="shared" si="116"/>
        <v>2.1366180000000004</v>
      </c>
      <c r="Y240" s="4">
        <f t="shared" si="99"/>
        <v>-2.6523467128607723</v>
      </c>
      <c r="Z240" s="3">
        <f t="shared" si="100"/>
        <v>21.29803959633195</v>
      </c>
      <c r="AA240" s="3">
        <f t="shared" si="117"/>
        <v>20.78231088347118</v>
      </c>
      <c r="AB240" s="3">
        <f t="shared" si="101"/>
        <v>0.2064</v>
      </c>
      <c r="AC240" s="3">
        <f t="shared" si="102"/>
        <v>-0.51572871286077193</v>
      </c>
      <c r="AD240" s="2">
        <f t="shared" si="127"/>
        <v>211.11</v>
      </c>
      <c r="AE240" s="2">
        <f t="shared" si="103"/>
        <v>10.158158117435345</v>
      </c>
      <c r="AF240" s="2">
        <f t="shared" si="118"/>
        <v>1048.2018110995098</v>
      </c>
      <c r="AG240" s="2">
        <f t="shared" si="119"/>
        <v>-25.382043657660528</v>
      </c>
      <c r="AH240" s="2">
        <f t="shared" si="120"/>
        <v>-1022.8197674418606</v>
      </c>
      <c r="AI240" s="2">
        <f t="shared" si="104"/>
        <v>22.723145523320106</v>
      </c>
      <c r="AJ240">
        <f t="shared" si="105"/>
        <v>5.9800851186665926E-3</v>
      </c>
      <c r="AK240">
        <f t="shared" si="121"/>
        <v>-2.4986856243254456</v>
      </c>
      <c r="AL240">
        <f t="shared" si="122"/>
        <v>-1022.8197674418606</v>
      </c>
      <c r="AM240">
        <f t="shared" si="123"/>
        <v>1022.8192025410245</v>
      </c>
      <c r="AN240">
        <f t="shared" si="124"/>
        <v>5.6490083602511731E-4</v>
      </c>
      <c r="AO240">
        <f t="shared" si="125"/>
        <v>10.158158117435345</v>
      </c>
      <c r="AP240">
        <f t="shared" si="126"/>
        <v>261539.49137603282</v>
      </c>
    </row>
    <row r="241" spans="1:42" x14ac:dyDescent="0.3">
      <c r="A241">
        <v>240</v>
      </c>
      <c r="B241" t="s">
        <v>675</v>
      </c>
      <c r="C241" t="s">
        <v>673</v>
      </c>
      <c r="D241" t="s">
        <v>674</v>
      </c>
      <c r="E241" t="str">
        <f t="shared" si="96"/>
        <v>176.258</v>
      </c>
      <c r="F241" t="str">
        <f t="shared" si="97"/>
        <v>34.56686</v>
      </c>
      <c r="G241" t="str">
        <f t="shared" si="98"/>
        <v>-86.45519</v>
      </c>
      <c r="H241">
        <f t="shared" si="106"/>
        <v>0.60333134994885651</v>
      </c>
      <c r="I241">
        <f t="shared" si="107"/>
        <v>0.60330551907592711</v>
      </c>
      <c r="J241">
        <f t="shared" si="108"/>
        <v>-1.5089366221164615</v>
      </c>
      <c r="K241">
        <f t="shared" si="109"/>
        <v>-1.5089277209372765</v>
      </c>
      <c r="L241">
        <f t="shared" si="110"/>
        <v>7.3297413789293919E-6</v>
      </c>
      <c r="M241">
        <f t="shared" si="111"/>
        <v>-2.5830872929399895E-5</v>
      </c>
      <c r="N241">
        <f t="shared" si="112"/>
        <v>561.2737608482646</v>
      </c>
      <c r="O241">
        <f t="shared" si="113"/>
        <v>1.9800000000000748E-2</v>
      </c>
      <c r="P241" s="1">
        <f t="shared" si="114"/>
        <v>3.5276902968128423E-5</v>
      </c>
      <c r="Q241" s="3">
        <v>9.81</v>
      </c>
      <c r="R241" s="3">
        <v>20</v>
      </c>
      <c r="S241" s="3">
        <v>68</v>
      </c>
      <c r="T241" s="3">
        <f t="shared" si="115"/>
        <v>88</v>
      </c>
      <c r="U241" s="5">
        <v>2.4750000000000002E-3</v>
      </c>
      <c r="V241" s="5">
        <v>0.32</v>
      </c>
      <c r="W241" s="5">
        <v>1.29</v>
      </c>
      <c r="X241" s="4">
        <f t="shared" si="116"/>
        <v>2.1366180000000004</v>
      </c>
      <c r="Y241" s="4">
        <f t="shared" si="99"/>
        <v>3.0453844775376611E-2</v>
      </c>
      <c r="Z241" s="3">
        <f t="shared" si="100"/>
        <v>19.533578395941955</v>
      </c>
      <c r="AA241" s="3">
        <f t="shared" si="117"/>
        <v>21.700650240717334</v>
      </c>
      <c r="AB241" s="3">
        <f t="shared" si="101"/>
        <v>0.2064</v>
      </c>
      <c r="AC241" s="3">
        <f t="shared" si="102"/>
        <v>2.1670718447753772</v>
      </c>
      <c r="AD241" s="2">
        <f t="shared" si="127"/>
        <v>211.11</v>
      </c>
      <c r="AE241" s="2">
        <f t="shared" si="103"/>
        <v>9.7282799205664858</v>
      </c>
      <c r="AF241" s="2">
        <f t="shared" si="118"/>
        <v>920.67886863397973</v>
      </c>
      <c r="AG241" s="2">
        <f t="shared" si="119"/>
        <v>102.14089880791315</v>
      </c>
      <c r="AH241" s="2">
        <f t="shared" si="120"/>
        <v>-1022.8197674418606</v>
      </c>
      <c r="AI241" s="2">
        <f t="shared" si="104"/>
        <v>21.761535681080343</v>
      </c>
      <c r="AJ241">
        <f t="shared" si="105"/>
        <v>4.8848505088693881E-3</v>
      </c>
      <c r="AK241">
        <f t="shared" si="121"/>
        <v>10.499379092903959</v>
      </c>
      <c r="AL241">
        <f t="shared" si="122"/>
        <v>-1022.8197674418606</v>
      </c>
      <c r="AM241">
        <f t="shared" si="123"/>
        <v>1022.8616767198338</v>
      </c>
      <c r="AN241">
        <f t="shared" si="124"/>
        <v>-4.1909277973218195E-2</v>
      </c>
      <c r="AO241">
        <f t="shared" si="125"/>
        <v>9.7282799205664858</v>
      </c>
      <c r="AP241">
        <f t="shared" si="126"/>
        <v>261582.93656179326</v>
      </c>
    </row>
    <row r="242" spans="1:42" x14ac:dyDescent="0.3">
      <c r="A242">
        <v>241</v>
      </c>
      <c r="B242" t="s">
        <v>672</v>
      </c>
      <c r="C242" t="s">
        <v>670</v>
      </c>
      <c r="D242" t="s">
        <v>671</v>
      </c>
      <c r="E242" t="str">
        <f t="shared" si="96"/>
        <v>176.772</v>
      </c>
      <c r="F242" t="str">
        <f t="shared" si="97"/>
        <v>34.56621</v>
      </c>
      <c r="G242" t="str">
        <f t="shared" si="98"/>
        <v>-86.45494</v>
      </c>
      <c r="H242">
        <f t="shared" si="106"/>
        <v>0.60330551907592711</v>
      </c>
      <c r="I242">
        <f t="shared" si="107"/>
        <v>0.60329417443578914</v>
      </c>
      <c r="J242">
        <f t="shared" si="108"/>
        <v>-1.5089277209372765</v>
      </c>
      <c r="K242">
        <f t="shared" si="109"/>
        <v>-1.5089233576141463</v>
      </c>
      <c r="L242">
        <f t="shared" si="110"/>
        <v>3.5930564962789323E-6</v>
      </c>
      <c r="M242">
        <f t="shared" si="111"/>
        <v>-1.1344640137966877E-5</v>
      </c>
      <c r="N242">
        <f t="shared" si="112"/>
        <v>248.75269150666708</v>
      </c>
      <c r="O242">
        <f t="shared" si="113"/>
        <v>1.6961999999999391</v>
      </c>
      <c r="P242" s="1">
        <f t="shared" si="114"/>
        <v>6.8188206918536097E-3</v>
      </c>
      <c r="Q242" s="3">
        <v>9.81</v>
      </c>
      <c r="R242" s="3">
        <v>20</v>
      </c>
      <c r="S242" s="3">
        <v>68</v>
      </c>
      <c r="T242" s="3">
        <f t="shared" si="115"/>
        <v>88</v>
      </c>
      <c r="U242" s="5">
        <v>2.4750000000000002E-3</v>
      </c>
      <c r="V242" s="5">
        <v>0.32</v>
      </c>
      <c r="W242" s="5">
        <v>1.29</v>
      </c>
      <c r="X242" s="4">
        <f t="shared" si="116"/>
        <v>2.1366180000000004</v>
      </c>
      <c r="Y242" s="4">
        <f t="shared" si="99"/>
        <v>5.8864146801566406</v>
      </c>
      <c r="Z242" s="3">
        <f t="shared" si="100"/>
        <v>15.973976941169772</v>
      </c>
      <c r="AA242" s="3">
        <f t="shared" si="117"/>
        <v>23.997009621326413</v>
      </c>
      <c r="AB242" s="3">
        <f t="shared" si="101"/>
        <v>0.2064</v>
      </c>
      <c r="AC242" s="3">
        <f t="shared" si="102"/>
        <v>8.0230326801566427</v>
      </c>
      <c r="AD242" s="2">
        <f t="shared" si="127"/>
        <v>211.11</v>
      </c>
      <c r="AE242" s="2">
        <f t="shared" si="103"/>
        <v>8.797346141511909</v>
      </c>
      <c r="AF242" s="2">
        <f t="shared" si="118"/>
        <v>680.85564151162839</v>
      </c>
      <c r="AG242" s="2">
        <f t="shared" si="119"/>
        <v>341.96412593023251</v>
      </c>
      <c r="AH242" s="2">
        <f t="shared" si="120"/>
        <v>-1022.8197674418606</v>
      </c>
      <c r="AI242" s="2">
        <f t="shared" si="104"/>
        <v>19.679096769470629</v>
      </c>
      <c r="AJ242">
        <f t="shared" si="105"/>
        <v>2.3940251288555622E-3</v>
      </c>
      <c r="AK242">
        <f t="shared" si="121"/>
        <v>38.871282365100015</v>
      </c>
      <c r="AL242">
        <f t="shared" si="122"/>
        <v>-1022.8197674418606</v>
      </c>
      <c r="AM242">
        <f t="shared" si="123"/>
        <v>1024.9421491179864</v>
      </c>
      <c r="AN242">
        <f t="shared" si="124"/>
        <v>-2.12238167612594</v>
      </c>
      <c r="AO242">
        <f t="shared" si="125"/>
        <v>8.797346141511909</v>
      </c>
      <c r="AP242">
        <f t="shared" si="126"/>
        <v>263715.38760383258</v>
      </c>
    </row>
    <row r="243" spans="1:42" x14ac:dyDescent="0.3">
      <c r="A243">
        <v>242</v>
      </c>
      <c r="B243" t="s">
        <v>667</v>
      </c>
      <c r="C243" t="s">
        <v>668</v>
      </c>
      <c r="D243" t="s">
        <v>669</v>
      </c>
      <c r="E243" t="str">
        <f t="shared" si="96"/>
        <v>176.8</v>
      </c>
      <c r="F243" t="str">
        <f t="shared" si="97"/>
        <v>34.56603</v>
      </c>
      <c r="G243" t="str">
        <f t="shared" si="98"/>
        <v>-86.45486</v>
      </c>
      <c r="H243">
        <f t="shared" si="106"/>
        <v>0.60329417443578914</v>
      </c>
      <c r="I243">
        <f t="shared" si="107"/>
        <v>0.60329103284313557</v>
      </c>
      <c r="J243">
        <f t="shared" si="108"/>
        <v>-1.5089233576141463</v>
      </c>
      <c r="K243">
        <f t="shared" si="109"/>
        <v>-1.5089219613507447</v>
      </c>
      <c r="L243">
        <f t="shared" si="110"/>
        <v>1.1497838166232965E-6</v>
      </c>
      <c r="M243">
        <f t="shared" si="111"/>
        <v>-3.1415926535771632E-6</v>
      </c>
      <c r="N243">
        <f t="shared" si="112"/>
        <v>69.930342336993505</v>
      </c>
      <c r="O243">
        <f t="shared" si="113"/>
        <v>9.2400000000066027E-2</v>
      </c>
      <c r="P243" s="1">
        <f t="shared" si="114"/>
        <v>1.3213148529259517E-3</v>
      </c>
      <c r="Q243" s="3">
        <v>9.81</v>
      </c>
      <c r="R243" s="3">
        <v>20</v>
      </c>
      <c r="S243" s="3">
        <v>68</v>
      </c>
      <c r="T243" s="3">
        <f t="shared" si="115"/>
        <v>88</v>
      </c>
      <c r="U243" s="5">
        <v>2.4750000000000002E-3</v>
      </c>
      <c r="V243" s="5">
        <v>0.32</v>
      </c>
      <c r="W243" s="5">
        <v>1.29</v>
      </c>
      <c r="X243" s="4">
        <f t="shared" si="116"/>
        <v>2.1366180000000004</v>
      </c>
      <c r="Y243" s="4">
        <f t="shared" si="99"/>
        <v>1.1406636905074146</v>
      </c>
      <c r="Z243" s="3">
        <f t="shared" si="100"/>
        <v>18.826893669269253</v>
      </c>
      <c r="AA243" s="3">
        <f t="shared" si="117"/>
        <v>22.104175359776669</v>
      </c>
      <c r="AB243" s="3">
        <f t="shared" si="101"/>
        <v>0.2064</v>
      </c>
      <c r="AC243" s="3">
        <f t="shared" si="102"/>
        <v>3.2772816905074151</v>
      </c>
      <c r="AD243" s="2">
        <f t="shared" si="127"/>
        <v>211.11</v>
      </c>
      <c r="AE243" s="2">
        <f t="shared" si="103"/>
        <v>9.550684274074225</v>
      </c>
      <c r="AF243" s="2">
        <f t="shared" si="118"/>
        <v>871.17111093390236</v>
      </c>
      <c r="AG243" s="2">
        <f t="shared" si="119"/>
        <v>151.64865650794846</v>
      </c>
      <c r="AH243" s="2">
        <f t="shared" si="120"/>
        <v>-1022.8197674418606</v>
      </c>
      <c r="AI243" s="2">
        <f t="shared" si="104"/>
        <v>21.364265657036793</v>
      </c>
      <c r="AJ243">
        <f t="shared" si="105"/>
        <v>6.1993158253055385E-4</v>
      </c>
      <c r="AK243">
        <f t="shared" si="121"/>
        <v>15.878302764086314</v>
      </c>
      <c r="AL243">
        <f t="shared" si="122"/>
        <v>-1022.8197674418606</v>
      </c>
      <c r="AM243">
        <f t="shared" si="123"/>
        <v>1022.9647072964822</v>
      </c>
      <c r="AN243">
        <f t="shared" si="124"/>
        <v>-0.14493985462166847</v>
      </c>
      <c r="AO243">
        <f t="shared" si="125"/>
        <v>9.550684274074225</v>
      </c>
      <c r="AP243">
        <f t="shared" si="126"/>
        <v>261688.33752341405</v>
      </c>
    </row>
    <row r="244" spans="1:42" x14ac:dyDescent="0.3">
      <c r="A244">
        <v>243</v>
      </c>
      <c r="B244" t="s">
        <v>667</v>
      </c>
      <c r="C244" t="s">
        <v>665</v>
      </c>
      <c r="D244" t="s">
        <v>666</v>
      </c>
      <c r="E244" t="str">
        <f t="shared" si="96"/>
        <v>176.8</v>
      </c>
      <c r="F244" t="str">
        <f t="shared" si="97"/>
        <v>34.5658</v>
      </c>
      <c r="G244" t="str">
        <f t="shared" si="98"/>
        <v>-86.45469</v>
      </c>
      <c r="H244">
        <f t="shared" si="106"/>
        <v>0.60329103284313557</v>
      </c>
      <c r="I244">
        <f t="shared" si="107"/>
        <v>0.60328701858585598</v>
      </c>
      <c r="J244">
        <f t="shared" si="108"/>
        <v>-1.5089219613507447</v>
      </c>
      <c r="K244">
        <f t="shared" si="109"/>
        <v>-1.5089189942910164</v>
      </c>
      <c r="L244">
        <f t="shared" si="110"/>
        <v>2.4432966333456415E-6</v>
      </c>
      <c r="M244">
        <f t="shared" si="111"/>
        <v>-4.0142572795831555E-6</v>
      </c>
      <c r="N244">
        <f t="shared" si="112"/>
        <v>98.233111336373611</v>
      </c>
      <c r="O244">
        <f t="shared" si="113"/>
        <v>0</v>
      </c>
      <c r="P244" s="1">
        <f t="shared" si="114"/>
        <v>0</v>
      </c>
      <c r="Q244" s="3">
        <v>9.81</v>
      </c>
      <c r="R244" s="3">
        <v>20</v>
      </c>
      <c r="S244" s="3">
        <v>68</v>
      </c>
      <c r="T244" s="3">
        <f t="shared" si="115"/>
        <v>88</v>
      </c>
      <c r="U244" s="5">
        <v>2.4750000000000002E-3</v>
      </c>
      <c r="V244" s="5">
        <v>0.32</v>
      </c>
      <c r="W244" s="5">
        <v>1.29</v>
      </c>
      <c r="X244" s="4">
        <f t="shared" si="116"/>
        <v>2.1366180000000004</v>
      </c>
      <c r="Y244" s="4">
        <f t="shared" si="99"/>
        <v>0</v>
      </c>
      <c r="Z244" s="3">
        <f t="shared" si="100"/>
        <v>19.553162193274581</v>
      </c>
      <c r="AA244" s="3">
        <f t="shared" si="117"/>
        <v>21.689780193274579</v>
      </c>
      <c r="AB244" s="3">
        <f t="shared" si="101"/>
        <v>0.2064</v>
      </c>
      <c r="AC244" s="3">
        <f t="shared" si="102"/>
        <v>2.1366180000000004</v>
      </c>
      <c r="AD244" s="2">
        <f t="shared" si="127"/>
        <v>211.11</v>
      </c>
      <c r="AE244" s="2">
        <f t="shared" si="103"/>
        <v>9.7331553440758221</v>
      </c>
      <c r="AF244" s="2">
        <f t="shared" si="118"/>
        <v>922.06378437525109</v>
      </c>
      <c r="AG244" s="2">
        <f t="shared" si="119"/>
        <v>100.75598306661142</v>
      </c>
      <c r="AH244" s="2">
        <f t="shared" si="120"/>
        <v>-1022.8197674418606</v>
      </c>
      <c r="AI244" s="2">
        <f t="shared" si="104"/>
        <v>21.772441689493455</v>
      </c>
      <c r="AJ244">
        <f t="shared" si="105"/>
        <v>8.5450939312411544E-4</v>
      </c>
      <c r="AK244">
        <f t="shared" si="121"/>
        <v>10.351831395348839</v>
      </c>
      <c r="AL244">
        <f t="shared" si="122"/>
        <v>-1022.8197674418606</v>
      </c>
      <c r="AM244">
        <f t="shared" si="123"/>
        <v>1022.8599346491669</v>
      </c>
      <c r="AN244">
        <f t="shared" si="124"/>
        <v>-4.0167207306410546E-2</v>
      </c>
      <c r="AO244">
        <f t="shared" si="125"/>
        <v>9.7331553440758221</v>
      </c>
      <c r="AP244">
        <f t="shared" si="126"/>
        <v>261581.15459449589</v>
      </c>
    </row>
    <row r="245" spans="1:42" x14ac:dyDescent="0.3">
      <c r="A245">
        <v>244</v>
      </c>
      <c r="B245" t="s">
        <v>667</v>
      </c>
      <c r="C245" t="s">
        <v>694</v>
      </c>
      <c r="D245" t="s">
        <v>695</v>
      </c>
      <c r="E245" t="str">
        <f t="shared" si="96"/>
        <v>176.8</v>
      </c>
      <c r="F245" t="str">
        <f t="shared" si="97"/>
        <v>34.56385</v>
      </c>
      <c r="G245" t="str">
        <f t="shared" si="98"/>
        <v>-86.45314</v>
      </c>
      <c r="H245">
        <f t="shared" si="106"/>
        <v>0.60328701858585598</v>
      </c>
      <c r="I245">
        <f t="shared" si="107"/>
        <v>0.60325298466544208</v>
      </c>
      <c r="J245">
        <f t="shared" si="108"/>
        <v>-1.5089189942910164</v>
      </c>
      <c r="K245">
        <f t="shared" si="109"/>
        <v>-1.5088919416876105</v>
      </c>
      <c r="L245">
        <f t="shared" si="110"/>
        <v>2.2277408348411305E-5</v>
      </c>
      <c r="M245">
        <f t="shared" si="111"/>
        <v>-3.4033920413900631E-5</v>
      </c>
      <c r="N245">
        <f t="shared" si="112"/>
        <v>850.28537396902288</v>
      </c>
      <c r="O245">
        <f t="shared" si="113"/>
        <v>0</v>
      </c>
      <c r="P245" s="1">
        <f t="shared" si="114"/>
        <v>0</v>
      </c>
      <c r="Q245" s="3">
        <v>9.81</v>
      </c>
      <c r="R245" s="3">
        <v>20</v>
      </c>
      <c r="S245" s="3">
        <v>68</v>
      </c>
      <c r="T245" s="3">
        <f t="shared" si="115"/>
        <v>88</v>
      </c>
      <c r="U245" s="5">
        <v>2.4750000000000002E-3</v>
      </c>
      <c r="V245" s="5">
        <v>0.32</v>
      </c>
      <c r="W245" s="5">
        <v>1.29</v>
      </c>
      <c r="X245" s="4">
        <f t="shared" si="116"/>
        <v>2.1366180000000004</v>
      </c>
      <c r="Y245" s="4">
        <f t="shared" si="99"/>
        <v>0</v>
      </c>
      <c r="Z245" s="3">
        <f t="shared" si="100"/>
        <v>19.553162193274581</v>
      </c>
      <c r="AA245" s="3">
        <f t="shared" si="117"/>
        <v>21.689780193274579</v>
      </c>
      <c r="AB245" s="3">
        <f t="shared" si="101"/>
        <v>0.2064</v>
      </c>
      <c r="AC245" s="3">
        <f t="shared" si="102"/>
        <v>2.1366180000000004</v>
      </c>
      <c r="AD245" s="2">
        <f t="shared" si="127"/>
        <v>211.11</v>
      </c>
      <c r="AE245" s="2">
        <f t="shared" si="103"/>
        <v>9.7331553440758221</v>
      </c>
      <c r="AF245" s="2">
        <f t="shared" si="118"/>
        <v>922.06378437525109</v>
      </c>
      <c r="AG245" s="2">
        <f t="shared" si="119"/>
        <v>100.75598306661142</v>
      </c>
      <c r="AH245" s="2">
        <f t="shared" si="120"/>
        <v>-1022.8197674418606</v>
      </c>
      <c r="AI245" s="2">
        <f t="shared" si="104"/>
        <v>21.772441689493455</v>
      </c>
      <c r="AJ245">
        <f t="shared" si="105"/>
        <v>7.3964555230731617E-3</v>
      </c>
      <c r="AK245">
        <f t="shared" si="121"/>
        <v>10.351831395348839</v>
      </c>
      <c r="AL245">
        <f t="shared" si="122"/>
        <v>-1022.8197674418606</v>
      </c>
      <c r="AM245">
        <f t="shared" si="123"/>
        <v>1022.8599346491669</v>
      </c>
      <c r="AN245">
        <f t="shared" si="124"/>
        <v>-4.0167207306410546E-2</v>
      </c>
      <c r="AO245">
        <f t="shared" si="125"/>
        <v>9.7331553440758221</v>
      </c>
      <c r="AP245">
        <f t="shared" si="126"/>
        <v>261581.15459449589</v>
      </c>
    </row>
    <row r="246" spans="1:42" x14ac:dyDescent="0.3">
      <c r="A246">
        <v>245</v>
      </c>
      <c r="B246" t="s">
        <v>664</v>
      </c>
      <c r="C246" t="s">
        <v>662</v>
      </c>
      <c r="D246" t="s">
        <v>663</v>
      </c>
      <c r="E246" t="str">
        <f t="shared" si="96"/>
        <v>176.826</v>
      </c>
      <c r="F246" t="str">
        <f t="shared" si="97"/>
        <v>34.56305</v>
      </c>
      <c r="G246" t="str">
        <f t="shared" si="98"/>
        <v>-86.45249</v>
      </c>
      <c r="H246">
        <f t="shared" si="106"/>
        <v>0.60325298466544208</v>
      </c>
      <c r="I246">
        <f t="shared" si="107"/>
        <v>0.6032390220314261</v>
      </c>
      <c r="J246">
        <f t="shared" si="108"/>
        <v>-1.5088919416876105</v>
      </c>
      <c r="K246">
        <f t="shared" si="109"/>
        <v>-1.5088805970474726</v>
      </c>
      <c r="L246">
        <f t="shared" si="110"/>
        <v>9.3422934410348068E-6</v>
      </c>
      <c r="M246">
        <f t="shared" si="111"/>
        <v>-1.3962634015984854E-5</v>
      </c>
      <c r="N246">
        <f t="shared" si="112"/>
        <v>351.17515149445137</v>
      </c>
      <c r="O246">
        <f t="shared" si="113"/>
        <v>8.5799999999940715E-2</v>
      </c>
      <c r="P246" s="1">
        <f t="shared" si="114"/>
        <v>2.4432252576759086E-4</v>
      </c>
      <c r="Q246" s="3">
        <v>9.81</v>
      </c>
      <c r="R246" s="3">
        <v>20</v>
      </c>
      <c r="S246" s="3">
        <v>68</v>
      </c>
      <c r="T246" s="3">
        <f t="shared" si="115"/>
        <v>88</v>
      </c>
      <c r="U246" s="5">
        <v>2.4750000000000002E-3</v>
      </c>
      <c r="V246" s="5">
        <v>0.32</v>
      </c>
      <c r="W246" s="5">
        <v>1.29</v>
      </c>
      <c r="X246" s="4">
        <f t="shared" si="116"/>
        <v>2.1366180000000004</v>
      </c>
      <c r="Y246" s="4">
        <f t="shared" si="99"/>
        <v>0.21091874374940733</v>
      </c>
      <c r="Z246" s="3">
        <f t="shared" si="100"/>
        <v>19.417743784736324</v>
      </c>
      <c r="AA246" s="3">
        <f t="shared" si="117"/>
        <v>21.765280528485732</v>
      </c>
      <c r="AB246" s="3">
        <f t="shared" si="101"/>
        <v>0.2064</v>
      </c>
      <c r="AC246" s="3">
        <f t="shared" si="102"/>
        <v>2.3475367437494077</v>
      </c>
      <c r="AD246" s="2">
        <f t="shared" si="127"/>
        <v>211.11</v>
      </c>
      <c r="AE246" s="2">
        <f t="shared" si="103"/>
        <v>9.6993925588832308</v>
      </c>
      <c r="AF246" s="2">
        <f t="shared" si="118"/>
        <v>912.5015483332005</v>
      </c>
      <c r="AG246" s="2">
        <f t="shared" si="119"/>
        <v>110.31821910866267</v>
      </c>
      <c r="AH246" s="2">
        <f t="shared" si="120"/>
        <v>-1022.8197674418606</v>
      </c>
      <c r="AI246" s="2">
        <f t="shared" si="104"/>
        <v>21.696916513340998</v>
      </c>
      <c r="AJ246">
        <f t="shared" si="105"/>
        <v>3.0654330682381371E-3</v>
      </c>
      <c r="AK246">
        <f t="shared" si="121"/>
        <v>11.373724533669611</v>
      </c>
      <c r="AL246">
        <f t="shared" si="122"/>
        <v>-1022.8197674418606</v>
      </c>
      <c r="AM246">
        <f t="shared" si="123"/>
        <v>1022.8730423389842</v>
      </c>
      <c r="AN246">
        <f t="shared" si="124"/>
        <v>-5.3274897123628762E-2</v>
      </c>
      <c r="AO246">
        <f t="shared" si="125"/>
        <v>9.6993925588832308</v>
      </c>
      <c r="AP246">
        <f t="shared" si="126"/>
        <v>261594.56262355659</v>
      </c>
    </row>
    <row r="247" spans="1:42" x14ac:dyDescent="0.3">
      <c r="A247">
        <v>246</v>
      </c>
      <c r="B247" t="s">
        <v>698</v>
      </c>
      <c r="C247" t="s">
        <v>696</v>
      </c>
      <c r="D247" t="s">
        <v>697</v>
      </c>
      <c r="E247" t="str">
        <f t="shared" si="96"/>
        <v>176.96</v>
      </c>
      <c r="F247" t="str">
        <f t="shared" si="97"/>
        <v>34.56195</v>
      </c>
      <c r="G247" t="str">
        <f t="shared" si="98"/>
        <v>-86.45164</v>
      </c>
      <c r="H247">
        <f t="shared" si="106"/>
        <v>0.6032390220314261</v>
      </c>
      <c r="I247">
        <f t="shared" si="107"/>
        <v>0.60321982340965419</v>
      </c>
      <c r="J247">
        <f t="shared" si="108"/>
        <v>-1.5088805970474726</v>
      </c>
      <c r="K247">
        <f t="shared" si="109"/>
        <v>-1.5088657617488306</v>
      </c>
      <c r="L247">
        <f t="shared" si="110"/>
        <v>1.2216984815594594E-5</v>
      </c>
      <c r="M247">
        <f t="shared" si="111"/>
        <v>-1.9198621771909785E-5</v>
      </c>
      <c r="N247">
        <f t="shared" si="112"/>
        <v>475.68337627553274</v>
      </c>
      <c r="O247">
        <f t="shared" si="113"/>
        <v>0.442200000000048</v>
      </c>
      <c r="P247" s="1">
        <f t="shared" si="114"/>
        <v>9.2960995076672606E-4</v>
      </c>
      <c r="Q247" s="3">
        <v>9.81</v>
      </c>
      <c r="R247" s="3">
        <v>20</v>
      </c>
      <c r="S247" s="3">
        <v>68</v>
      </c>
      <c r="T247" s="3">
        <f t="shared" si="115"/>
        <v>88</v>
      </c>
      <c r="U247" s="5">
        <v>2.4750000000000002E-3</v>
      </c>
      <c r="V247" s="5">
        <v>0.32</v>
      </c>
      <c r="W247" s="5">
        <v>1.29</v>
      </c>
      <c r="X247" s="4">
        <f t="shared" si="116"/>
        <v>2.1366180000000004</v>
      </c>
      <c r="Y247" s="4">
        <f t="shared" si="99"/>
        <v>0.80251333154213123</v>
      </c>
      <c r="Z247" s="3">
        <f t="shared" si="100"/>
        <v>19.040630737982749</v>
      </c>
      <c r="AA247" s="3">
        <f t="shared" si="117"/>
        <v>21.979762069524881</v>
      </c>
      <c r="AB247" s="3">
        <f t="shared" si="101"/>
        <v>0.2064</v>
      </c>
      <c r="AC247" s="3">
        <f t="shared" si="102"/>
        <v>2.9391313315421317</v>
      </c>
      <c r="AD247" s="2">
        <f t="shared" si="127"/>
        <v>211.11</v>
      </c>
      <c r="AE247" s="2">
        <f t="shared" si="103"/>
        <v>9.604744552385716</v>
      </c>
      <c r="AF247" s="2">
        <f t="shared" si="118"/>
        <v>886.0484222607937</v>
      </c>
      <c r="AG247" s="2">
        <f t="shared" si="119"/>
        <v>136.77134518108269</v>
      </c>
      <c r="AH247" s="2">
        <f t="shared" si="120"/>
        <v>-1022.8197674418606</v>
      </c>
      <c r="AI247" s="2">
        <f t="shared" si="104"/>
        <v>21.485195018137674</v>
      </c>
      <c r="AJ247">
        <f t="shared" si="105"/>
        <v>4.1931920311162156E-3</v>
      </c>
      <c r="AK247">
        <f t="shared" si="121"/>
        <v>14.239977381502577</v>
      </c>
      <c r="AL247">
        <f t="shared" si="122"/>
        <v>-1022.8197674418606</v>
      </c>
      <c r="AM247">
        <f t="shared" si="123"/>
        <v>1022.9243166220349</v>
      </c>
      <c r="AN247">
        <f t="shared" si="124"/>
        <v>-0.10454918017433101</v>
      </c>
      <c r="AO247">
        <f t="shared" si="125"/>
        <v>9.604744552385716</v>
      </c>
      <c r="AP247">
        <f t="shared" si="126"/>
        <v>261647.01506613867</v>
      </c>
    </row>
    <row r="248" spans="1:42" x14ac:dyDescent="0.3">
      <c r="A248">
        <v>247</v>
      </c>
      <c r="B248" t="s">
        <v>701</v>
      </c>
      <c r="C248" t="s">
        <v>699</v>
      </c>
      <c r="D248" t="s">
        <v>700</v>
      </c>
      <c r="E248" t="str">
        <f t="shared" si="96"/>
        <v>176.922</v>
      </c>
      <c r="F248" t="str">
        <f t="shared" si="97"/>
        <v>34.56057</v>
      </c>
      <c r="G248" t="str">
        <f t="shared" si="98"/>
        <v>-86.45051</v>
      </c>
      <c r="H248">
        <f t="shared" si="106"/>
        <v>0.60321982340965419</v>
      </c>
      <c r="I248">
        <f t="shared" si="107"/>
        <v>0.60319573786597658</v>
      </c>
      <c r="J248">
        <f t="shared" si="108"/>
        <v>-1.5088657617488306</v>
      </c>
      <c r="K248">
        <f t="shared" si="109"/>
        <v>-1.508846039528283</v>
      </c>
      <c r="L248">
        <f t="shared" si="110"/>
        <v>1.6241645481976807E-5</v>
      </c>
      <c r="M248">
        <f t="shared" si="111"/>
        <v>-2.4085543677609955E-5</v>
      </c>
      <c r="N248">
        <f t="shared" si="112"/>
        <v>607.24796197308206</v>
      </c>
      <c r="O248">
        <f t="shared" si="113"/>
        <v>-0.12540000000003601</v>
      </c>
      <c r="P248" s="1">
        <f t="shared" si="114"/>
        <v>-2.0650542752351751E-4</v>
      </c>
      <c r="Q248" s="3">
        <v>9.81</v>
      </c>
      <c r="R248" s="3">
        <v>20</v>
      </c>
      <c r="S248" s="3">
        <v>68</v>
      </c>
      <c r="T248" s="3">
        <f t="shared" si="115"/>
        <v>88</v>
      </c>
      <c r="U248" s="5">
        <v>2.4750000000000002E-3</v>
      </c>
      <c r="V248" s="5">
        <v>0.32</v>
      </c>
      <c r="W248" s="5">
        <v>1.29</v>
      </c>
      <c r="X248" s="4">
        <f t="shared" si="116"/>
        <v>2.1366180000000004</v>
      </c>
      <c r="Y248" s="4">
        <f t="shared" si="99"/>
        <v>-0.1782720016713428</v>
      </c>
      <c r="Z248" s="3">
        <f t="shared" si="100"/>
        <v>19.668013027932581</v>
      </c>
      <c r="AA248" s="3">
        <f t="shared" si="117"/>
        <v>21.626359026261238</v>
      </c>
      <c r="AB248" s="3">
        <f t="shared" si="101"/>
        <v>0.2064</v>
      </c>
      <c r="AC248" s="3">
        <f t="shared" si="102"/>
        <v>1.9583459983286575</v>
      </c>
      <c r="AD248" s="2">
        <f t="shared" si="127"/>
        <v>211.11</v>
      </c>
      <c r="AE248" s="2">
        <f t="shared" si="103"/>
        <v>9.7616986633601321</v>
      </c>
      <c r="AF248" s="2">
        <f t="shared" si="118"/>
        <v>930.19969227577099</v>
      </c>
      <c r="AG248" s="2">
        <f t="shared" si="119"/>
        <v>92.620075166092647</v>
      </c>
      <c r="AH248" s="2">
        <f t="shared" si="120"/>
        <v>-1022.8197674418606</v>
      </c>
      <c r="AI248" s="2">
        <f t="shared" si="104"/>
        <v>21.836291256542694</v>
      </c>
      <c r="AJ248">
        <f t="shared" si="105"/>
        <v>5.2668780772267615E-3</v>
      </c>
      <c r="AK248">
        <f t="shared" si="121"/>
        <v>9.4881104570186903</v>
      </c>
      <c r="AL248">
        <f t="shared" si="122"/>
        <v>-1022.8197674418606</v>
      </c>
      <c r="AM248">
        <f t="shared" si="123"/>
        <v>1022.8506962501442</v>
      </c>
      <c r="AN248">
        <f t="shared" si="124"/>
        <v>-3.0928808283647413E-2</v>
      </c>
      <c r="AO248">
        <f t="shared" si="125"/>
        <v>9.7616986633601321</v>
      </c>
      <c r="AP248">
        <f t="shared" si="126"/>
        <v>261571.70472054253</v>
      </c>
    </row>
    <row r="249" spans="1:42" x14ac:dyDescent="0.3">
      <c r="A249">
        <v>248</v>
      </c>
      <c r="B249" t="s">
        <v>704</v>
      </c>
      <c r="C249" t="s">
        <v>702</v>
      </c>
      <c r="D249" t="s">
        <v>703</v>
      </c>
      <c r="E249" t="str">
        <f t="shared" si="96"/>
        <v>177.145</v>
      </c>
      <c r="F249" t="str">
        <f t="shared" si="97"/>
        <v>34.55955</v>
      </c>
      <c r="G249" t="str">
        <f t="shared" si="98"/>
        <v>-86.44972</v>
      </c>
      <c r="H249">
        <f t="shared" si="106"/>
        <v>0.60319573786597658</v>
      </c>
      <c r="I249">
        <f t="shared" si="107"/>
        <v>0.60317793550760634</v>
      </c>
      <c r="J249">
        <f t="shared" si="108"/>
        <v>-1.508846039528283</v>
      </c>
      <c r="K249">
        <f t="shared" si="109"/>
        <v>-1.5088322514271924</v>
      </c>
      <c r="L249">
        <f t="shared" si="110"/>
        <v>1.1354942516820304E-5</v>
      </c>
      <c r="M249">
        <f t="shared" si="111"/>
        <v>-1.7802358370233584E-5</v>
      </c>
      <c r="N249">
        <f t="shared" si="112"/>
        <v>441.3854763736295</v>
      </c>
      <c r="O249">
        <f t="shared" si="113"/>
        <v>0.73590000000004352</v>
      </c>
      <c r="P249" s="1">
        <f t="shared" si="114"/>
        <v>1.6672501461672692E-3</v>
      </c>
      <c r="Q249" s="3">
        <v>9.81</v>
      </c>
      <c r="R249" s="3">
        <v>20</v>
      </c>
      <c r="S249" s="3">
        <v>68</v>
      </c>
      <c r="T249" s="3">
        <f t="shared" si="115"/>
        <v>88</v>
      </c>
      <c r="U249" s="5">
        <v>2.4750000000000002E-3</v>
      </c>
      <c r="V249" s="5">
        <v>0.32</v>
      </c>
      <c r="W249" s="5">
        <v>1.29</v>
      </c>
      <c r="X249" s="4">
        <f t="shared" si="116"/>
        <v>2.1366180000000004</v>
      </c>
      <c r="Y249" s="4">
        <f t="shared" si="99"/>
        <v>1.4393017057546067</v>
      </c>
      <c r="Z249" s="3">
        <f t="shared" si="100"/>
        <v>18.639243599064518</v>
      </c>
      <c r="AA249" s="3">
        <f t="shared" si="117"/>
        <v>22.215163304819125</v>
      </c>
      <c r="AB249" s="3">
        <f t="shared" si="101"/>
        <v>0.2064</v>
      </c>
      <c r="AC249" s="3">
        <f t="shared" si="102"/>
        <v>3.575919705754607</v>
      </c>
      <c r="AD249" s="2">
        <f t="shared" si="127"/>
        <v>211.11</v>
      </c>
      <c r="AE249" s="2">
        <f t="shared" si="103"/>
        <v>9.5029686301789553</v>
      </c>
      <c r="AF249" s="2">
        <f t="shared" si="118"/>
        <v>858.17900781092055</v>
      </c>
      <c r="AG249" s="2">
        <f t="shared" si="119"/>
        <v>164.64075963093407</v>
      </c>
      <c r="AH249" s="2">
        <f t="shared" si="120"/>
        <v>-1022.8197674418606</v>
      </c>
      <c r="AI249" s="2">
        <f t="shared" si="104"/>
        <v>21.25752883453054</v>
      </c>
      <c r="AJ249">
        <f t="shared" si="105"/>
        <v>3.9325236160978449E-3</v>
      </c>
      <c r="AK249">
        <f t="shared" si="121"/>
        <v>17.325192372842089</v>
      </c>
      <c r="AL249">
        <f t="shared" si="122"/>
        <v>-1022.8197674418606</v>
      </c>
      <c r="AM249">
        <f t="shared" si="123"/>
        <v>1023.0080418906565</v>
      </c>
      <c r="AN249">
        <f t="shared" si="124"/>
        <v>-0.18827444879593713</v>
      </c>
      <c r="AO249">
        <f t="shared" si="125"/>
        <v>9.5029686301789553</v>
      </c>
      <c r="AP249">
        <f t="shared" si="126"/>
        <v>261732.67544265618</v>
      </c>
    </row>
    <row r="250" spans="1:42" x14ac:dyDescent="0.3">
      <c r="A250">
        <v>249</v>
      </c>
      <c r="B250" t="s">
        <v>707</v>
      </c>
      <c r="C250" t="s">
        <v>705</v>
      </c>
      <c r="D250" t="s">
        <v>706</v>
      </c>
      <c r="E250" t="str">
        <f t="shared" si="96"/>
        <v>177.293</v>
      </c>
      <c r="F250" t="str">
        <f t="shared" si="97"/>
        <v>34.55838</v>
      </c>
      <c r="G250" t="str">
        <f t="shared" si="98"/>
        <v>-86.44877</v>
      </c>
      <c r="H250">
        <f t="shared" si="106"/>
        <v>0.60317793550760634</v>
      </c>
      <c r="I250">
        <f t="shared" si="107"/>
        <v>0.60315751515535798</v>
      </c>
      <c r="J250">
        <f t="shared" si="108"/>
        <v>-1.5088322514271924</v>
      </c>
      <c r="K250">
        <f t="shared" si="109"/>
        <v>-1.5088156707992981</v>
      </c>
      <c r="L250">
        <f t="shared" si="110"/>
        <v>1.3654857463417059E-5</v>
      </c>
      <c r="M250">
        <f t="shared" si="111"/>
        <v>-2.0420352248362583E-5</v>
      </c>
      <c r="N250">
        <f t="shared" si="112"/>
        <v>513.49781661203713</v>
      </c>
      <c r="O250">
        <f t="shared" si="113"/>
        <v>0.48839999999998723</v>
      </c>
      <c r="P250" s="1">
        <f t="shared" si="114"/>
        <v>9.5112381046205685E-4</v>
      </c>
      <c r="Q250" s="3">
        <v>9.81</v>
      </c>
      <c r="R250" s="3">
        <v>20</v>
      </c>
      <c r="S250" s="3">
        <v>68</v>
      </c>
      <c r="T250" s="3">
        <f t="shared" si="115"/>
        <v>88</v>
      </c>
      <c r="U250" s="5">
        <v>2.4750000000000002E-3</v>
      </c>
      <c r="V250" s="5">
        <v>0.32</v>
      </c>
      <c r="W250" s="5">
        <v>1.29</v>
      </c>
      <c r="X250" s="4">
        <f t="shared" si="116"/>
        <v>2.1366180000000004</v>
      </c>
      <c r="Y250" s="4">
        <f t="shared" si="99"/>
        <v>0.8210857917036789</v>
      </c>
      <c r="Z250" s="3">
        <f t="shared" si="100"/>
        <v>19.028857001969328</v>
      </c>
      <c r="AA250" s="3">
        <f t="shared" si="117"/>
        <v>21.986560793673007</v>
      </c>
      <c r="AB250" s="3">
        <f t="shared" si="101"/>
        <v>0.2064</v>
      </c>
      <c r="AC250" s="3">
        <f t="shared" si="102"/>
        <v>2.9577037917036795</v>
      </c>
      <c r="AD250" s="2">
        <f t="shared" si="127"/>
        <v>211.11</v>
      </c>
      <c r="AE250" s="2">
        <f t="shared" si="103"/>
        <v>9.6017745558799916</v>
      </c>
      <c r="AF250" s="2">
        <f t="shared" si="118"/>
        <v>885.22671990788706</v>
      </c>
      <c r="AG250" s="2">
        <f t="shared" si="119"/>
        <v>137.59304753396395</v>
      </c>
      <c r="AH250" s="2">
        <f t="shared" si="120"/>
        <v>-1022.8197674418606</v>
      </c>
      <c r="AI250" s="2">
        <f t="shared" si="104"/>
        <v>21.478551327222142</v>
      </c>
      <c r="AJ250">
        <f t="shared" si="105"/>
        <v>4.5279298811498709E-3</v>
      </c>
      <c r="AK250">
        <f t="shared" si="121"/>
        <v>14.329960231122477</v>
      </c>
      <c r="AL250">
        <f t="shared" si="122"/>
        <v>-1022.8197674418606</v>
      </c>
      <c r="AM250">
        <f t="shared" si="123"/>
        <v>1022.9263109130254</v>
      </c>
      <c r="AN250">
        <f t="shared" si="124"/>
        <v>-0.10654347116479812</v>
      </c>
      <c r="AO250">
        <f t="shared" si="125"/>
        <v>9.6017745558799916</v>
      </c>
      <c r="AP250">
        <f t="shared" si="126"/>
        <v>261649.05528736589</v>
      </c>
    </row>
    <row r="251" spans="1:42" x14ac:dyDescent="0.3">
      <c r="A251">
        <v>250</v>
      </c>
      <c r="B251" t="s">
        <v>652</v>
      </c>
      <c r="C251" t="s">
        <v>650</v>
      </c>
      <c r="D251" t="s">
        <v>651</v>
      </c>
      <c r="E251" t="str">
        <f t="shared" si="96"/>
        <v>177.314</v>
      </c>
      <c r="F251" t="str">
        <f t="shared" si="97"/>
        <v>34.55829</v>
      </c>
      <c r="G251" t="str">
        <f t="shared" si="98"/>
        <v>-86.44871</v>
      </c>
      <c r="H251">
        <f t="shared" si="106"/>
        <v>0.60315751515535798</v>
      </c>
      <c r="I251">
        <f t="shared" si="107"/>
        <v>0.60315594435903119</v>
      </c>
      <c r="J251">
        <f t="shared" si="108"/>
        <v>-1.5088156707992981</v>
      </c>
      <c r="K251">
        <f t="shared" si="109"/>
        <v>-1.5088146236017472</v>
      </c>
      <c r="L251">
        <f t="shared" si="110"/>
        <v>8.6241858167599852E-7</v>
      </c>
      <c r="M251">
        <f t="shared" si="111"/>
        <v>-1.5707963267885816E-6</v>
      </c>
      <c r="N251">
        <f t="shared" si="112"/>
        <v>37.45854156421872</v>
      </c>
      <c r="O251">
        <f t="shared" si="113"/>
        <v>6.929999999995573E-2</v>
      </c>
      <c r="P251" s="1">
        <f t="shared" si="114"/>
        <v>1.8500453329489133E-3</v>
      </c>
      <c r="Q251" s="3">
        <v>9.81</v>
      </c>
      <c r="R251" s="3">
        <v>20</v>
      </c>
      <c r="S251" s="3">
        <v>68</v>
      </c>
      <c r="T251" s="3">
        <f t="shared" si="115"/>
        <v>88</v>
      </c>
      <c r="U251" s="5">
        <v>2.4750000000000002E-3</v>
      </c>
      <c r="V251" s="5">
        <v>0.32</v>
      </c>
      <c r="W251" s="5">
        <v>1.29</v>
      </c>
      <c r="X251" s="4">
        <f t="shared" si="116"/>
        <v>2.1366180000000004</v>
      </c>
      <c r="Y251" s="4">
        <f t="shared" si="99"/>
        <v>1.5971044018516245</v>
      </c>
      <c r="Z251" s="3">
        <f t="shared" si="100"/>
        <v>18.540512161687271</v>
      </c>
      <c r="AA251" s="3">
        <f t="shared" si="117"/>
        <v>22.274234563538897</v>
      </c>
      <c r="AB251" s="3">
        <f t="shared" si="101"/>
        <v>0.2064</v>
      </c>
      <c r="AC251" s="3">
        <f t="shared" si="102"/>
        <v>3.7337224018516251</v>
      </c>
      <c r="AD251" s="2">
        <f t="shared" si="127"/>
        <v>211.11</v>
      </c>
      <c r="AE251" s="2">
        <f t="shared" si="103"/>
        <v>9.4777667622110453</v>
      </c>
      <c r="AF251" s="2">
        <f t="shared" si="118"/>
        <v>851.36942790895966</v>
      </c>
      <c r="AG251" s="2">
        <f t="shared" si="119"/>
        <v>171.45033953290758</v>
      </c>
      <c r="AH251" s="2">
        <f t="shared" si="120"/>
        <v>-1022.8197674418606</v>
      </c>
      <c r="AI251" s="2">
        <f t="shared" si="104"/>
        <v>21.201153878886622</v>
      </c>
      <c r="AJ251">
        <f t="shared" si="105"/>
        <v>3.346242752317386E-4</v>
      </c>
      <c r="AK251">
        <f t="shared" si="121"/>
        <v>18.08974031904857</v>
      </c>
      <c r="AL251">
        <f t="shared" si="122"/>
        <v>-1022.8197674418606</v>
      </c>
      <c r="AM251">
        <f t="shared" si="123"/>
        <v>1023.0340777856343</v>
      </c>
      <c r="AN251">
        <f t="shared" si="124"/>
        <v>-0.21431034377366132</v>
      </c>
      <c r="AO251">
        <f t="shared" si="125"/>
        <v>9.4777667622110453</v>
      </c>
      <c r="AP251">
        <f t="shared" si="126"/>
        <v>261759.31595235787</v>
      </c>
    </row>
    <row r="252" spans="1:42" x14ac:dyDescent="0.3">
      <c r="A252">
        <v>251</v>
      </c>
      <c r="B252" t="s">
        <v>649</v>
      </c>
      <c r="C252" t="s">
        <v>647</v>
      </c>
      <c r="D252" t="s">
        <v>648</v>
      </c>
      <c r="E252" t="str">
        <f t="shared" si="96"/>
        <v>177.879</v>
      </c>
      <c r="F252" t="str">
        <f t="shared" si="97"/>
        <v>34.55467</v>
      </c>
      <c r="G252" t="str">
        <f t="shared" si="98"/>
        <v>-86.44584</v>
      </c>
      <c r="H252">
        <f t="shared" si="106"/>
        <v>0.60315594435903119</v>
      </c>
      <c r="I252">
        <f t="shared" si="107"/>
        <v>0.60309276344010898</v>
      </c>
      <c r="J252">
        <f t="shared" si="108"/>
        <v>-1.5088146236017472</v>
      </c>
      <c r="K252">
        <f t="shared" si="109"/>
        <v>-1.5087645326522148</v>
      </c>
      <c r="L252">
        <f t="shared" si="110"/>
        <v>4.1253275403044255E-5</v>
      </c>
      <c r="M252">
        <f t="shared" si="111"/>
        <v>-6.3180918922212115E-5</v>
      </c>
      <c r="N252">
        <f t="shared" si="112"/>
        <v>1577.303389502551</v>
      </c>
      <c r="O252">
        <f t="shared" si="113"/>
        <v>1.8644999999999925</v>
      </c>
      <c r="P252" s="1">
        <f t="shared" si="114"/>
        <v>1.1820807667116072E-3</v>
      </c>
      <c r="Q252" s="3">
        <v>9.81</v>
      </c>
      <c r="R252" s="3">
        <v>20</v>
      </c>
      <c r="S252" s="3">
        <v>68</v>
      </c>
      <c r="T252" s="3">
        <f t="shared" si="115"/>
        <v>88</v>
      </c>
      <c r="U252" s="5">
        <v>2.4750000000000002E-3</v>
      </c>
      <c r="V252" s="5">
        <v>0.32</v>
      </c>
      <c r="W252" s="5">
        <v>1.29</v>
      </c>
      <c r="X252" s="4">
        <f t="shared" si="116"/>
        <v>2.1366180000000004</v>
      </c>
      <c r="Y252" s="4">
        <f t="shared" si="99"/>
        <v>1.0204659713308721</v>
      </c>
      <c r="Z252" s="3">
        <f t="shared" si="100"/>
        <v>18.902715274687623</v>
      </c>
      <c r="AA252" s="3">
        <f t="shared" si="117"/>
        <v>22.059799246018496</v>
      </c>
      <c r="AB252" s="3">
        <f t="shared" si="101"/>
        <v>0.2064</v>
      </c>
      <c r="AC252" s="3">
        <f t="shared" si="102"/>
        <v>3.1570839713308723</v>
      </c>
      <c r="AD252" s="2">
        <f t="shared" si="127"/>
        <v>211.11</v>
      </c>
      <c r="AE252" s="2">
        <f t="shared" si="103"/>
        <v>9.5698966996764803</v>
      </c>
      <c r="AF252" s="2">
        <f t="shared" si="118"/>
        <v>876.4391110569635</v>
      </c>
      <c r="AG252" s="2">
        <f t="shared" si="119"/>
        <v>146.38065638488774</v>
      </c>
      <c r="AH252" s="2">
        <f t="shared" si="120"/>
        <v>-1022.8197674418606</v>
      </c>
      <c r="AI252" s="2">
        <f t="shared" si="104"/>
        <v>21.407242615828828</v>
      </c>
      <c r="AJ252">
        <f t="shared" si="105"/>
        <v>1.3954702523734408E-2</v>
      </c>
      <c r="AK252">
        <f t="shared" si="121"/>
        <v>15.295949473502288</v>
      </c>
      <c r="AL252">
        <f t="shared" si="122"/>
        <v>-1022.8197674418606</v>
      </c>
      <c r="AM252">
        <f t="shared" si="123"/>
        <v>1022.9493395218981</v>
      </c>
      <c r="AN252">
        <f t="shared" si="124"/>
        <v>-0.1295720800375193</v>
      </c>
      <c r="AO252">
        <f t="shared" si="125"/>
        <v>9.5698966996764803</v>
      </c>
      <c r="AP252">
        <f t="shared" si="126"/>
        <v>261672.61484115027</v>
      </c>
    </row>
    <row r="253" spans="1:42" x14ac:dyDescent="0.3">
      <c r="A253">
        <v>252</v>
      </c>
      <c r="B253" t="s">
        <v>646</v>
      </c>
      <c r="C253" t="s">
        <v>645</v>
      </c>
      <c r="D253" t="s">
        <v>616</v>
      </c>
      <c r="E253" t="str">
        <f t="shared" si="96"/>
        <v>177.984</v>
      </c>
      <c r="F253" t="str">
        <f t="shared" si="97"/>
        <v>34.55281</v>
      </c>
      <c r="G253" t="str">
        <f t="shared" si="98"/>
        <v>-86.44435</v>
      </c>
      <c r="H253">
        <f t="shared" si="106"/>
        <v>0.60309276344010898</v>
      </c>
      <c r="I253">
        <f t="shared" si="107"/>
        <v>0.60306030031602198</v>
      </c>
      <c r="J253">
        <f t="shared" si="108"/>
        <v>-1.5087645326522148</v>
      </c>
      <c r="K253">
        <f t="shared" si="109"/>
        <v>-1.5087385272463603</v>
      </c>
      <c r="L253">
        <f t="shared" si="110"/>
        <v>2.1417911082672842E-5</v>
      </c>
      <c r="M253">
        <f t="shared" si="111"/>
        <v>-3.2463124087001027E-5</v>
      </c>
      <c r="N253">
        <f t="shared" si="112"/>
        <v>812.97800050902845</v>
      </c>
      <c r="O253">
        <f t="shared" si="113"/>
        <v>0.34650000000005998</v>
      </c>
      <c r="P253" s="1">
        <f t="shared" si="114"/>
        <v>4.2621079510528765E-4</v>
      </c>
      <c r="Q253" s="3">
        <v>9.81</v>
      </c>
      <c r="R253" s="3">
        <v>20</v>
      </c>
      <c r="S253" s="3">
        <v>68</v>
      </c>
      <c r="T253" s="3">
        <f t="shared" si="115"/>
        <v>88</v>
      </c>
      <c r="U253" s="5">
        <v>2.4750000000000002E-3</v>
      </c>
      <c r="V253" s="5">
        <v>0.32</v>
      </c>
      <c r="W253" s="5">
        <v>1.29</v>
      </c>
      <c r="X253" s="4">
        <f t="shared" si="116"/>
        <v>2.1366180000000004</v>
      </c>
      <c r="Y253" s="4">
        <f t="shared" si="99"/>
        <v>0.36793922177937649</v>
      </c>
      <c r="Z253" s="3">
        <f t="shared" si="100"/>
        <v>19.317259222422152</v>
      </c>
      <c r="AA253" s="3">
        <f t="shared" si="117"/>
        <v>21.821816444201527</v>
      </c>
      <c r="AB253" s="3">
        <f t="shared" si="101"/>
        <v>0.2064</v>
      </c>
      <c r="AC253" s="3">
        <f t="shared" si="102"/>
        <v>2.5045572217793768</v>
      </c>
      <c r="AD253" s="2">
        <f t="shared" si="127"/>
        <v>211.11</v>
      </c>
      <c r="AE253" s="2">
        <f t="shared" si="103"/>
        <v>9.6742633932334972</v>
      </c>
      <c r="AF253" s="2">
        <f t="shared" si="118"/>
        <v>905.42758601298829</v>
      </c>
      <c r="AG253" s="2">
        <f t="shared" si="119"/>
        <v>117.39218142887022</v>
      </c>
      <c r="AH253" s="2">
        <f t="shared" si="120"/>
        <v>-1022.8197674418606</v>
      </c>
      <c r="AI253" s="2">
        <f t="shared" si="104"/>
        <v>21.640704188100809</v>
      </c>
      <c r="AJ253">
        <f t="shared" si="105"/>
        <v>7.1149767040240503E-3</v>
      </c>
      <c r="AK253">
        <f t="shared" si="121"/>
        <v>12.134482663659771</v>
      </c>
      <c r="AL253">
        <f t="shared" si="122"/>
        <v>-1022.8197674418606</v>
      </c>
      <c r="AM253">
        <f t="shared" si="123"/>
        <v>1022.8844628490343</v>
      </c>
      <c r="AN253">
        <f t="shared" si="124"/>
        <v>-6.4695407173758213E-2</v>
      </c>
      <c r="AO253">
        <f t="shared" si="125"/>
        <v>9.6742633932334972</v>
      </c>
      <c r="AP253">
        <f t="shared" si="126"/>
        <v>261606.24509427114</v>
      </c>
    </row>
    <row r="254" spans="1:42" x14ac:dyDescent="0.3">
      <c r="A254">
        <v>253</v>
      </c>
      <c r="B254" t="s">
        <v>644</v>
      </c>
      <c r="C254" t="s">
        <v>642</v>
      </c>
      <c r="D254" t="s">
        <v>643</v>
      </c>
      <c r="E254" t="str">
        <f t="shared" si="96"/>
        <v>177.966</v>
      </c>
      <c r="F254" t="str">
        <f t="shared" si="97"/>
        <v>34.55171</v>
      </c>
      <c r="G254" t="str">
        <f t="shared" si="98"/>
        <v>-86.44347</v>
      </c>
      <c r="H254">
        <f t="shared" si="106"/>
        <v>0.60306030031602198</v>
      </c>
      <c r="I254">
        <f t="shared" si="107"/>
        <v>0.60304110169424996</v>
      </c>
      <c r="J254">
        <f t="shared" si="108"/>
        <v>-1.5087385272463603</v>
      </c>
      <c r="K254">
        <f t="shared" si="109"/>
        <v>-1.5087231683489426</v>
      </c>
      <c r="L254">
        <f t="shared" si="110"/>
        <v>1.264972954704488E-5</v>
      </c>
      <c r="M254">
        <f t="shared" si="111"/>
        <v>-1.9198621772020807E-5</v>
      </c>
      <c r="N254">
        <f t="shared" si="112"/>
        <v>480.60039945988734</v>
      </c>
      <c r="O254">
        <f t="shared" si="113"/>
        <v>-5.940000000000225E-2</v>
      </c>
      <c r="P254" s="1">
        <f t="shared" si="114"/>
        <v>-1.2359540288929782E-4</v>
      </c>
      <c r="Q254" s="3">
        <v>9.81</v>
      </c>
      <c r="R254" s="3">
        <v>20</v>
      </c>
      <c r="S254" s="3">
        <v>68</v>
      </c>
      <c r="T254" s="3">
        <f t="shared" si="115"/>
        <v>88</v>
      </c>
      <c r="U254" s="5">
        <v>2.4750000000000002E-3</v>
      </c>
      <c r="V254" s="5">
        <v>0.32</v>
      </c>
      <c r="W254" s="5">
        <v>1.29</v>
      </c>
      <c r="X254" s="4">
        <f t="shared" si="116"/>
        <v>2.1366180000000004</v>
      </c>
      <c r="Y254" s="4">
        <f t="shared" si="99"/>
        <v>-0.10669743859132741</v>
      </c>
      <c r="Z254" s="3">
        <f t="shared" si="100"/>
        <v>19.621858359612492</v>
      </c>
      <c r="AA254" s="3">
        <f t="shared" si="117"/>
        <v>21.651778921021165</v>
      </c>
      <c r="AB254" s="3">
        <f t="shared" si="101"/>
        <v>0.2064</v>
      </c>
      <c r="AC254" s="3">
        <f t="shared" si="102"/>
        <v>2.0299205614086731</v>
      </c>
      <c r="AD254" s="2">
        <f t="shared" si="127"/>
        <v>211.11</v>
      </c>
      <c r="AE254" s="2">
        <f t="shared" si="103"/>
        <v>9.7502381106912868</v>
      </c>
      <c r="AF254" s="2">
        <f t="shared" si="118"/>
        <v>926.92728285116345</v>
      </c>
      <c r="AG254" s="2">
        <f t="shared" si="119"/>
        <v>95.892484590710737</v>
      </c>
      <c r="AH254" s="2">
        <f t="shared" si="120"/>
        <v>-1022.8197674418606</v>
      </c>
      <c r="AI254" s="2">
        <f t="shared" si="104"/>
        <v>21.810654738282082</v>
      </c>
      <c r="AJ254">
        <f t="shared" si="105"/>
        <v>4.1733182254380307E-3</v>
      </c>
      <c r="AK254">
        <f t="shared" si="121"/>
        <v>9.8348864409334933</v>
      </c>
      <c r="AL254">
        <f t="shared" si="122"/>
        <v>-1022.8197674418606</v>
      </c>
      <c r="AM254">
        <f t="shared" si="123"/>
        <v>1022.8542127874725</v>
      </c>
      <c r="AN254">
        <f t="shared" si="124"/>
        <v>-3.4445345612027722E-2</v>
      </c>
      <c r="AO254">
        <f t="shared" si="125"/>
        <v>9.7502381106912868</v>
      </c>
      <c r="AP254">
        <f t="shared" si="126"/>
        <v>261575.30173432562</v>
      </c>
    </row>
    <row r="255" spans="1:42" x14ac:dyDescent="0.3">
      <c r="A255">
        <v>254</v>
      </c>
      <c r="B255" t="s">
        <v>710</v>
      </c>
      <c r="C255" t="s">
        <v>708</v>
      </c>
      <c r="D255" t="s">
        <v>709</v>
      </c>
      <c r="E255" t="str">
        <f t="shared" si="96"/>
        <v>177.909</v>
      </c>
      <c r="F255" t="str">
        <f t="shared" si="97"/>
        <v>34.5512</v>
      </c>
      <c r="G255" t="str">
        <f t="shared" si="98"/>
        <v>-86.44307</v>
      </c>
      <c r="H255">
        <f t="shared" si="106"/>
        <v>0.60304110169424996</v>
      </c>
      <c r="I255">
        <f t="shared" si="107"/>
        <v>0.60303220051506479</v>
      </c>
      <c r="J255">
        <f t="shared" si="108"/>
        <v>-1.5087231683489426</v>
      </c>
      <c r="K255">
        <f t="shared" si="109"/>
        <v>-1.5087161870319348</v>
      </c>
      <c r="L255">
        <f t="shared" si="110"/>
        <v>5.7499326967933334E-6</v>
      </c>
      <c r="M255">
        <f t="shared" si="111"/>
        <v>-8.9011791851723032E-6</v>
      </c>
      <c r="N255">
        <f t="shared" si="112"/>
        <v>221.51095991726618</v>
      </c>
      <c r="O255">
        <f t="shared" si="113"/>
        <v>-0.188100000000054</v>
      </c>
      <c r="P255" s="1">
        <f t="shared" si="114"/>
        <v>-8.4916791507882463E-4</v>
      </c>
      <c r="Q255" s="3">
        <v>9.81</v>
      </c>
      <c r="R255" s="3">
        <v>20</v>
      </c>
      <c r="S255" s="3">
        <v>68</v>
      </c>
      <c r="T255" s="3">
        <f t="shared" si="115"/>
        <v>88</v>
      </c>
      <c r="U255" s="5">
        <v>2.4750000000000002E-3</v>
      </c>
      <c r="V255" s="5">
        <v>0.32</v>
      </c>
      <c r="W255" s="5">
        <v>1.29</v>
      </c>
      <c r="X255" s="4">
        <f t="shared" si="116"/>
        <v>2.1366180000000004</v>
      </c>
      <c r="Y255" s="4">
        <f t="shared" si="99"/>
        <v>-0.73306941342619569</v>
      </c>
      <c r="Z255" s="3">
        <f t="shared" si="100"/>
        <v>20.027720565354223</v>
      </c>
      <c r="AA255" s="3">
        <f t="shared" si="117"/>
        <v>21.431269151928028</v>
      </c>
      <c r="AB255" s="3">
        <f t="shared" si="101"/>
        <v>0.2064</v>
      </c>
      <c r="AC255" s="3">
        <f t="shared" si="102"/>
        <v>1.4035485865738049</v>
      </c>
      <c r="AD255" s="2">
        <f t="shared" si="127"/>
        <v>211.11</v>
      </c>
      <c r="AE255" s="2">
        <f t="shared" si="103"/>
        <v>9.8505598760122375</v>
      </c>
      <c r="AF255" s="2">
        <f t="shared" si="118"/>
        <v>955.83459597414435</v>
      </c>
      <c r="AG255" s="2">
        <f t="shared" si="119"/>
        <v>66.985171467720974</v>
      </c>
      <c r="AH255" s="2">
        <f t="shared" si="120"/>
        <v>-1022.8197674418606</v>
      </c>
      <c r="AI255" s="2">
        <f t="shared" si="104"/>
        <v>22.035068066583364</v>
      </c>
      <c r="AJ255">
        <f t="shared" si="105"/>
        <v>1.9039121272916052E-3</v>
      </c>
      <c r="AK255">
        <f t="shared" si="121"/>
        <v>6.8001385008420776</v>
      </c>
      <c r="AL255">
        <f t="shared" si="122"/>
        <v>-1022.8197674418606</v>
      </c>
      <c r="AM255">
        <f t="shared" si="123"/>
        <v>1022.8311538189641</v>
      </c>
      <c r="AN255">
        <f t="shared" si="124"/>
        <v>-1.1386377103576706E-2</v>
      </c>
      <c r="AO255">
        <f t="shared" si="125"/>
        <v>9.8505598760122375</v>
      </c>
      <c r="AP255">
        <f t="shared" si="126"/>
        <v>261551.71550868609</v>
      </c>
    </row>
    <row r="256" spans="1:42" x14ac:dyDescent="0.3">
      <c r="A256">
        <v>255</v>
      </c>
      <c r="B256" t="s">
        <v>638</v>
      </c>
      <c r="C256" t="s">
        <v>636</v>
      </c>
      <c r="D256" t="s">
        <v>637</v>
      </c>
      <c r="E256" t="str">
        <f t="shared" si="96"/>
        <v>177.833</v>
      </c>
      <c r="F256" t="str">
        <f t="shared" si="97"/>
        <v>34.55091</v>
      </c>
      <c r="G256" t="str">
        <f t="shared" si="98"/>
        <v>-86.44284</v>
      </c>
      <c r="H256">
        <f t="shared" si="106"/>
        <v>0.60303220051506479</v>
      </c>
      <c r="I256">
        <f t="shared" si="107"/>
        <v>0.60302713906023397</v>
      </c>
      <c r="J256">
        <f t="shared" si="108"/>
        <v>-1.5087161870319348</v>
      </c>
      <c r="K256">
        <f t="shared" si="109"/>
        <v>-1.5087121727746551</v>
      </c>
      <c r="L256">
        <f t="shared" si="110"/>
        <v>3.3062271948937565E-6</v>
      </c>
      <c r="M256">
        <f t="shared" si="111"/>
        <v>-5.0614548308125507E-6</v>
      </c>
      <c r="N256">
        <f t="shared" si="112"/>
        <v>126.37463845666116</v>
      </c>
      <c r="O256">
        <f t="shared" si="113"/>
        <v>-0.25079999999997821</v>
      </c>
      <c r="P256" s="1">
        <f t="shared" si="114"/>
        <v>-1.9845754105637849E-3</v>
      </c>
      <c r="Q256" s="3">
        <v>9.81</v>
      </c>
      <c r="R256" s="3">
        <v>20</v>
      </c>
      <c r="S256" s="3">
        <v>68</v>
      </c>
      <c r="T256" s="3">
        <f t="shared" si="115"/>
        <v>88</v>
      </c>
      <c r="U256" s="5">
        <v>2.4750000000000002E-3</v>
      </c>
      <c r="V256" s="5">
        <v>0.32</v>
      </c>
      <c r="W256" s="5">
        <v>1.29</v>
      </c>
      <c r="X256" s="4">
        <f t="shared" si="116"/>
        <v>2.1366180000000004</v>
      </c>
      <c r="Y256" s="4">
        <f t="shared" si="99"/>
        <v>-1.7132408866013222</v>
      </c>
      <c r="Z256" s="3">
        <f t="shared" si="100"/>
        <v>20.671521116525827</v>
      </c>
      <c r="AA256" s="3">
        <f t="shared" si="117"/>
        <v>21.094898229924507</v>
      </c>
      <c r="AB256" s="3">
        <f t="shared" si="101"/>
        <v>0.2064</v>
      </c>
      <c r="AC256" s="3">
        <f t="shared" si="102"/>
        <v>0.42337711339867817</v>
      </c>
      <c r="AD256" s="2">
        <f t="shared" si="127"/>
        <v>211.11</v>
      </c>
      <c r="AE256" s="2">
        <f t="shared" si="103"/>
        <v>10.007633016244098</v>
      </c>
      <c r="AF256" s="2">
        <f t="shared" si="118"/>
        <v>1002.2916532060608</v>
      </c>
      <c r="AG256" s="2">
        <f t="shared" si="119"/>
        <v>20.528114236292311</v>
      </c>
      <c r="AH256" s="2">
        <f t="shared" si="120"/>
        <v>-1022.8197674418606</v>
      </c>
      <c r="AI256" s="2">
        <f t="shared" si="104"/>
        <v>22.3864305657718</v>
      </c>
      <c r="AJ256">
        <f t="shared" si="105"/>
        <v>1.0691561813068664E-3</v>
      </c>
      <c r="AK256">
        <f t="shared" si="121"/>
        <v>2.05124570445096</v>
      </c>
      <c r="AL256">
        <f t="shared" si="122"/>
        <v>-1022.8197674418606</v>
      </c>
      <c r="AM256">
        <f t="shared" si="123"/>
        <v>1022.8200799706603</v>
      </c>
      <c r="AN256">
        <f t="shared" si="124"/>
        <v>-3.1252879978183046E-4</v>
      </c>
      <c r="AO256">
        <f t="shared" si="125"/>
        <v>10.007633016244098</v>
      </c>
      <c r="AP256">
        <f t="shared" si="126"/>
        <v>261540.38882818742</v>
      </c>
    </row>
    <row r="257" spans="1:42" x14ac:dyDescent="0.3">
      <c r="A257">
        <v>256</v>
      </c>
      <c r="B257" t="s">
        <v>712</v>
      </c>
      <c r="C257" t="s">
        <v>615</v>
      </c>
      <c r="D257" t="s">
        <v>711</v>
      </c>
      <c r="E257" t="str">
        <f t="shared" si="96"/>
        <v>177.808</v>
      </c>
      <c r="F257" t="str">
        <f t="shared" si="97"/>
        <v>34.55088</v>
      </c>
      <c r="G257" t="str">
        <f t="shared" si="98"/>
        <v>-86.44286</v>
      </c>
      <c r="H257">
        <f t="shared" si="106"/>
        <v>0.60302713906023397</v>
      </c>
      <c r="I257">
        <f t="shared" si="107"/>
        <v>0.60302661546145842</v>
      </c>
      <c r="J257">
        <f t="shared" si="108"/>
        <v>-1.5087121727746551</v>
      </c>
      <c r="K257">
        <f t="shared" si="109"/>
        <v>-1.5087125218405055</v>
      </c>
      <c r="L257">
        <f t="shared" si="110"/>
        <v>-2.8749856981264579E-7</v>
      </c>
      <c r="M257">
        <f t="shared" si="111"/>
        <v>-5.2359877555918644E-7</v>
      </c>
      <c r="N257">
        <f t="shared" si="112"/>
        <v>12.48643916953869</v>
      </c>
      <c r="O257">
        <f t="shared" si="113"/>
        <v>-8.2500000000018753E-2</v>
      </c>
      <c r="P257" s="1">
        <f t="shared" si="114"/>
        <v>-6.6071678946934484E-3</v>
      </c>
      <c r="Q257" s="3">
        <v>9.81</v>
      </c>
      <c r="R257" s="3">
        <v>20</v>
      </c>
      <c r="S257" s="3">
        <v>68</v>
      </c>
      <c r="T257" s="3">
        <f t="shared" si="115"/>
        <v>88</v>
      </c>
      <c r="U257" s="5">
        <v>2.4750000000000002E-3</v>
      </c>
      <c r="V257" s="5">
        <v>0.32</v>
      </c>
      <c r="W257" s="5">
        <v>1.29</v>
      </c>
      <c r="X257" s="4">
        <f t="shared" si="116"/>
        <v>2.1366180000000004</v>
      </c>
      <c r="Y257" s="4">
        <f t="shared" si="99"/>
        <v>-5.7037114046769517</v>
      </c>
      <c r="Z257" s="3">
        <f t="shared" si="100"/>
        <v>23.395810120163116</v>
      </c>
      <c r="AA257" s="3">
        <f t="shared" si="117"/>
        <v>19.828716715486166</v>
      </c>
      <c r="AB257" s="3">
        <f t="shared" si="101"/>
        <v>0.2064</v>
      </c>
      <c r="AC257" s="3">
        <f t="shared" si="102"/>
        <v>-3.5670934046769514</v>
      </c>
      <c r="AD257" s="2">
        <f t="shared" si="127"/>
        <v>211.11</v>
      </c>
      <c r="AE257" s="2">
        <f t="shared" si="103"/>
        <v>10.646679915252667</v>
      </c>
      <c r="AF257" s="2">
        <f t="shared" si="118"/>
        <v>1206.820260210299</v>
      </c>
      <c r="AG257" s="2">
        <f t="shared" si="119"/>
        <v>-184.00049276843194</v>
      </c>
      <c r="AH257" s="2">
        <f t="shared" si="120"/>
        <v>-1022.8197674418606</v>
      </c>
      <c r="AI257" s="2">
        <f t="shared" si="104"/>
        <v>23.815937324233673</v>
      </c>
      <c r="AJ257">
        <f t="shared" si="105"/>
        <v>9.9297200489160912E-5</v>
      </c>
      <c r="AK257">
        <f t="shared" si="121"/>
        <v>-17.28242928622554</v>
      </c>
      <c r="AL257">
        <f t="shared" si="122"/>
        <v>-1022.8197674418606</v>
      </c>
      <c r="AM257">
        <f t="shared" si="123"/>
        <v>1022.6328151141117</v>
      </c>
      <c r="AN257">
        <f t="shared" si="124"/>
        <v>0.18695232774888382</v>
      </c>
      <c r="AO257">
        <f t="shared" si="125"/>
        <v>10.646679915252667</v>
      </c>
      <c r="AP257">
        <f t="shared" si="126"/>
        <v>261348.88558223748</v>
      </c>
    </row>
    <row r="258" spans="1:42" x14ac:dyDescent="0.3">
      <c r="A258">
        <v>257</v>
      </c>
      <c r="B258" t="s">
        <v>715</v>
      </c>
      <c r="C258" t="s">
        <v>713</v>
      </c>
      <c r="D258" t="s">
        <v>714</v>
      </c>
      <c r="E258" t="str">
        <f t="shared" si="96"/>
        <v>177.726</v>
      </c>
      <c r="F258" t="str">
        <f t="shared" si="97"/>
        <v>34.55079</v>
      </c>
      <c r="G258" t="str">
        <f t="shared" si="98"/>
        <v>-86.44294</v>
      </c>
      <c r="H258">
        <f t="shared" si="106"/>
        <v>0.60302661546145842</v>
      </c>
      <c r="I258">
        <f t="shared" si="107"/>
        <v>0.60302504466513152</v>
      </c>
      <c r="J258">
        <f t="shared" si="108"/>
        <v>-1.5087125218405055</v>
      </c>
      <c r="K258">
        <f t="shared" si="109"/>
        <v>-1.5087139181039069</v>
      </c>
      <c r="L258">
        <f t="shared" si="110"/>
        <v>-1.1499951081328451E-6</v>
      </c>
      <c r="M258">
        <f t="shared" si="111"/>
        <v>-1.5707963268996039E-6</v>
      </c>
      <c r="N258">
        <f t="shared" si="112"/>
        <v>40.694219015448517</v>
      </c>
      <c r="O258">
        <f t="shared" si="113"/>
        <v>-0.27059999999997897</v>
      </c>
      <c r="P258" s="1">
        <f t="shared" si="114"/>
        <v>-6.6495931497604762E-3</v>
      </c>
      <c r="Q258" s="3">
        <v>9.81</v>
      </c>
      <c r="R258" s="3">
        <v>20</v>
      </c>
      <c r="S258" s="3">
        <v>68</v>
      </c>
      <c r="T258" s="3">
        <f t="shared" si="115"/>
        <v>88</v>
      </c>
      <c r="U258" s="5">
        <v>2.4750000000000002E-3</v>
      </c>
      <c r="V258" s="5">
        <v>0.32</v>
      </c>
      <c r="W258" s="5">
        <v>1.29</v>
      </c>
      <c r="X258" s="4">
        <f t="shared" si="116"/>
        <v>2.1366180000000004</v>
      </c>
      <c r="Y258" s="4">
        <f t="shared" si="99"/>
        <v>-5.740333865301225</v>
      </c>
      <c r="Z258" s="3">
        <f t="shared" si="100"/>
        <v>23.421538669978379</v>
      </c>
      <c r="AA258" s="3">
        <f t="shared" si="117"/>
        <v>19.817822804677153</v>
      </c>
      <c r="AB258" s="3">
        <f t="shared" si="101"/>
        <v>0.2064</v>
      </c>
      <c r="AC258" s="3">
        <f t="shared" si="102"/>
        <v>-3.6037158653012247</v>
      </c>
      <c r="AD258" s="2">
        <f t="shared" si="127"/>
        <v>211.11</v>
      </c>
      <c r="AE258" s="2">
        <f t="shared" si="103"/>
        <v>10.65253242400458</v>
      </c>
      <c r="AF258" s="2">
        <f t="shared" si="118"/>
        <v>1208.8115315020434</v>
      </c>
      <c r="AG258" s="2">
        <f t="shared" si="119"/>
        <v>-185.99176406017935</v>
      </c>
      <c r="AH258" s="2">
        <f t="shared" si="120"/>
        <v>-1022.8197674418606</v>
      </c>
      <c r="AI258" s="2">
        <f t="shared" si="104"/>
        <v>23.829029009410142</v>
      </c>
      <c r="AJ258">
        <f t="shared" si="105"/>
        <v>3.23439047678021E-4</v>
      </c>
      <c r="AK258">
        <f t="shared" si="121"/>
        <v>-17.459863688474925</v>
      </c>
      <c r="AL258">
        <f t="shared" si="122"/>
        <v>-1022.8197674418606</v>
      </c>
      <c r="AM258">
        <f t="shared" si="123"/>
        <v>1022.626996518045</v>
      </c>
      <c r="AN258">
        <f t="shared" si="124"/>
        <v>0.19277092381560124</v>
      </c>
      <c r="AO258">
        <f t="shared" si="125"/>
        <v>10.65253242400458</v>
      </c>
      <c r="AP258">
        <f t="shared" si="126"/>
        <v>261342.93641661789</v>
      </c>
    </row>
    <row r="259" spans="1:42" x14ac:dyDescent="0.3">
      <c r="A259">
        <v>258</v>
      </c>
      <c r="B259" t="s">
        <v>629</v>
      </c>
      <c r="C259" t="s">
        <v>627</v>
      </c>
      <c r="D259" t="s">
        <v>628</v>
      </c>
      <c r="E259" t="str">
        <f t="shared" ref="E259:E322" si="128">MID(B259, 6,LEN(B259)-11)</f>
        <v>177.69</v>
      </c>
      <c r="F259" t="str">
        <f t="shared" ref="F259:F322" si="129">MID(C259, 6,LEN(C259)-6)</f>
        <v>34.55074</v>
      </c>
      <c r="G259" t="str">
        <f t="shared" ref="G259:G322" si="130">MID(D259, 6,LEN(D259)-7)</f>
        <v>-86.44299</v>
      </c>
      <c r="H259">
        <f t="shared" si="106"/>
        <v>0.60302504466513152</v>
      </c>
      <c r="I259">
        <f t="shared" si="107"/>
        <v>0.60302417200050551</v>
      </c>
      <c r="J259">
        <f t="shared" si="108"/>
        <v>-1.5087139181039069</v>
      </c>
      <c r="K259">
        <f t="shared" si="109"/>
        <v>-1.5087147907685328</v>
      </c>
      <c r="L259">
        <f t="shared" si="110"/>
        <v>-7.1874754728776959E-7</v>
      </c>
      <c r="M259">
        <f t="shared" si="111"/>
        <v>-8.7266462600599226E-7</v>
      </c>
      <c r="N259">
        <f t="shared" si="112"/>
        <v>23.632458669199249</v>
      </c>
      <c r="O259">
        <f t="shared" si="113"/>
        <v>-0.1188000000000045</v>
      </c>
      <c r="P259" s="1">
        <f t="shared" si="114"/>
        <v>-5.0269843549896652E-3</v>
      </c>
      <c r="Q259" s="3">
        <v>9.81</v>
      </c>
      <c r="R259" s="3">
        <v>20</v>
      </c>
      <c r="S259" s="3">
        <v>68</v>
      </c>
      <c r="T259" s="3">
        <f t="shared" si="115"/>
        <v>88</v>
      </c>
      <c r="U259" s="5">
        <v>2.4750000000000002E-3</v>
      </c>
      <c r="V259" s="5">
        <v>0.32</v>
      </c>
      <c r="W259" s="5">
        <v>1.29</v>
      </c>
      <c r="X259" s="4">
        <f t="shared" si="116"/>
        <v>2.1366180000000004</v>
      </c>
      <c r="Y259" s="4">
        <f t="shared" ref="Y259:Y322" si="131">SIN(ATAN(P259))*T259*Q259</f>
        <v>-4.3396402217271879</v>
      </c>
      <c r="Z259" s="3">
        <f t="shared" ref="Z259:Z322" si="132">0.5*W259*AE259^2*V259</f>
        <v>22.446635270144672</v>
      </c>
      <c r="AA259" s="3">
        <f t="shared" si="117"/>
        <v>20.243613048417483</v>
      </c>
      <c r="AB259" s="3">
        <f t="shared" ref="AB259:AB322" si="133">0.5*W259*V259</f>
        <v>0.2064</v>
      </c>
      <c r="AC259" s="3">
        <f t="shared" ref="AC259:AC322" si="134">T259*Q259*(U259+SIN(ATAN(P259)))</f>
        <v>-2.2030222217271875</v>
      </c>
      <c r="AD259" s="2">
        <f t="shared" si="127"/>
        <v>211.11</v>
      </c>
      <c r="AE259" s="2">
        <f t="shared" ref="AE259:AE322" si="135">AO259</f>
        <v>10.428474378317667</v>
      </c>
      <c r="AF259" s="2">
        <f t="shared" si="118"/>
        <v>1134.128686018146</v>
      </c>
      <c r="AG259" s="2">
        <f t="shared" si="119"/>
        <v>-111.30891857629088</v>
      </c>
      <c r="AH259" s="2">
        <f t="shared" si="120"/>
        <v>-1022.8197674418606</v>
      </c>
      <c r="AI259" s="2">
        <f t="shared" ref="AI259:AI322" si="136">AE259*3.6*0.621371</f>
        <v>23.327825590546659</v>
      </c>
      <c r="AJ259">
        <f t="shared" ref="AJ259:AJ322" si="137">(N259/5280)/AI259</f>
        <v>1.9186719428911908E-4</v>
      </c>
      <c r="AK259">
        <f t="shared" si="121"/>
        <v>-10.673557275810017</v>
      </c>
      <c r="AL259">
        <f t="shared" si="122"/>
        <v>-1022.8197674418606</v>
      </c>
      <c r="AM259">
        <f t="shared" si="123"/>
        <v>1022.7757339247913</v>
      </c>
      <c r="AN259">
        <f t="shared" si="124"/>
        <v>4.403351706923786E-2</v>
      </c>
      <c r="AO259">
        <f t="shared" si="125"/>
        <v>10.428474378317667</v>
      </c>
      <c r="AP259">
        <f t="shared" si="126"/>
        <v>261495.03275471763</v>
      </c>
    </row>
    <row r="260" spans="1:42" x14ac:dyDescent="0.3">
      <c r="A260">
        <v>259</v>
      </c>
      <c r="B260" t="s">
        <v>626</v>
      </c>
      <c r="C260" t="s">
        <v>624</v>
      </c>
      <c r="D260" t="s">
        <v>625</v>
      </c>
      <c r="E260" t="str">
        <f t="shared" si="128"/>
        <v>177.642</v>
      </c>
      <c r="F260" t="str">
        <f t="shared" si="129"/>
        <v>34.55081</v>
      </c>
      <c r="G260" t="str">
        <f t="shared" si="130"/>
        <v>-86.44321</v>
      </c>
      <c r="H260">
        <f t="shared" ref="H260:H323" si="138">F259*PI()/180</f>
        <v>0.60302417200050551</v>
      </c>
      <c r="I260">
        <f t="shared" ref="I260:I323" si="139">F260*PI()/180</f>
        <v>0.60302539373098196</v>
      </c>
      <c r="J260">
        <f t="shared" ref="J260:J323" si="140">G259*PI()/180</f>
        <v>-1.5087147907685328</v>
      </c>
      <c r="K260">
        <f t="shared" ref="K260:K323" si="141">G260*PI()/180</f>
        <v>-1.5087186304928875</v>
      </c>
      <c r="L260">
        <f t="shared" ref="L260:L323" si="142">(K260-J260)*COS((H260+I260)/2)</f>
        <v>-3.1624888286168864E-6</v>
      </c>
      <c r="M260">
        <f t="shared" ref="M260:M323" si="143">I260-H260</f>
        <v>1.2217304764527981E-6</v>
      </c>
      <c r="N260">
        <f t="shared" ref="N260:N323" si="144">3959*SQRT(L260^2+M260^2)*5280</f>
        <v>70.868670085199923</v>
      </c>
      <c r="O260">
        <f t="shared" ref="O260:O323" si="145">(E260-E259)*3.3</f>
        <v>-0.15840000000000598</v>
      </c>
      <c r="P260" s="1">
        <f t="shared" ref="P260:P323" si="146">O260/N260</f>
        <v>-2.2351202556725545E-3</v>
      </c>
      <c r="Q260" s="3">
        <v>9.81</v>
      </c>
      <c r="R260" s="3">
        <v>20</v>
      </c>
      <c r="S260" s="3">
        <v>68</v>
      </c>
      <c r="T260" s="3">
        <f t="shared" ref="T260:T323" si="147">R260+S260</f>
        <v>88</v>
      </c>
      <c r="U260" s="5">
        <v>2.4750000000000002E-3</v>
      </c>
      <c r="V260" s="5">
        <v>0.32</v>
      </c>
      <c r="W260" s="5">
        <v>1.29</v>
      </c>
      <c r="X260" s="4">
        <f t="shared" ref="X260:X323" si="148">T260*U260*Q260</f>
        <v>2.1366180000000004</v>
      </c>
      <c r="Y260" s="4">
        <f t="shared" si="131"/>
        <v>-1.9295297945866718</v>
      </c>
      <c r="Z260" s="3">
        <f t="shared" si="132"/>
        <v>20.814986833168625</v>
      </c>
      <c r="AA260" s="3">
        <f t="shared" ref="AA260:AA323" si="149">X260+Y260+Z260</f>
        <v>21.022075038581953</v>
      </c>
      <c r="AB260" s="3">
        <f t="shared" si="133"/>
        <v>0.2064</v>
      </c>
      <c r="AC260" s="3">
        <f t="shared" si="134"/>
        <v>0.20708820541332856</v>
      </c>
      <c r="AD260" s="2">
        <f t="shared" si="127"/>
        <v>211.11</v>
      </c>
      <c r="AE260" s="2">
        <f t="shared" si="135"/>
        <v>10.042300753525886</v>
      </c>
      <c r="AF260" s="2">
        <f t="shared" ref="AF260:AF323" si="150">AE260^3</f>
        <v>1012.7439823612435</v>
      </c>
      <c r="AG260" s="2">
        <f t="shared" ref="AG260:AG323" si="151">(AC260/AB260)*AE260</f>
        <v>10.075785083665664</v>
      </c>
      <c r="AH260" s="2">
        <f t="shared" ref="AH260:AH323" si="152">-AD260/AB260</f>
        <v>-1022.8197674418606</v>
      </c>
      <c r="AI260" s="2">
        <f t="shared" si="136"/>
        <v>22.463980061468881</v>
      </c>
      <c r="AJ260">
        <f t="shared" si="137"/>
        <v>5.9749414708872353E-4</v>
      </c>
      <c r="AK260">
        <f t="shared" ref="AK260:AK323" si="153">AC260/AB260</f>
        <v>1.0033343285529486</v>
      </c>
      <c r="AL260">
        <f t="shared" ref="AL260:AL323" si="154">-AD260/AB260</f>
        <v>-1022.8197674418606</v>
      </c>
      <c r="AM260">
        <f t="shared" ref="AM260:AM323" si="155">SQRT((AL260^2)/4+(AK260^3)/27)+(-AL260/2)</f>
        <v>1022.8198040160005</v>
      </c>
      <c r="AN260">
        <f t="shared" ref="AN260:AN323" si="156">-SQRT((AL260^2)/4+(AK260^3)/27)+(-AL260/2)</f>
        <v>-3.6574139926415228E-5</v>
      </c>
      <c r="AO260">
        <f t="shared" ref="AO260:AO323" si="157">AM260^(1/3)+AN260^(1/3)</f>
        <v>10.042300753525886</v>
      </c>
      <c r="AP260">
        <f t="shared" ref="AP260:AP323" si="158">AL260^2/4+AK260^3/27</f>
        <v>261540.10657621009</v>
      </c>
    </row>
    <row r="261" spans="1:42" x14ac:dyDescent="0.3">
      <c r="A261">
        <v>260</v>
      </c>
      <c r="B261" t="s">
        <v>623</v>
      </c>
      <c r="C261" t="s">
        <v>621</v>
      </c>
      <c r="D261" t="s">
        <v>622</v>
      </c>
      <c r="E261" t="str">
        <f t="shared" si="128"/>
        <v>177.656</v>
      </c>
      <c r="F261" t="str">
        <f t="shared" si="129"/>
        <v>34.55085</v>
      </c>
      <c r="G261" t="str">
        <f t="shared" si="130"/>
        <v>-86.44346</v>
      </c>
      <c r="H261">
        <f t="shared" si="138"/>
        <v>0.60302539373098196</v>
      </c>
      <c r="I261">
        <f t="shared" si="139"/>
        <v>0.60302609186268274</v>
      </c>
      <c r="J261">
        <f t="shared" si="140"/>
        <v>-1.5087186304928875</v>
      </c>
      <c r="K261">
        <f t="shared" si="141"/>
        <v>-1.5087229938160176</v>
      </c>
      <c r="L261">
        <f t="shared" si="142"/>
        <v>-3.593734929642214E-6</v>
      </c>
      <c r="M261">
        <f t="shared" si="143"/>
        <v>6.9813170078258935E-7</v>
      </c>
      <c r="N261">
        <f t="shared" si="144"/>
        <v>76.526066959830061</v>
      </c>
      <c r="O261">
        <f t="shared" si="145"/>
        <v>4.6200000000033013E-2</v>
      </c>
      <c r="P261" s="1">
        <f t="shared" si="146"/>
        <v>6.0371585572644468E-4</v>
      </c>
      <c r="Q261" s="3">
        <v>9.81</v>
      </c>
      <c r="R261" s="3">
        <v>20</v>
      </c>
      <c r="S261" s="3">
        <v>68</v>
      </c>
      <c r="T261" s="3">
        <f t="shared" si="147"/>
        <v>88</v>
      </c>
      <c r="U261" s="5">
        <v>2.4750000000000002E-3</v>
      </c>
      <c r="V261" s="5">
        <v>0.32</v>
      </c>
      <c r="W261" s="5">
        <v>1.29</v>
      </c>
      <c r="X261" s="4">
        <f t="shared" si="148"/>
        <v>2.1366180000000004</v>
      </c>
      <c r="Y261" s="4">
        <f t="shared" si="131"/>
        <v>0.52117572895433628</v>
      </c>
      <c r="Z261" s="3">
        <f t="shared" si="132"/>
        <v>19.219468277551638</v>
      </c>
      <c r="AA261" s="3">
        <f t="shared" si="149"/>
        <v>21.877262006505973</v>
      </c>
      <c r="AB261" s="3">
        <f t="shared" si="133"/>
        <v>0.2064</v>
      </c>
      <c r="AC261" s="3">
        <f t="shared" si="134"/>
        <v>2.6577937289543367</v>
      </c>
      <c r="AD261" s="2">
        <f t="shared" ref="AD261:AD324" si="159">AD260</f>
        <v>211.11</v>
      </c>
      <c r="AE261" s="2">
        <f t="shared" si="135"/>
        <v>9.6497450154968742</v>
      </c>
      <c r="AF261" s="2">
        <f t="shared" si="150"/>
        <v>898.56089249905142</v>
      </c>
      <c r="AG261" s="2">
        <f t="shared" si="151"/>
        <v>124.2588749428099</v>
      </c>
      <c r="AH261" s="2">
        <f t="shared" si="152"/>
        <v>-1022.8197674418606</v>
      </c>
      <c r="AI261" s="2">
        <f t="shared" si="136"/>
        <v>21.585858156087511</v>
      </c>
      <c r="AJ261">
        <f t="shared" si="137"/>
        <v>6.7143836409205783E-4</v>
      </c>
      <c r="AK261">
        <f t="shared" si="153"/>
        <v>12.87690760152295</v>
      </c>
      <c r="AL261">
        <f t="shared" si="154"/>
        <v>-1022.8197674418606</v>
      </c>
      <c r="AM261">
        <f t="shared" si="155"/>
        <v>1022.8970780404843</v>
      </c>
      <c r="AN261">
        <f t="shared" si="156"/>
        <v>-7.7310598623739679E-2</v>
      </c>
      <c r="AO261">
        <f t="shared" si="157"/>
        <v>9.6497450154968742</v>
      </c>
      <c r="AP261">
        <f t="shared" si="158"/>
        <v>261619.14995288922</v>
      </c>
    </row>
    <row r="262" spans="1:42" x14ac:dyDescent="0.3">
      <c r="A262">
        <v>261</v>
      </c>
      <c r="B262" t="s">
        <v>620</v>
      </c>
      <c r="C262" t="s">
        <v>618</v>
      </c>
      <c r="D262" t="s">
        <v>619</v>
      </c>
      <c r="E262" t="str">
        <f t="shared" si="128"/>
        <v>177.524</v>
      </c>
      <c r="F262" t="str">
        <f t="shared" si="129"/>
        <v>34.55087</v>
      </c>
      <c r="G262" t="str">
        <f t="shared" si="130"/>
        <v>-86.44386</v>
      </c>
      <c r="H262">
        <f t="shared" si="138"/>
        <v>0.60302609186268274</v>
      </c>
      <c r="I262">
        <f t="shared" si="139"/>
        <v>0.60302644092853319</v>
      </c>
      <c r="J262">
        <f t="shared" si="140"/>
        <v>-1.5087229938160176</v>
      </c>
      <c r="K262">
        <f t="shared" si="141"/>
        <v>-1.5087299751330256</v>
      </c>
      <c r="L262">
        <f t="shared" si="142"/>
        <v>-5.7499738141622289E-6</v>
      </c>
      <c r="M262">
        <f t="shared" si="143"/>
        <v>3.4906585044680583E-7</v>
      </c>
      <c r="N262">
        <f t="shared" si="144"/>
        <v>120.41597086179372</v>
      </c>
      <c r="O262">
        <f t="shared" si="145"/>
        <v>-0.43560000000001647</v>
      </c>
      <c r="P262" s="1">
        <f t="shared" si="146"/>
        <v>-3.6174603491755442E-3</v>
      </c>
      <c r="Q262" s="3">
        <v>9.81</v>
      </c>
      <c r="R262" s="3">
        <v>20</v>
      </c>
      <c r="S262" s="3">
        <v>68</v>
      </c>
      <c r="T262" s="3">
        <f t="shared" si="147"/>
        <v>88</v>
      </c>
      <c r="U262" s="5">
        <v>2.4750000000000002E-3</v>
      </c>
      <c r="V262" s="5">
        <v>0.32</v>
      </c>
      <c r="W262" s="5">
        <v>1.29</v>
      </c>
      <c r="X262" s="4">
        <f t="shared" si="148"/>
        <v>2.1366180000000004</v>
      </c>
      <c r="Y262" s="4">
        <f t="shared" si="131"/>
        <v>-3.1228607373950483</v>
      </c>
      <c r="Z262" s="3">
        <f t="shared" si="132"/>
        <v>21.615416953640988</v>
      </c>
      <c r="AA262" s="3">
        <f t="shared" si="149"/>
        <v>20.629174216245939</v>
      </c>
      <c r="AB262" s="3">
        <f t="shared" si="133"/>
        <v>0.2064</v>
      </c>
      <c r="AC262" s="3">
        <f t="shared" si="134"/>
        <v>-0.98624273739504775</v>
      </c>
      <c r="AD262" s="2">
        <f t="shared" si="159"/>
        <v>211.11</v>
      </c>
      <c r="AE262" s="2">
        <f t="shared" si="135"/>
        <v>10.2335652308241</v>
      </c>
      <c r="AF262" s="2">
        <f t="shared" si="150"/>
        <v>1071.7188923766771</v>
      </c>
      <c r="AG262" s="2">
        <f t="shared" si="151"/>
        <v>-48.899124934877634</v>
      </c>
      <c r="AH262" s="2">
        <f t="shared" si="152"/>
        <v>-1022.8197674418606</v>
      </c>
      <c r="AI262" s="2">
        <f t="shared" si="136"/>
        <v>22.891826379752647</v>
      </c>
      <c r="AJ262">
        <f t="shared" si="137"/>
        <v>9.9625319138504486E-4</v>
      </c>
      <c r="AK262">
        <f t="shared" si="153"/>
        <v>-4.7783078362163165</v>
      </c>
      <c r="AL262">
        <f t="shared" si="154"/>
        <v>-1022.8197674418606</v>
      </c>
      <c r="AM262">
        <f t="shared" si="155"/>
        <v>1022.8158168589931</v>
      </c>
      <c r="AN262">
        <f t="shared" si="156"/>
        <v>3.9505828674464283E-3</v>
      </c>
      <c r="AO262">
        <f t="shared" si="157"/>
        <v>10.2335652308241</v>
      </c>
      <c r="AP262">
        <f t="shared" si="158"/>
        <v>261536.02844881278</v>
      </c>
    </row>
    <row r="263" spans="1:42" x14ac:dyDescent="0.3">
      <c r="A263">
        <v>262</v>
      </c>
      <c r="B263" t="s">
        <v>617</v>
      </c>
      <c r="C263" t="s">
        <v>615</v>
      </c>
      <c r="D263" t="s">
        <v>616</v>
      </c>
      <c r="E263" t="str">
        <f t="shared" si="128"/>
        <v>177.351</v>
      </c>
      <c r="F263" t="str">
        <f t="shared" si="129"/>
        <v>34.55088</v>
      </c>
      <c r="G263" t="str">
        <f t="shared" si="130"/>
        <v>-86.44435</v>
      </c>
      <c r="H263">
        <f t="shared" si="138"/>
        <v>0.60302644092853319</v>
      </c>
      <c r="I263">
        <f t="shared" si="139"/>
        <v>0.60302661546145842</v>
      </c>
      <c r="J263">
        <f t="shared" si="140"/>
        <v>-1.5087299751330256</v>
      </c>
      <c r="K263">
        <f t="shared" si="141"/>
        <v>-1.5087385272463603</v>
      </c>
      <c r="L263">
        <f t="shared" si="142"/>
        <v>-7.043716652361444E-6</v>
      </c>
      <c r="M263">
        <f t="shared" si="143"/>
        <v>1.7453292522340291E-7</v>
      </c>
      <c r="N263">
        <f t="shared" si="144"/>
        <v>147.28366538200413</v>
      </c>
      <c r="O263">
        <f t="shared" si="145"/>
        <v>-0.57090000000000596</v>
      </c>
      <c r="P263" s="1">
        <f t="shared" si="146"/>
        <v>-3.876193592271648E-3</v>
      </c>
      <c r="Q263" s="3">
        <v>9.81</v>
      </c>
      <c r="R263" s="3">
        <v>20</v>
      </c>
      <c r="S263" s="3">
        <v>68</v>
      </c>
      <c r="T263" s="3">
        <f t="shared" si="147"/>
        <v>88</v>
      </c>
      <c r="U263" s="5">
        <v>2.4750000000000002E-3</v>
      </c>
      <c r="V263" s="5">
        <v>0.32</v>
      </c>
      <c r="W263" s="5">
        <v>1.29</v>
      </c>
      <c r="X263" s="4">
        <f t="shared" si="148"/>
        <v>2.1366180000000004</v>
      </c>
      <c r="Y263" s="4">
        <f t="shared" si="131"/>
        <v>-3.3462152661946911</v>
      </c>
      <c r="Z263" s="3">
        <f t="shared" si="132"/>
        <v>21.766875233090822</v>
      </c>
      <c r="AA263" s="3">
        <f t="shared" si="149"/>
        <v>20.55727796689613</v>
      </c>
      <c r="AB263" s="3">
        <f t="shared" si="133"/>
        <v>0.2064</v>
      </c>
      <c r="AC263" s="3">
        <f t="shared" si="134"/>
        <v>-1.209597266194691</v>
      </c>
      <c r="AD263" s="2">
        <f t="shared" si="159"/>
        <v>211.11</v>
      </c>
      <c r="AE263" s="2">
        <f t="shared" si="135"/>
        <v>10.269355716255545</v>
      </c>
      <c r="AF263" s="2">
        <f t="shared" si="150"/>
        <v>1083.0028323641593</v>
      </c>
      <c r="AG263" s="2">
        <f t="shared" si="151"/>
        <v>-60.183064922303927</v>
      </c>
      <c r="AH263" s="2">
        <f t="shared" si="152"/>
        <v>-1022.8197674418606</v>
      </c>
      <c r="AI263" s="2">
        <f t="shared" si="136"/>
        <v>22.97188739075553</v>
      </c>
      <c r="AJ263">
        <f t="shared" si="137"/>
        <v>1.2142943729691992E-3</v>
      </c>
      <c r="AK263">
        <f t="shared" si="153"/>
        <v>-5.8604518710983093</v>
      </c>
      <c r="AL263">
        <f t="shared" si="154"/>
        <v>-1022.8197674418606</v>
      </c>
      <c r="AM263">
        <f t="shared" si="155"/>
        <v>1022.8124790195524</v>
      </c>
      <c r="AN263">
        <f t="shared" si="156"/>
        <v>7.2884223081928212E-3</v>
      </c>
      <c r="AO263">
        <f t="shared" si="157"/>
        <v>10.269355716255545</v>
      </c>
      <c r="AP263">
        <f t="shared" si="158"/>
        <v>261532.61447816624</v>
      </c>
    </row>
    <row r="264" spans="1:42" x14ac:dyDescent="0.3">
      <c r="A264">
        <v>263</v>
      </c>
      <c r="B264" t="s">
        <v>687</v>
      </c>
      <c r="C264" t="s">
        <v>713</v>
      </c>
      <c r="D264" t="s">
        <v>716</v>
      </c>
      <c r="E264" t="str">
        <f t="shared" si="128"/>
        <v>177.0</v>
      </c>
      <c r="F264" t="str">
        <f t="shared" si="129"/>
        <v>34.55079</v>
      </c>
      <c r="G264" t="str">
        <f t="shared" si="130"/>
        <v>-86.44612</v>
      </c>
      <c r="H264">
        <f t="shared" si="138"/>
        <v>0.60302661546145842</v>
      </c>
      <c r="I264">
        <f t="shared" si="139"/>
        <v>0.60302504466513152</v>
      </c>
      <c r="J264">
        <f t="shared" si="140"/>
        <v>-1.5087385272463603</v>
      </c>
      <c r="K264">
        <f t="shared" si="141"/>
        <v>-1.5087694195741201</v>
      </c>
      <c r="L264">
        <f t="shared" si="142"/>
        <v>-2.5443641771691183E-5</v>
      </c>
      <c r="M264">
        <f t="shared" si="143"/>
        <v>-1.5707963268996039E-6</v>
      </c>
      <c r="N264">
        <f t="shared" si="144"/>
        <v>532.87427176358574</v>
      </c>
      <c r="O264">
        <f t="shared" si="145"/>
        <v>-1.158299999999997</v>
      </c>
      <c r="P264" s="1">
        <f t="shared" si="146"/>
        <v>-2.1736834772797713E-3</v>
      </c>
      <c r="Q264" s="3">
        <v>9.81</v>
      </c>
      <c r="R264" s="3">
        <v>20</v>
      </c>
      <c r="S264" s="3">
        <v>68</v>
      </c>
      <c r="T264" s="3">
        <f t="shared" si="147"/>
        <v>88</v>
      </c>
      <c r="U264" s="5">
        <v>2.4750000000000002E-3</v>
      </c>
      <c r="V264" s="5">
        <v>0.32</v>
      </c>
      <c r="W264" s="5">
        <v>1.29</v>
      </c>
      <c r="X264" s="4">
        <f t="shared" si="148"/>
        <v>2.1366180000000004</v>
      </c>
      <c r="Y264" s="4">
        <f t="shared" si="131"/>
        <v>-1.8764930391504693</v>
      </c>
      <c r="Z264" s="3">
        <f t="shared" si="132"/>
        <v>20.779760890137215</v>
      </c>
      <c r="AA264" s="3">
        <f t="shared" si="149"/>
        <v>21.039885850986746</v>
      </c>
      <c r="AB264" s="3">
        <f t="shared" si="133"/>
        <v>0.2064</v>
      </c>
      <c r="AC264" s="3">
        <f t="shared" si="134"/>
        <v>0.26012496084953102</v>
      </c>
      <c r="AD264" s="2">
        <f t="shared" si="159"/>
        <v>211.11</v>
      </c>
      <c r="AE264" s="2">
        <f t="shared" si="135"/>
        <v>10.033799683849884</v>
      </c>
      <c r="AF264" s="2">
        <f t="shared" si="150"/>
        <v>1010.1742163272041</v>
      </c>
      <c r="AG264" s="2">
        <f t="shared" si="151"/>
        <v>12.645551114018836</v>
      </c>
      <c r="AH264" s="2">
        <f t="shared" si="152"/>
        <v>-1022.8197674418606</v>
      </c>
      <c r="AI264" s="2">
        <f t="shared" si="136"/>
        <v>22.44496371607255</v>
      </c>
      <c r="AJ264">
        <f t="shared" si="137"/>
        <v>4.4964722958635199E-3</v>
      </c>
      <c r="AK264">
        <f t="shared" si="153"/>
        <v>1.2602953529531542</v>
      </c>
      <c r="AL264">
        <f t="shared" si="154"/>
        <v>-1022.8197674418606</v>
      </c>
      <c r="AM264">
        <f t="shared" si="155"/>
        <v>1022.8198399278542</v>
      </c>
      <c r="AN264">
        <f t="shared" si="156"/>
        <v>-7.2485993712234631E-5</v>
      </c>
      <c r="AO264">
        <f t="shared" si="157"/>
        <v>10.033799683849884</v>
      </c>
      <c r="AP264">
        <f t="shared" si="158"/>
        <v>261540.14330756789</v>
      </c>
    </row>
    <row r="265" spans="1:42" x14ac:dyDescent="0.3">
      <c r="A265">
        <v>264</v>
      </c>
      <c r="B265" t="s">
        <v>718</v>
      </c>
      <c r="C265" t="s">
        <v>193</v>
      </c>
      <c r="D265" t="s">
        <v>717</v>
      </c>
      <c r="E265" t="str">
        <f t="shared" si="128"/>
        <v>176.911</v>
      </c>
      <c r="F265" t="str">
        <f t="shared" si="129"/>
        <v>34.55072</v>
      </c>
      <c r="G265" t="str">
        <f t="shared" si="130"/>
        <v>-86.44648</v>
      </c>
      <c r="H265">
        <f t="shared" si="138"/>
        <v>0.60302504466513152</v>
      </c>
      <c r="I265">
        <f t="shared" si="139"/>
        <v>0.60302382293465517</v>
      </c>
      <c r="J265">
        <f t="shared" si="140"/>
        <v>-1.5087694195741201</v>
      </c>
      <c r="K265">
        <f t="shared" si="141"/>
        <v>-1.5087757027594275</v>
      </c>
      <c r="L265">
        <f t="shared" si="142"/>
        <v>-5.1749829631744046E-6</v>
      </c>
      <c r="M265">
        <f t="shared" si="143"/>
        <v>-1.2217304763417758E-6</v>
      </c>
      <c r="N265">
        <f t="shared" si="144"/>
        <v>111.14909717409992</v>
      </c>
      <c r="O265">
        <f t="shared" si="145"/>
        <v>-0.29369999999999546</v>
      </c>
      <c r="P265" s="1">
        <f t="shared" si="146"/>
        <v>-2.6423966317958877E-3</v>
      </c>
      <c r="Q265" s="3">
        <v>9.81</v>
      </c>
      <c r="R265" s="3">
        <v>20</v>
      </c>
      <c r="S265" s="3">
        <v>68</v>
      </c>
      <c r="T265" s="3">
        <f t="shared" si="147"/>
        <v>88</v>
      </c>
      <c r="U265" s="5">
        <v>2.4750000000000002E-3</v>
      </c>
      <c r="V265" s="5">
        <v>0.32</v>
      </c>
      <c r="W265" s="5">
        <v>1.29</v>
      </c>
      <c r="X265" s="4">
        <f t="shared" si="148"/>
        <v>2.1366180000000004</v>
      </c>
      <c r="Y265" s="4">
        <f t="shared" si="131"/>
        <v>-2.2811202006235352</v>
      </c>
      <c r="Z265" s="3">
        <f t="shared" si="132"/>
        <v>21.049263079181557</v>
      </c>
      <c r="AA265" s="3">
        <f t="shared" si="149"/>
        <v>20.904760878558022</v>
      </c>
      <c r="AB265" s="3">
        <f t="shared" si="133"/>
        <v>0.2064</v>
      </c>
      <c r="AC265" s="3">
        <f t="shared" si="134"/>
        <v>-0.14450220062353469</v>
      </c>
      <c r="AD265" s="2">
        <f t="shared" si="159"/>
        <v>211.11</v>
      </c>
      <c r="AE265" s="2">
        <f t="shared" si="135"/>
        <v>10.098656532218758</v>
      </c>
      <c r="AF265" s="2">
        <f t="shared" si="150"/>
        <v>1029.8899132411238</v>
      </c>
      <c r="AG265" s="2">
        <f t="shared" si="151"/>
        <v>-7.0701457957695935</v>
      </c>
      <c r="AH265" s="2">
        <f t="shared" si="152"/>
        <v>-1022.8197674418606</v>
      </c>
      <c r="AI265" s="2">
        <f t="shared" si="136"/>
        <v>22.590044309092686</v>
      </c>
      <c r="AJ265">
        <f t="shared" si="137"/>
        <v>9.3186914934068402E-4</v>
      </c>
      <c r="AK265">
        <f t="shared" si="153"/>
        <v>-0.7001075611605363</v>
      </c>
      <c r="AL265">
        <f t="shared" si="154"/>
        <v>-1022.8197674418606</v>
      </c>
      <c r="AM265">
        <f t="shared" si="155"/>
        <v>1022.8197550158582</v>
      </c>
      <c r="AN265">
        <f t="shared" si="156"/>
        <v>1.242600239947933E-5</v>
      </c>
      <c r="AO265">
        <f t="shared" si="157"/>
        <v>10.098656532218758</v>
      </c>
      <c r="AP265">
        <f t="shared" si="158"/>
        <v>261540.05645789471</v>
      </c>
    </row>
    <row r="266" spans="1:42" x14ac:dyDescent="0.3">
      <c r="A266">
        <v>265</v>
      </c>
      <c r="B266" t="s">
        <v>721</v>
      </c>
      <c r="C266" t="s">
        <v>719</v>
      </c>
      <c r="D266" t="s">
        <v>720</v>
      </c>
      <c r="E266" t="str">
        <f t="shared" si="128"/>
        <v>176.844</v>
      </c>
      <c r="F266" t="str">
        <f t="shared" si="129"/>
        <v>34.55054</v>
      </c>
      <c r="G266" t="str">
        <f t="shared" si="130"/>
        <v>-86.44696</v>
      </c>
      <c r="H266">
        <f t="shared" si="138"/>
        <v>0.60302382293465517</v>
      </c>
      <c r="I266">
        <f t="shared" si="139"/>
        <v>0.6030206813420016</v>
      </c>
      <c r="J266">
        <f t="shared" si="140"/>
        <v>-1.5087757027594275</v>
      </c>
      <c r="K266">
        <f t="shared" si="141"/>
        <v>-1.5087840803398374</v>
      </c>
      <c r="L266">
        <f t="shared" si="142"/>
        <v>-6.8999876497875166E-6</v>
      </c>
      <c r="M266">
        <f t="shared" si="143"/>
        <v>-3.1415926535771632E-6</v>
      </c>
      <c r="N266">
        <f t="shared" si="144"/>
        <v>158.48043903855196</v>
      </c>
      <c r="O266">
        <f t="shared" si="145"/>
        <v>-0.221100000000024</v>
      </c>
      <c r="P266" s="1">
        <f t="shared" si="146"/>
        <v>-1.3951248579406018E-3</v>
      </c>
      <c r="Q266" s="3">
        <v>9.81</v>
      </c>
      <c r="R266" s="3">
        <v>20</v>
      </c>
      <c r="S266" s="3">
        <v>68</v>
      </c>
      <c r="T266" s="3">
        <f t="shared" si="147"/>
        <v>88</v>
      </c>
      <c r="U266" s="5">
        <v>2.4750000000000002E-3</v>
      </c>
      <c r="V266" s="5">
        <v>0.32</v>
      </c>
      <c r="W266" s="5">
        <v>1.29</v>
      </c>
      <c r="X266" s="4">
        <f t="shared" si="148"/>
        <v>2.1366180000000004</v>
      </c>
      <c r="Y266" s="4">
        <f t="shared" si="131"/>
        <v>-1.2043822152747978</v>
      </c>
      <c r="Z266" s="3">
        <f t="shared" si="132"/>
        <v>20.335981325362283</v>
      </c>
      <c r="AA266" s="3">
        <f t="shared" si="149"/>
        <v>21.268217110087484</v>
      </c>
      <c r="AB266" s="3">
        <f t="shared" si="133"/>
        <v>0.2064</v>
      </c>
      <c r="AC266" s="3">
        <f t="shared" si="134"/>
        <v>0.93223578472520241</v>
      </c>
      <c r="AD266" s="2">
        <f t="shared" si="159"/>
        <v>211.11</v>
      </c>
      <c r="AE266" s="2">
        <f t="shared" si="135"/>
        <v>9.9260788484199445</v>
      </c>
      <c r="AF266" s="2">
        <f t="shared" si="150"/>
        <v>977.98718069545305</v>
      </c>
      <c r="AG266" s="2">
        <f t="shared" si="151"/>
        <v>44.832586746613373</v>
      </c>
      <c r="AH266" s="2">
        <f t="shared" si="152"/>
        <v>-1022.8197674418606</v>
      </c>
      <c r="AI266" s="2">
        <f t="shared" si="136"/>
        <v>22.203999144437578</v>
      </c>
      <c r="AJ266">
        <f t="shared" si="137"/>
        <v>1.3517940831803566E-3</v>
      </c>
      <c r="AK266">
        <f t="shared" si="153"/>
        <v>4.5166462438236552</v>
      </c>
      <c r="AL266">
        <f t="shared" si="154"/>
        <v>-1022.8197674418606</v>
      </c>
      <c r="AM266">
        <f t="shared" si="155"/>
        <v>1022.8231038866037</v>
      </c>
      <c r="AN266">
        <f t="shared" si="156"/>
        <v>-3.3364447431267763E-3</v>
      </c>
      <c r="AO266">
        <f t="shared" si="157"/>
        <v>9.9260788484199445</v>
      </c>
      <c r="AP266">
        <f t="shared" si="158"/>
        <v>261543.48176022357</v>
      </c>
    </row>
    <row r="267" spans="1:42" x14ac:dyDescent="0.3">
      <c r="A267">
        <v>266</v>
      </c>
      <c r="B267" t="s">
        <v>724</v>
      </c>
      <c r="C267" t="s">
        <v>722</v>
      </c>
      <c r="D267" t="s">
        <v>723</v>
      </c>
      <c r="E267" t="str">
        <f t="shared" si="128"/>
        <v>176.555</v>
      </c>
      <c r="F267" t="str">
        <f t="shared" si="129"/>
        <v>34.5503</v>
      </c>
      <c r="G267" t="str">
        <f t="shared" si="130"/>
        <v>-86.44753</v>
      </c>
      <c r="H267">
        <f t="shared" si="138"/>
        <v>0.6030206813420016</v>
      </c>
      <c r="I267">
        <f t="shared" si="139"/>
        <v>0.6030164925517969</v>
      </c>
      <c r="J267">
        <f t="shared" si="140"/>
        <v>-1.5087840803398374</v>
      </c>
      <c r="K267">
        <f t="shared" si="141"/>
        <v>-1.5087940287165735</v>
      </c>
      <c r="L267">
        <f t="shared" si="142"/>
        <v>-8.1937560129055743E-6</v>
      </c>
      <c r="M267">
        <f t="shared" si="143"/>
        <v>-4.1887902046955361E-6</v>
      </c>
      <c r="N267">
        <f t="shared" si="144"/>
        <v>192.36191098751439</v>
      </c>
      <c r="O267">
        <f t="shared" si="145"/>
        <v>-0.95369999999995791</v>
      </c>
      <c r="P267" s="1">
        <f t="shared" si="146"/>
        <v>-4.9578422001737114E-3</v>
      </c>
      <c r="Q267" s="3">
        <v>9.81</v>
      </c>
      <c r="R267" s="3">
        <v>20</v>
      </c>
      <c r="S267" s="3">
        <v>68</v>
      </c>
      <c r="T267" s="3">
        <f t="shared" si="147"/>
        <v>88</v>
      </c>
      <c r="U267" s="5">
        <v>2.4750000000000002E-3</v>
      </c>
      <c r="V267" s="5">
        <v>0.32</v>
      </c>
      <c r="W267" s="5">
        <v>1.29</v>
      </c>
      <c r="X267" s="4">
        <f t="shared" si="148"/>
        <v>2.1366180000000004</v>
      </c>
      <c r="Y267" s="4">
        <f t="shared" si="131"/>
        <v>-4.2799534138352788</v>
      </c>
      <c r="Z267" s="3">
        <f t="shared" si="132"/>
        <v>22.40551585405705</v>
      </c>
      <c r="AA267" s="3">
        <f t="shared" si="149"/>
        <v>20.262180440221773</v>
      </c>
      <c r="AB267" s="3">
        <f t="shared" si="133"/>
        <v>0.2064</v>
      </c>
      <c r="AC267" s="3">
        <f t="shared" si="134"/>
        <v>-2.1433354138352789</v>
      </c>
      <c r="AD267" s="2">
        <f t="shared" si="159"/>
        <v>211.11</v>
      </c>
      <c r="AE267" s="2">
        <f t="shared" si="135"/>
        <v>10.418918172346846</v>
      </c>
      <c r="AF267" s="2">
        <f t="shared" si="150"/>
        <v>1131.0137417279086</v>
      </c>
      <c r="AG267" s="2">
        <f t="shared" si="151"/>
        <v>-108.19397428606074</v>
      </c>
      <c r="AH267" s="2">
        <f t="shared" si="152"/>
        <v>-1022.8197674418606</v>
      </c>
      <c r="AI267" s="2">
        <f t="shared" si="136"/>
        <v>23.306448973209594</v>
      </c>
      <c r="AJ267">
        <f t="shared" si="137"/>
        <v>1.5631802233428997E-3</v>
      </c>
      <c r="AK267">
        <f t="shared" si="153"/>
        <v>-10.384377005015887</v>
      </c>
      <c r="AL267">
        <f t="shared" si="154"/>
        <v>-1022.8197674418606</v>
      </c>
      <c r="AM267">
        <f t="shared" si="155"/>
        <v>1022.779216991516</v>
      </c>
      <c r="AN267">
        <f t="shared" si="156"/>
        <v>4.0550450344596811E-2</v>
      </c>
      <c r="AO267">
        <f t="shared" si="157"/>
        <v>10.418918172346846</v>
      </c>
      <c r="AP267">
        <f t="shared" si="158"/>
        <v>261498.5950096033</v>
      </c>
    </row>
    <row r="268" spans="1:42" x14ac:dyDescent="0.3">
      <c r="A268">
        <v>267</v>
      </c>
      <c r="B268" t="s">
        <v>727</v>
      </c>
      <c r="C268" t="s">
        <v>725</v>
      </c>
      <c r="D268" t="s">
        <v>726</v>
      </c>
      <c r="E268" t="str">
        <f t="shared" si="128"/>
        <v>176.283</v>
      </c>
      <c r="F268" t="str">
        <f t="shared" si="129"/>
        <v>34.55012</v>
      </c>
      <c r="G268" t="str">
        <f t="shared" si="130"/>
        <v>-86.44806</v>
      </c>
      <c r="H268">
        <f t="shared" si="138"/>
        <v>0.6030164925517969</v>
      </c>
      <c r="I268">
        <f t="shared" si="139"/>
        <v>0.60301335095914321</v>
      </c>
      <c r="J268">
        <f t="shared" si="140"/>
        <v>-1.5087940287165735</v>
      </c>
      <c r="K268">
        <f t="shared" si="141"/>
        <v>-1.5088032789616093</v>
      </c>
      <c r="L268">
        <f t="shared" si="142"/>
        <v>-7.6187748191437153E-6</v>
      </c>
      <c r="M268">
        <f t="shared" si="143"/>
        <v>-3.1415926536881855E-6</v>
      </c>
      <c r="N268">
        <f t="shared" si="144"/>
        <v>172.26749763274304</v>
      </c>
      <c r="O268">
        <f t="shared" si="145"/>
        <v>-0.89760000000006523</v>
      </c>
      <c r="P268" s="1">
        <f t="shared" si="146"/>
        <v>-5.2105011817937825E-3</v>
      </c>
      <c r="Q268" s="3">
        <v>9.81</v>
      </c>
      <c r="R268" s="3">
        <v>20</v>
      </c>
      <c r="S268" s="3">
        <v>68</v>
      </c>
      <c r="T268" s="3">
        <f t="shared" si="147"/>
        <v>88</v>
      </c>
      <c r="U268" s="5">
        <v>2.4750000000000002E-3</v>
      </c>
      <c r="V268" s="5">
        <v>0.32</v>
      </c>
      <c r="W268" s="5">
        <v>1.29</v>
      </c>
      <c r="X268" s="4">
        <f t="shared" si="148"/>
        <v>2.1366180000000004</v>
      </c>
      <c r="Y268" s="4">
        <f t="shared" si="131"/>
        <v>-4.49806040098699</v>
      </c>
      <c r="Z268" s="3">
        <f t="shared" si="132"/>
        <v>22.555944293744833</v>
      </c>
      <c r="AA268" s="3">
        <f t="shared" si="149"/>
        <v>20.194501892757842</v>
      </c>
      <c r="AB268" s="3">
        <f t="shared" si="133"/>
        <v>0.2064</v>
      </c>
      <c r="AC268" s="3">
        <f t="shared" si="134"/>
        <v>-2.3614424009869901</v>
      </c>
      <c r="AD268" s="2">
        <f t="shared" si="159"/>
        <v>211.11</v>
      </c>
      <c r="AE268" s="2">
        <f t="shared" si="135"/>
        <v>10.453835460814703</v>
      </c>
      <c r="AF268" s="2">
        <f t="shared" si="150"/>
        <v>1142.423111967591</v>
      </c>
      <c r="AG268" s="2">
        <f t="shared" si="151"/>
        <v>-119.60334452572292</v>
      </c>
      <c r="AH268" s="2">
        <f t="shared" si="152"/>
        <v>-1022.8197674418606</v>
      </c>
      <c r="AI268" s="2">
        <f t="shared" si="136"/>
        <v>23.384556698838814</v>
      </c>
      <c r="AJ268">
        <f t="shared" si="137"/>
        <v>1.395212251674689E-3</v>
      </c>
      <c r="AK268">
        <f t="shared" si="153"/>
        <v>-11.441096904006734</v>
      </c>
      <c r="AL268">
        <f t="shared" si="154"/>
        <v>-1022.8197674418606</v>
      </c>
      <c r="AM268">
        <f t="shared" si="155"/>
        <v>1022.7655345025044</v>
      </c>
      <c r="AN268">
        <f t="shared" si="156"/>
        <v>5.4232939356211318E-2</v>
      </c>
      <c r="AO268">
        <f t="shared" si="157"/>
        <v>10.453835460814703</v>
      </c>
      <c r="AP268">
        <f t="shared" si="158"/>
        <v>261484.60158624712</v>
      </c>
    </row>
    <row r="269" spans="1:42" x14ac:dyDescent="0.3">
      <c r="A269">
        <v>268</v>
      </c>
      <c r="B269" t="s">
        <v>730</v>
      </c>
      <c r="C269" t="s">
        <v>728</v>
      </c>
      <c r="D269" t="s">
        <v>729</v>
      </c>
      <c r="E269" t="str">
        <f t="shared" si="128"/>
        <v>176.09</v>
      </c>
      <c r="F269" t="str">
        <f t="shared" si="129"/>
        <v>34.55001</v>
      </c>
      <c r="G269" t="str">
        <f t="shared" si="130"/>
        <v>-86.44852</v>
      </c>
      <c r="H269">
        <f t="shared" si="138"/>
        <v>0.60301335095914321</v>
      </c>
      <c r="I269">
        <f t="shared" si="139"/>
        <v>0.60301143109696609</v>
      </c>
      <c r="J269">
        <f t="shared" si="140"/>
        <v>-1.5088032789616093</v>
      </c>
      <c r="K269">
        <f t="shared" si="141"/>
        <v>-1.5088113074761682</v>
      </c>
      <c r="L269">
        <f t="shared" si="142"/>
        <v>-6.6125330637197976E-6</v>
      </c>
      <c r="M269">
        <f t="shared" si="143"/>
        <v>-1.9198621771243651E-6</v>
      </c>
      <c r="N269">
        <f t="shared" si="144"/>
        <v>143.9332423057343</v>
      </c>
      <c r="O269">
        <f t="shared" si="145"/>
        <v>-0.63689999999994595</v>
      </c>
      <c r="P269" s="1">
        <f t="shared" si="146"/>
        <v>-4.4249680601725168E-3</v>
      </c>
      <c r="Q269" s="3">
        <v>9.81</v>
      </c>
      <c r="R269" s="3">
        <v>20</v>
      </c>
      <c r="S269" s="3">
        <v>68</v>
      </c>
      <c r="T269" s="3">
        <f t="shared" si="147"/>
        <v>88</v>
      </c>
      <c r="U269" s="5">
        <v>2.4750000000000002E-3</v>
      </c>
      <c r="V269" s="5">
        <v>0.32</v>
      </c>
      <c r="W269" s="5">
        <v>1.29</v>
      </c>
      <c r="X269" s="4">
        <f t="shared" si="148"/>
        <v>2.1366180000000004</v>
      </c>
      <c r="Y269" s="4">
        <f t="shared" si="131"/>
        <v>-3.8199490292139506</v>
      </c>
      <c r="Z269" s="3">
        <f t="shared" si="132"/>
        <v>22.089796694610481</v>
      </c>
      <c r="AA269" s="3">
        <f t="shared" si="149"/>
        <v>20.406465665396532</v>
      </c>
      <c r="AB269" s="3">
        <f t="shared" si="133"/>
        <v>0.2064</v>
      </c>
      <c r="AC269" s="3">
        <f t="shared" si="134"/>
        <v>-1.6833310292139503</v>
      </c>
      <c r="AD269" s="2">
        <f t="shared" si="159"/>
        <v>211.11</v>
      </c>
      <c r="AE269" s="2">
        <f t="shared" si="135"/>
        <v>10.345250542723335</v>
      </c>
      <c r="AF269" s="2">
        <f t="shared" si="150"/>
        <v>1107.1922540870505</v>
      </c>
      <c r="AG269" s="2">
        <f t="shared" si="151"/>
        <v>-84.372486645148498</v>
      </c>
      <c r="AH269" s="2">
        <f t="shared" si="152"/>
        <v>-1022.8197674418606</v>
      </c>
      <c r="AI269" s="2">
        <f t="shared" si="136"/>
        <v>23.141659229937151</v>
      </c>
      <c r="AJ269">
        <f t="shared" si="137"/>
        <v>1.1779658277380773E-3</v>
      </c>
      <c r="AK269">
        <f t="shared" si="153"/>
        <v>-8.1556735911528602</v>
      </c>
      <c r="AL269">
        <f t="shared" si="154"/>
        <v>-1022.8197674418606</v>
      </c>
      <c r="AM269">
        <f t="shared" si="155"/>
        <v>1022.8001236659168</v>
      </c>
      <c r="AN269">
        <f t="shared" si="156"/>
        <v>1.9643775943848141E-2</v>
      </c>
      <c r="AO269">
        <f t="shared" si="157"/>
        <v>10.345250542723335</v>
      </c>
      <c r="AP269">
        <f t="shared" si="158"/>
        <v>261519.97751099081</v>
      </c>
    </row>
    <row r="270" spans="1:42" x14ac:dyDescent="0.3">
      <c r="A270">
        <v>269</v>
      </c>
      <c r="B270" t="s">
        <v>733</v>
      </c>
      <c r="C270" t="s">
        <v>731</v>
      </c>
      <c r="D270" t="s">
        <v>732</v>
      </c>
      <c r="E270" t="str">
        <f t="shared" si="128"/>
        <v>175.837</v>
      </c>
      <c r="F270" t="str">
        <f t="shared" si="129"/>
        <v>34.54994</v>
      </c>
      <c r="G270" t="str">
        <f t="shared" si="130"/>
        <v>-86.44906</v>
      </c>
      <c r="H270">
        <f t="shared" si="138"/>
        <v>0.60301143109696609</v>
      </c>
      <c r="I270">
        <f t="shared" si="139"/>
        <v>0.60301020936648964</v>
      </c>
      <c r="J270">
        <f t="shared" si="140"/>
        <v>-1.5088113074761682</v>
      </c>
      <c r="K270">
        <f t="shared" si="141"/>
        <v>-1.5088207322541292</v>
      </c>
      <c r="L270">
        <f t="shared" si="142"/>
        <v>-7.7625472102620658E-6</v>
      </c>
      <c r="M270">
        <f t="shared" si="143"/>
        <v>-1.2217304764527981E-6</v>
      </c>
      <c r="N270">
        <f t="shared" si="144"/>
        <v>164.26198900218142</v>
      </c>
      <c r="O270">
        <f t="shared" si="145"/>
        <v>-0.83490000000004727</v>
      </c>
      <c r="P270" s="1">
        <f t="shared" si="146"/>
        <v>-5.082734021861623E-3</v>
      </c>
      <c r="Q270" s="3">
        <v>9.81</v>
      </c>
      <c r="R270" s="3">
        <v>20</v>
      </c>
      <c r="S270" s="3">
        <v>68</v>
      </c>
      <c r="T270" s="3">
        <f t="shared" si="147"/>
        <v>88</v>
      </c>
      <c r="U270" s="5">
        <v>2.4750000000000002E-3</v>
      </c>
      <c r="V270" s="5">
        <v>0.32</v>
      </c>
      <c r="W270" s="5">
        <v>1.29</v>
      </c>
      <c r="X270" s="4">
        <f t="shared" si="148"/>
        <v>2.1366180000000004</v>
      </c>
      <c r="Y270" s="4">
        <f t="shared" si="131"/>
        <v>-4.3877659495798094</v>
      </c>
      <c r="Z270" s="3">
        <f t="shared" si="132"/>
        <v>22.479815627399915</v>
      </c>
      <c r="AA270" s="3">
        <f t="shared" si="149"/>
        <v>20.228667677820106</v>
      </c>
      <c r="AB270" s="3">
        <f t="shared" si="133"/>
        <v>0.2064</v>
      </c>
      <c r="AC270" s="3">
        <f t="shared" si="134"/>
        <v>-2.2511479495798095</v>
      </c>
      <c r="AD270" s="2">
        <f t="shared" si="159"/>
        <v>211.11</v>
      </c>
      <c r="AE270" s="2">
        <f t="shared" si="135"/>
        <v>10.436179157338636</v>
      </c>
      <c r="AF270" s="2">
        <f t="shared" si="150"/>
        <v>1136.6442989897594</v>
      </c>
      <c r="AG270" s="2">
        <f t="shared" si="151"/>
        <v>-113.82453154791867</v>
      </c>
      <c r="AH270" s="2">
        <f t="shared" si="152"/>
        <v>-1022.8197674418606</v>
      </c>
      <c r="AI270" s="2">
        <f t="shared" si="136"/>
        <v>23.345060685028795</v>
      </c>
      <c r="AJ270">
        <f t="shared" si="137"/>
        <v>1.3326255866089095E-3</v>
      </c>
      <c r="AK270">
        <f t="shared" si="153"/>
        <v>-10.906724561917681</v>
      </c>
      <c r="AL270">
        <f t="shared" si="154"/>
        <v>-1022.8197674418606</v>
      </c>
      <c r="AM270">
        <f t="shared" si="155"/>
        <v>1022.772784510528</v>
      </c>
      <c r="AN270">
        <f t="shared" si="156"/>
        <v>4.6982931332536282E-2</v>
      </c>
      <c r="AO270">
        <f t="shared" si="157"/>
        <v>10.436179157338636</v>
      </c>
      <c r="AP270">
        <f t="shared" si="158"/>
        <v>261492.01630395197</v>
      </c>
    </row>
    <row r="271" spans="1:42" x14ac:dyDescent="0.3">
      <c r="A271">
        <v>270</v>
      </c>
      <c r="B271" t="s">
        <v>736</v>
      </c>
      <c r="C271" t="s">
        <v>734</v>
      </c>
      <c r="D271" t="s">
        <v>735</v>
      </c>
      <c r="E271" t="str">
        <f t="shared" si="128"/>
        <v>175.511</v>
      </c>
      <c r="F271" t="str">
        <f t="shared" si="129"/>
        <v>34.54991</v>
      </c>
      <c r="G271" t="str">
        <f t="shared" si="130"/>
        <v>-86.4497</v>
      </c>
      <c r="H271">
        <f t="shared" si="138"/>
        <v>0.60301020936648964</v>
      </c>
      <c r="I271">
        <f t="shared" si="139"/>
        <v>0.60300968576771397</v>
      </c>
      <c r="J271">
        <f t="shared" si="140"/>
        <v>-1.5088207322541292</v>
      </c>
      <c r="K271">
        <f t="shared" si="141"/>
        <v>-1.5088319023613419</v>
      </c>
      <c r="L271">
        <f t="shared" si="142"/>
        <v>-9.2000614808987073E-6</v>
      </c>
      <c r="M271">
        <f t="shared" si="143"/>
        <v>-5.2359877567020874E-7</v>
      </c>
      <c r="N271">
        <f t="shared" si="144"/>
        <v>192.62487282740136</v>
      </c>
      <c r="O271">
        <f t="shared" si="145"/>
        <v>-1.0757999999999781</v>
      </c>
      <c r="P271" s="1">
        <f t="shared" si="146"/>
        <v>-5.5849485282408601E-3</v>
      </c>
      <c r="Q271" s="3">
        <v>9.81</v>
      </c>
      <c r="R271" s="3">
        <v>20</v>
      </c>
      <c r="S271" s="3">
        <v>68</v>
      </c>
      <c r="T271" s="3">
        <f t="shared" si="147"/>
        <v>88</v>
      </c>
      <c r="U271" s="5">
        <v>2.4750000000000002E-3</v>
      </c>
      <c r="V271" s="5">
        <v>0.32</v>
      </c>
      <c r="W271" s="5">
        <v>1.29</v>
      </c>
      <c r="X271" s="4">
        <f t="shared" si="148"/>
        <v>2.1366180000000004</v>
      </c>
      <c r="Y271" s="4">
        <f t="shared" si="131"/>
        <v>-4.8212991739077617</v>
      </c>
      <c r="Z271" s="3">
        <f t="shared" si="132"/>
        <v>22.779739643664929</v>
      </c>
      <c r="AA271" s="3">
        <f t="shared" si="149"/>
        <v>20.095058469757166</v>
      </c>
      <c r="AB271" s="3">
        <f t="shared" si="133"/>
        <v>0.2064</v>
      </c>
      <c r="AC271" s="3">
        <f t="shared" si="134"/>
        <v>-2.6846811739077614</v>
      </c>
      <c r="AD271" s="2">
        <f t="shared" si="159"/>
        <v>211.11</v>
      </c>
      <c r="AE271" s="2">
        <f t="shared" si="135"/>
        <v>10.505567839860513</v>
      </c>
      <c r="AF271" s="2">
        <f t="shared" si="150"/>
        <v>1159.4675397329549</v>
      </c>
      <c r="AG271" s="2">
        <f t="shared" si="151"/>
        <v>-136.64777229110632</v>
      </c>
      <c r="AH271" s="2">
        <f t="shared" si="152"/>
        <v>-1022.8197674418606</v>
      </c>
      <c r="AI271" s="2">
        <f t="shared" si="136"/>
        <v>23.500278699199079</v>
      </c>
      <c r="AJ271">
        <f t="shared" si="137"/>
        <v>1.5524064185367084E-3</v>
      </c>
      <c r="AK271">
        <f t="shared" si="153"/>
        <v>-13.007176230173263</v>
      </c>
      <c r="AL271">
        <f t="shared" si="154"/>
        <v>-1022.8197674418606</v>
      </c>
      <c r="AM271">
        <f t="shared" si="155"/>
        <v>1022.7400744676038</v>
      </c>
      <c r="AN271">
        <f t="shared" si="156"/>
        <v>7.9692974256772686E-2</v>
      </c>
      <c r="AO271">
        <f t="shared" si="157"/>
        <v>10.505567839860513</v>
      </c>
      <c r="AP271">
        <f t="shared" si="158"/>
        <v>261458.56396902949</v>
      </c>
    </row>
    <row r="272" spans="1:42" x14ac:dyDescent="0.3">
      <c r="A272">
        <v>271</v>
      </c>
      <c r="B272" t="s">
        <v>590</v>
      </c>
      <c r="C272" t="s">
        <v>588</v>
      </c>
      <c r="D272" t="s">
        <v>589</v>
      </c>
      <c r="E272" t="str">
        <f t="shared" si="128"/>
        <v>175.394</v>
      </c>
      <c r="F272" t="str">
        <f t="shared" si="129"/>
        <v>34.54988</v>
      </c>
      <c r="G272" t="str">
        <f t="shared" si="130"/>
        <v>-86.44993</v>
      </c>
      <c r="H272">
        <f t="shared" si="138"/>
        <v>0.60300968576771397</v>
      </c>
      <c r="I272">
        <f t="shared" si="139"/>
        <v>0.60300916216893852</v>
      </c>
      <c r="J272">
        <f t="shared" si="140"/>
        <v>-1.5088319023613419</v>
      </c>
      <c r="K272">
        <f t="shared" si="141"/>
        <v>-1.5088359166186214</v>
      </c>
      <c r="L272">
        <f t="shared" si="142"/>
        <v>-3.3062732866245681E-6</v>
      </c>
      <c r="M272">
        <f t="shared" si="143"/>
        <v>-5.2359877544816413E-7</v>
      </c>
      <c r="N272">
        <f t="shared" si="144"/>
        <v>69.974041359827226</v>
      </c>
      <c r="O272">
        <f t="shared" si="145"/>
        <v>-0.38609999999996769</v>
      </c>
      <c r="P272" s="1">
        <f t="shared" si="146"/>
        <v>-5.5177604794116042E-3</v>
      </c>
      <c r="Q272" s="3">
        <v>9.81</v>
      </c>
      <c r="R272" s="3">
        <v>20</v>
      </c>
      <c r="S272" s="3">
        <v>68</v>
      </c>
      <c r="T272" s="3">
        <f t="shared" si="147"/>
        <v>88</v>
      </c>
      <c r="U272" s="5">
        <v>2.4750000000000002E-3</v>
      </c>
      <c r="V272" s="5">
        <v>0.32</v>
      </c>
      <c r="W272" s="5">
        <v>1.29</v>
      </c>
      <c r="X272" s="4">
        <f t="shared" si="148"/>
        <v>2.1366180000000004</v>
      </c>
      <c r="Y272" s="4">
        <f t="shared" si="131"/>
        <v>-4.7632997562666048</v>
      </c>
      <c r="Z272" s="3">
        <f t="shared" si="132"/>
        <v>22.739508595838515</v>
      </c>
      <c r="AA272" s="3">
        <f t="shared" si="149"/>
        <v>20.112826839571909</v>
      </c>
      <c r="AB272" s="3">
        <f t="shared" si="133"/>
        <v>0.2064</v>
      </c>
      <c r="AC272" s="3">
        <f t="shared" si="134"/>
        <v>-2.6266817562666049</v>
      </c>
      <c r="AD272" s="2">
        <f t="shared" si="159"/>
        <v>211.11</v>
      </c>
      <c r="AE272" s="2">
        <f t="shared" si="135"/>
        <v>10.496286856338076</v>
      </c>
      <c r="AF272" s="2">
        <f t="shared" si="150"/>
        <v>1156.3973119868531</v>
      </c>
      <c r="AG272" s="2">
        <f t="shared" si="151"/>
        <v>-133.57754454498149</v>
      </c>
      <c r="AH272" s="2">
        <f t="shared" si="152"/>
        <v>-1022.8197674418606</v>
      </c>
      <c r="AI272" s="2">
        <f t="shared" si="136"/>
        <v>23.479517736754726</v>
      </c>
      <c r="AJ272">
        <f t="shared" si="137"/>
        <v>5.644349043722681E-4</v>
      </c>
      <c r="AK272">
        <f t="shared" si="153"/>
        <v>-12.726171299741303</v>
      </c>
      <c r="AL272">
        <f t="shared" si="154"/>
        <v>-1022.8197674418606</v>
      </c>
      <c r="AM272">
        <f t="shared" si="155"/>
        <v>1022.7451290780851</v>
      </c>
      <c r="AN272">
        <f t="shared" si="156"/>
        <v>7.4638363775420657E-2</v>
      </c>
      <c r="AO272">
        <f t="shared" si="157"/>
        <v>10.496286856338076</v>
      </c>
      <c r="AP272">
        <f t="shared" si="158"/>
        <v>261463.73314446179</v>
      </c>
    </row>
    <row r="273" spans="1:42" x14ac:dyDescent="0.3">
      <c r="A273">
        <v>272</v>
      </c>
      <c r="B273" t="s">
        <v>739</v>
      </c>
      <c r="C273" t="s">
        <v>737</v>
      </c>
      <c r="D273" t="s">
        <v>738</v>
      </c>
      <c r="E273" t="str">
        <f t="shared" si="128"/>
        <v>175.288</v>
      </c>
      <c r="F273" t="str">
        <f t="shared" si="129"/>
        <v>34.54983</v>
      </c>
      <c r="G273" t="str">
        <f t="shared" si="130"/>
        <v>-86.45014</v>
      </c>
      <c r="H273">
        <f t="shared" si="138"/>
        <v>0.60300916216893852</v>
      </c>
      <c r="I273">
        <f t="shared" si="139"/>
        <v>0.60300828950431251</v>
      </c>
      <c r="J273">
        <f t="shared" si="140"/>
        <v>-1.5088359166186214</v>
      </c>
      <c r="K273">
        <f t="shared" si="141"/>
        <v>-1.5088395818100508</v>
      </c>
      <c r="L273">
        <f t="shared" si="142"/>
        <v>-3.018772713166377E-6</v>
      </c>
      <c r="M273">
        <f t="shared" si="143"/>
        <v>-8.7266462600599226E-7</v>
      </c>
      <c r="N273">
        <f t="shared" si="144"/>
        <v>65.686737251101462</v>
      </c>
      <c r="O273">
        <f t="shared" si="145"/>
        <v>-0.34979999999998196</v>
      </c>
      <c r="P273" s="1">
        <f t="shared" si="146"/>
        <v>-5.3252759177670429E-3</v>
      </c>
      <c r="Q273" s="3">
        <v>9.81</v>
      </c>
      <c r="R273" s="3">
        <v>20</v>
      </c>
      <c r="S273" s="3">
        <v>68</v>
      </c>
      <c r="T273" s="3">
        <f t="shared" si="147"/>
        <v>88</v>
      </c>
      <c r="U273" s="5">
        <v>2.4750000000000002E-3</v>
      </c>
      <c r="V273" s="5">
        <v>0.32</v>
      </c>
      <c r="W273" s="5">
        <v>1.29</v>
      </c>
      <c r="X273" s="4">
        <f t="shared" si="148"/>
        <v>2.1366180000000004</v>
      </c>
      <c r="Y273" s="4">
        <f t="shared" si="131"/>
        <v>-4.597139010622552</v>
      </c>
      <c r="Z273" s="3">
        <f t="shared" si="132"/>
        <v>22.624433226510455</v>
      </c>
      <c r="AA273" s="3">
        <f t="shared" si="149"/>
        <v>20.163912215887905</v>
      </c>
      <c r="AB273" s="3">
        <f t="shared" si="133"/>
        <v>0.2064</v>
      </c>
      <c r="AC273" s="3">
        <f t="shared" si="134"/>
        <v>-2.4605210106225521</v>
      </c>
      <c r="AD273" s="2">
        <f t="shared" si="159"/>
        <v>211.11</v>
      </c>
      <c r="AE273" s="2">
        <f t="shared" si="135"/>
        <v>10.469694459076951</v>
      </c>
      <c r="AF273" s="2">
        <f t="shared" si="150"/>
        <v>1147.6303449193456</v>
      </c>
      <c r="AG273" s="2">
        <f t="shared" si="151"/>
        <v>-124.81057747750656</v>
      </c>
      <c r="AH273" s="2">
        <f t="shared" si="152"/>
        <v>-1022.8197674418606</v>
      </c>
      <c r="AI273" s="2">
        <f t="shared" si="136"/>
        <v>23.420032256631973</v>
      </c>
      <c r="AJ273">
        <f t="shared" si="137"/>
        <v>5.3119781380308912E-4</v>
      </c>
      <c r="AK273">
        <f t="shared" si="153"/>
        <v>-11.921128927434845</v>
      </c>
      <c r="AL273">
        <f t="shared" si="154"/>
        <v>-1022.8197674418606</v>
      </c>
      <c r="AM273">
        <f t="shared" si="155"/>
        <v>1022.7584173343486</v>
      </c>
      <c r="AN273">
        <f t="shared" si="156"/>
        <v>6.1350107511998431E-2</v>
      </c>
      <c r="AO273">
        <f t="shared" si="157"/>
        <v>10.469694459076951</v>
      </c>
      <c r="AP273">
        <f t="shared" si="158"/>
        <v>261477.32282859314</v>
      </c>
    </row>
    <row r="274" spans="1:42" x14ac:dyDescent="0.3">
      <c r="A274">
        <v>273</v>
      </c>
      <c r="B274" t="s">
        <v>587</v>
      </c>
      <c r="C274" t="s">
        <v>585</v>
      </c>
      <c r="D274" t="s">
        <v>586</v>
      </c>
      <c r="E274" t="str">
        <f t="shared" si="128"/>
        <v>175.159</v>
      </c>
      <c r="F274" t="str">
        <f t="shared" si="129"/>
        <v>34.54974</v>
      </c>
      <c r="G274" t="str">
        <f t="shared" si="130"/>
        <v>-86.45041</v>
      </c>
      <c r="H274">
        <f t="shared" si="138"/>
        <v>0.60300828950431251</v>
      </c>
      <c r="I274">
        <f t="shared" si="139"/>
        <v>0.60300671870798561</v>
      </c>
      <c r="J274">
        <f t="shared" si="140"/>
        <v>-1.5088395818100508</v>
      </c>
      <c r="K274">
        <f t="shared" si="141"/>
        <v>-1.5088442941990312</v>
      </c>
      <c r="L274">
        <f t="shared" si="142"/>
        <v>-3.8812824674065797E-6</v>
      </c>
      <c r="M274">
        <f t="shared" si="143"/>
        <v>-1.5707963268996039E-6</v>
      </c>
      <c r="N274">
        <f t="shared" si="144"/>
        <v>87.524999495405197</v>
      </c>
      <c r="O274">
        <f t="shared" si="145"/>
        <v>-0.42570000000006303</v>
      </c>
      <c r="P274" s="1">
        <f t="shared" si="146"/>
        <v>-4.863753241408599E-3</v>
      </c>
      <c r="Q274" s="3">
        <v>9.81</v>
      </c>
      <c r="R274" s="3">
        <v>20</v>
      </c>
      <c r="S274" s="3">
        <v>68</v>
      </c>
      <c r="T274" s="3">
        <f t="shared" si="147"/>
        <v>88</v>
      </c>
      <c r="U274" s="5">
        <v>2.4750000000000002E-3</v>
      </c>
      <c r="V274" s="5">
        <v>0.32</v>
      </c>
      <c r="W274" s="5">
        <v>1.29</v>
      </c>
      <c r="X274" s="4">
        <f t="shared" si="148"/>
        <v>2.1366180000000004</v>
      </c>
      <c r="Y274" s="4">
        <f t="shared" si="131"/>
        <v>-4.1987312357431774</v>
      </c>
      <c r="Z274" s="3">
        <f t="shared" si="132"/>
        <v>22.349616879284927</v>
      </c>
      <c r="AA274" s="3">
        <f t="shared" si="149"/>
        <v>20.287503643541751</v>
      </c>
      <c r="AB274" s="3">
        <f t="shared" si="133"/>
        <v>0.2064</v>
      </c>
      <c r="AC274" s="3">
        <f t="shared" si="134"/>
        <v>-2.0621132357431775</v>
      </c>
      <c r="AD274" s="2">
        <f t="shared" si="159"/>
        <v>211.11</v>
      </c>
      <c r="AE274" s="2">
        <f t="shared" si="135"/>
        <v>10.405913103419389</v>
      </c>
      <c r="AF274" s="2">
        <f t="shared" si="150"/>
        <v>1126.7837749057855</v>
      </c>
      <c r="AG274" s="2">
        <f t="shared" si="151"/>
        <v>-103.96400746392678</v>
      </c>
      <c r="AH274" s="2">
        <f t="shared" si="152"/>
        <v>-1022.8197674418606</v>
      </c>
      <c r="AI274" s="2">
        <f t="shared" si="136"/>
        <v>23.277357471545315</v>
      </c>
      <c r="AJ274">
        <f t="shared" si="137"/>
        <v>7.1213858661366635E-4</v>
      </c>
      <c r="AK274">
        <f t="shared" si="153"/>
        <v>-9.9908587003060934</v>
      </c>
      <c r="AL274">
        <f t="shared" si="154"/>
        <v>-1022.8197674418606</v>
      </c>
      <c r="AM274">
        <f t="shared" si="155"/>
        <v>1022.7836546630808</v>
      </c>
      <c r="AN274">
        <f t="shared" si="156"/>
        <v>3.6112778779681776E-2</v>
      </c>
      <c r="AO274">
        <f t="shared" si="157"/>
        <v>10.405913103419389</v>
      </c>
      <c r="AP274">
        <f t="shared" si="158"/>
        <v>261503.13360759511</v>
      </c>
    </row>
    <row r="275" spans="1:42" x14ac:dyDescent="0.3">
      <c r="A275">
        <v>274</v>
      </c>
      <c r="B275" t="s">
        <v>584</v>
      </c>
      <c r="C275" t="s">
        <v>582</v>
      </c>
      <c r="D275" t="s">
        <v>583</v>
      </c>
      <c r="E275" t="str">
        <f t="shared" si="128"/>
        <v>174.98</v>
      </c>
      <c r="F275" t="str">
        <f t="shared" si="129"/>
        <v>34.54955</v>
      </c>
      <c r="G275" t="str">
        <f t="shared" si="130"/>
        <v>-86.45088</v>
      </c>
      <c r="H275">
        <f t="shared" si="138"/>
        <v>0.60300671870798561</v>
      </c>
      <c r="I275">
        <f t="shared" si="139"/>
        <v>0.60300340258240692</v>
      </c>
      <c r="J275">
        <f t="shared" si="140"/>
        <v>-1.5088442941990312</v>
      </c>
      <c r="K275">
        <f t="shared" si="141"/>
        <v>-1.5088524972465154</v>
      </c>
      <c r="L275">
        <f t="shared" si="142"/>
        <v>-6.7563178844721125E-6</v>
      </c>
      <c r="M275">
        <f t="shared" si="143"/>
        <v>-3.3161255786895438E-6</v>
      </c>
      <c r="N275">
        <f t="shared" si="144"/>
        <v>157.32523008965455</v>
      </c>
      <c r="O275">
        <f t="shared" si="145"/>
        <v>-0.59070000000000678</v>
      </c>
      <c r="P275" s="1">
        <f t="shared" si="146"/>
        <v>-3.7546425304026952E-3</v>
      </c>
      <c r="Q275" s="3">
        <v>9.81</v>
      </c>
      <c r="R275" s="3">
        <v>20</v>
      </c>
      <c r="S275" s="3">
        <v>68</v>
      </c>
      <c r="T275" s="3">
        <f t="shared" si="147"/>
        <v>88</v>
      </c>
      <c r="U275" s="5">
        <v>2.4750000000000002E-3</v>
      </c>
      <c r="V275" s="5">
        <v>0.32</v>
      </c>
      <c r="W275" s="5">
        <v>1.29</v>
      </c>
      <c r="X275" s="4">
        <f t="shared" si="148"/>
        <v>2.1366180000000004</v>
      </c>
      <c r="Y275" s="4">
        <f t="shared" si="131"/>
        <v>-3.2412849569776596</v>
      </c>
      <c r="Z275" s="3">
        <f t="shared" si="132"/>
        <v>21.695657659946765</v>
      </c>
      <c r="AA275" s="3">
        <f t="shared" si="149"/>
        <v>20.590990702969105</v>
      </c>
      <c r="AB275" s="3">
        <f t="shared" si="133"/>
        <v>0.2064</v>
      </c>
      <c r="AC275" s="3">
        <f t="shared" si="134"/>
        <v>-1.1046669569776593</v>
      </c>
      <c r="AD275" s="2">
        <f t="shared" si="159"/>
        <v>211.11</v>
      </c>
      <c r="AE275" s="2">
        <f t="shared" si="135"/>
        <v>10.252542145510962</v>
      </c>
      <c r="AF275" s="2">
        <f t="shared" si="150"/>
        <v>1077.6920762266566</v>
      </c>
      <c r="AG275" s="2">
        <f t="shared" si="151"/>
        <v>-54.872308784722847</v>
      </c>
      <c r="AH275" s="2">
        <f t="shared" si="152"/>
        <v>-1022.8197674418606</v>
      </c>
      <c r="AI275" s="2">
        <f t="shared" si="136"/>
        <v>22.934276515793851</v>
      </c>
      <c r="AJ275">
        <f t="shared" si="137"/>
        <v>1.2992101613590501E-3</v>
      </c>
      <c r="AK275">
        <f t="shared" si="153"/>
        <v>-5.3520685900080389</v>
      </c>
      <c r="AL275">
        <f t="shared" si="154"/>
        <v>-1022.8197674418606</v>
      </c>
      <c r="AM275">
        <f t="shared" si="155"/>
        <v>1022.8142160166689</v>
      </c>
      <c r="AN275">
        <f t="shared" si="156"/>
        <v>5.5514251916974899E-3</v>
      </c>
      <c r="AO275">
        <f t="shared" si="157"/>
        <v>10.252542145510962</v>
      </c>
      <c r="AP275">
        <f t="shared" si="158"/>
        <v>261534.39109085023</v>
      </c>
    </row>
    <row r="276" spans="1:42" x14ac:dyDescent="0.3">
      <c r="A276">
        <v>275</v>
      </c>
      <c r="B276" t="s">
        <v>581</v>
      </c>
      <c r="C276" t="s">
        <v>579</v>
      </c>
      <c r="D276" t="s">
        <v>580</v>
      </c>
      <c r="E276" t="str">
        <f t="shared" si="128"/>
        <v>174.55</v>
      </c>
      <c r="F276" t="str">
        <f t="shared" si="129"/>
        <v>34.54923</v>
      </c>
      <c r="G276" t="str">
        <f t="shared" si="130"/>
        <v>-86.45159</v>
      </c>
      <c r="H276">
        <f t="shared" si="138"/>
        <v>0.60300340258240692</v>
      </c>
      <c r="I276">
        <f t="shared" si="139"/>
        <v>0.60299781752880044</v>
      </c>
      <c r="J276">
        <f t="shared" si="140"/>
        <v>-1.5088524972465154</v>
      </c>
      <c r="K276">
        <f t="shared" si="141"/>
        <v>-1.5088648890842045</v>
      </c>
      <c r="L276">
        <f t="shared" si="142"/>
        <v>-1.0206383826208564E-5</v>
      </c>
      <c r="M276">
        <f t="shared" si="143"/>
        <v>-5.5850536064827594E-6</v>
      </c>
      <c r="N276">
        <f t="shared" si="144"/>
        <v>243.20335485270115</v>
      </c>
      <c r="O276">
        <f t="shared" si="145"/>
        <v>-1.4189999999999285</v>
      </c>
      <c r="P276" s="1">
        <f t="shared" si="146"/>
        <v>-5.834623460927839E-3</v>
      </c>
      <c r="Q276" s="3">
        <v>9.81</v>
      </c>
      <c r="R276" s="3">
        <v>20</v>
      </c>
      <c r="S276" s="3">
        <v>68</v>
      </c>
      <c r="T276" s="3">
        <f t="shared" si="147"/>
        <v>88</v>
      </c>
      <c r="U276" s="5">
        <v>2.4750000000000002E-3</v>
      </c>
      <c r="V276" s="5">
        <v>0.32</v>
      </c>
      <c r="W276" s="5">
        <v>1.29</v>
      </c>
      <c r="X276" s="4">
        <f t="shared" si="148"/>
        <v>2.1366180000000004</v>
      </c>
      <c r="Y276" s="4">
        <f t="shared" si="131"/>
        <v>-5.0368280081372747</v>
      </c>
      <c r="Z276" s="3">
        <f t="shared" si="132"/>
        <v>22.92952585396085</v>
      </c>
      <c r="AA276" s="3">
        <f t="shared" si="149"/>
        <v>20.029315845823575</v>
      </c>
      <c r="AB276" s="3">
        <f t="shared" si="133"/>
        <v>0.2064</v>
      </c>
      <c r="AC276" s="3">
        <f t="shared" si="134"/>
        <v>-2.9002100081372753</v>
      </c>
      <c r="AD276" s="2">
        <f t="shared" si="159"/>
        <v>211.11</v>
      </c>
      <c r="AE276" s="2">
        <f t="shared" si="135"/>
        <v>10.540050475264724</v>
      </c>
      <c r="AF276" s="2">
        <f t="shared" si="150"/>
        <v>1170.922286214316</v>
      </c>
      <c r="AG276" s="2">
        <f t="shared" si="151"/>
        <v>-148.10251877245543</v>
      </c>
      <c r="AH276" s="2">
        <f t="shared" si="152"/>
        <v>-1022.8197674418606</v>
      </c>
      <c r="AI276" s="2">
        <f t="shared" si="136"/>
        <v>23.577414133916584</v>
      </c>
      <c r="AJ276">
        <f t="shared" si="137"/>
        <v>1.9536171858268035E-3</v>
      </c>
      <c r="AK276">
        <f t="shared" si="153"/>
        <v>-14.051405078184473</v>
      </c>
      <c r="AL276">
        <f t="shared" si="154"/>
        <v>-1022.8197674418606</v>
      </c>
      <c r="AM276">
        <f t="shared" si="155"/>
        <v>1022.7192968299574</v>
      </c>
      <c r="AN276">
        <f t="shared" si="156"/>
        <v>0.10047061190311979</v>
      </c>
      <c r="AO276">
        <f t="shared" si="157"/>
        <v>10.540050475264724</v>
      </c>
      <c r="AP276">
        <f t="shared" si="158"/>
        <v>261437.3159338978</v>
      </c>
    </row>
    <row r="277" spans="1:42" x14ac:dyDescent="0.3">
      <c r="A277">
        <v>276</v>
      </c>
      <c r="B277" t="s">
        <v>578</v>
      </c>
      <c r="C277" t="s">
        <v>576</v>
      </c>
      <c r="D277" t="s">
        <v>577</v>
      </c>
      <c r="E277" t="str">
        <f t="shared" si="128"/>
        <v>175.177</v>
      </c>
      <c r="F277" t="str">
        <f t="shared" si="129"/>
        <v>34.54848</v>
      </c>
      <c r="G277" t="str">
        <f t="shared" si="130"/>
        <v>-86.45316</v>
      </c>
      <c r="H277">
        <f t="shared" si="138"/>
        <v>0.60299781752880044</v>
      </c>
      <c r="I277">
        <f t="shared" si="139"/>
        <v>0.60298472755941046</v>
      </c>
      <c r="J277">
        <f t="shared" si="140"/>
        <v>-1.5088648890842045</v>
      </c>
      <c r="K277">
        <f t="shared" si="141"/>
        <v>-1.5088922907534608</v>
      </c>
      <c r="L277">
        <f t="shared" si="142"/>
        <v>-2.256919102904315E-5</v>
      </c>
      <c r="M277">
        <f t="shared" si="143"/>
        <v>-1.3089969389978862E-5</v>
      </c>
      <c r="N277">
        <f t="shared" si="144"/>
        <v>545.38388628394125</v>
      </c>
      <c r="O277">
        <f t="shared" si="145"/>
        <v>2.0690999999999375</v>
      </c>
      <c r="P277" s="1">
        <f t="shared" si="146"/>
        <v>3.7938414611001351E-3</v>
      </c>
      <c r="Q277" s="3">
        <v>9.81</v>
      </c>
      <c r="R277" s="3">
        <v>20</v>
      </c>
      <c r="S277" s="3">
        <v>68</v>
      </c>
      <c r="T277" s="3">
        <f t="shared" si="147"/>
        <v>88</v>
      </c>
      <c r="U277" s="5">
        <v>2.4750000000000002E-3</v>
      </c>
      <c r="V277" s="5">
        <v>0.32</v>
      </c>
      <c r="W277" s="5">
        <v>1.29</v>
      </c>
      <c r="X277" s="4">
        <f t="shared" si="148"/>
        <v>2.1366180000000004</v>
      </c>
      <c r="Y277" s="4">
        <f t="shared" si="131"/>
        <v>3.27512388681268</v>
      </c>
      <c r="Z277" s="3">
        <f t="shared" si="132"/>
        <v>17.509137492075542</v>
      </c>
      <c r="AA277" s="3">
        <f t="shared" si="149"/>
        <v>22.920879378888223</v>
      </c>
      <c r="AB277" s="3">
        <f t="shared" si="133"/>
        <v>0.2064</v>
      </c>
      <c r="AC277" s="3">
        <f t="shared" si="134"/>
        <v>5.4117418868126812</v>
      </c>
      <c r="AD277" s="2">
        <f t="shared" si="159"/>
        <v>211.11</v>
      </c>
      <c r="AE277" s="2">
        <f t="shared" si="135"/>
        <v>9.2103796067461836</v>
      </c>
      <c r="AF277" s="2">
        <f t="shared" si="150"/>
        <v>781.32656438336994</v>
      </c>
      <c r="AG277" s="2">
        <f t="shared" si="151"/>
        <v>241.49320305849628</v>
      </c>
      <c r="AH277" s="2">
        <f t="shared" si="152"/>
        <v>-1022.8197674418606</v>
      </c>
      <c r="AI277" s="2">
        <f t="shared" si="136"/>
        <v>20.603026031844543</v>
      </c>
      <c r="AJ277">
        <f t="shared" si="137"/>
        <v>5.0134578554451477E-3</v>
      </c>
      <c r="AK277">
        <f t="shared" si="153"/>
        <v>26.219679684169968</v>
      </c>
      <c r="AL277">
        <f t="shared" si="154"/>
        <v>-1022.8197674418606</v>
      </c>
      <c r="AM277">
        <f t="shared" si="155"/>
        <v>1023.4720599491661</v>
      </c>
      <c r="AN277">
        <f t="shared" si="156"/>
        <v>-0.65229250730550348</v>
      </c>
      <c r="AO277">
        <f t="shared" si="157"/>
        <v>9.2103796067461836</v>
      </c>
      <c r="AP277">
        <f t="shared" si="158"/>
        <v>262207.67232359684</v>
      </c>
    </row>
    <row r="278" spans="1:42" x14ac:dyDescent="0.3">
      <c r="A278">
        <v>277</v>
      </c>
      <c r="B278" t="s">
        <v>575</v>
      </c>
      <c r="C278" t="s">
        <v>573</v>
      </c>
      <c r="D278" t="s">
        <v>574</v>
      </c>
      <c r="E278" t="str">
        <f t="shared" si="128"/>
        <v>175.554</v>
      </c>
      <c r="F278" t="str">
        <f t="shared" si="129"/>
        <v>34.54833</v>
      </c>
      <c r="G278" t="str">
        <f t="shared" si="130"/>
        <v>-86.45361</v>
      </c>
      <c r="H278">
        <f t="shared" si="138"/>
        <v>0.60298472755941046</v>
      </c>
      <c r="I278">
        <f t="shared" si="139"/>
        <v>0.60298210956553255</v>
      </c>
      <c r="J278">
        <f t="shared" si="140"/>
        <v>-1.5088922907534608</v>
      </c>
      <c r="K278">
        <f t="shared" si="141"/>
        <v>-1.5089001447350947</v>
      </c>
      <c r="L278">
        <f t="shared" si="142"/>
        <v>-6.4689113914942204E-6</v>
      </c>
      <c r="M278">
        <f t="shared" si="143"/>
        <v>-2.6179938779069545E-6</v>
      </c>
      <c r="N278">
        <f t="shared" si="144"/>
        <v>145.87707788567837</v>
      </c>
      <c r="O278">
        <f t="shared" si="145"/>
        <v>1.2441000000000315</v>
      </c>
      <c r="P278" s="1">
        <f t="shared" si="146"/>
        <v>8.5284132231865355E-3</v>
      </c>
      <c r="Q278" s="3">
        <v>9.81</v>
      </c>
      <c r="R278" s="3">
        <v>20</v>
      </c>
      <c r="S278" s="3">
        <v>68</v>
      </c>
      <c r="T278" s="3">
        <f t="shared" si="147"/>
        <v>88</v>
      </c>
      <c r="U278" s="5">
        <v>2.4750000000000002E-3</v>
      </c>
      <c r="V278" s="5">
        <v>0.32</v>
      </c>
      <c r="W278" s="5">
        <v>1.29</v>
      </c>
      <c r="X278" s="4">
        <f t="shared" si="148"/>
        <v>2.1366180000000004</v>
      </c>
      <c r="Y278" s="4">
        <f t="shared" si="131"/>
        <v>7.362140833823033</v>
      </c>
      <c r="Z278" s="3">
        <f t="shared" si="132"/>
        <v>15.145690336390803</v>
      </c>
      <c r="AA278" s="3">
        <f t="shared" si="149"/>
        <v>24.644449170213836</v>
      </c>
      <c r="AB278" s="3">
        <f t="shared" si="133"/>
        <v>0.2064</v>
      </c>
      <c r="AC278" s="3">
        <f t="shared" si="134"/>
        <v>9.4987588338230342</v>
      </c>
      <c r="AD278" s="2">
        <f t="shared" si="159"/>
        <v>211.11</v>
      </c>
      <c r="AE278" s="2">
        <f t="shared" si="135"/>
        <v>8.5662291959503598</v>
      </c>
      <c r="AF278" s="2">
        <f t="shared" si="150"/>
        <v>628.59231953689016</v>
      </c>
      <c r="AG278" s="2">
        <f t="shared" si="151"/>
        <v>394.22744790497222</v>
      </c>
      <c r="AH278" s="2">
        <f t="shared" si="152"/>
        <v>-1022.8197674418606</v>
      </c>
      <c r="AI278" s="2">
        <f t="shared" si="136"/>
        <v>19.162103046180736</v>
      </c>
      <c r="AJ278">
        <f t="shared" si="137"/>
        <v>1.4418164009170082E-3</v>
      </c>
      <c r="AK278">
        <f t="shared" si="153"/>
        <v>46.02111838092555</v>
      </c>
      <c r="AL278">
        <f t="shared" si="154"/>
        <v>-1022.8197674418606</v>
      </c>
      <c r="AM278">
        <f t="shared" si="155"/>
        <v>1026.3371345538314</v>
      </c>
      <c r="AN278">
        <f t="shared" si="156"/>
        <v>-3.5173671119709411</v>
      </c>
      <c r="AO278">
        <f t="shared" si="157"/>
        <v>8.5662291959503598</v>
      </c>
      <c r="AP278">
        <f t="shared" si="158"/>
        <v>265150.07365032961</v>
      </c>
    </row>
    <row r="279" spans="1:42" x14ac:dyDescent="0.3">
      <c r="A279">
        <v>278</v>
      </c>
      <c r="B279" t="s">
        <v>572</v>
      </c>
      <c r="C279" t="s">
        <v>570</v>
      </c>
      <c r="D279" t="s">
        <v>571</v>
      </c>
      <c r="E279" t="str">
        <f t="shared" si="128"/>
        <v>175.847</v>
      </c>
      <c r="F279" t="str">
        <f t="shared" si="129"/>
        <v>34.54825</v>
      </c>
      <c r="G279" t="str">
        <f t="shared" si="130"/>
        <v>-86.45409</v>
      </c>
      <c r="H279">
        <f t="shared" si="138"/>
        <v>0.60298210956553255</v>
      </c>
      <c r="I279">
        <f t="shared" si="139"/>
        <v>0.60298071330213099</v>
      </c>
      <c r="J279">
        <f t="shared" si="140"/>
        <v>-1.5089001447350947</v>
      </c>
      <c r="K279">
        <f t="shared" si="141"/>
        <v>-1.5089085223155043</v>
      </c>
      <c r="L279">
        <f t="shared" si="142"/>
        <v>-6.9001816867318833E-6</v>
      </c>
      <c r="M279">
        <f t="shared" si="143"/>
        <v>-1.3962634015651787E-6</v>
      </c>
      <c r="N279">
        <f t="shared" si="144"/>
        <v>147.16146193911874</v>
      </c>
      <c r="O279">
        <f t="shared" si="145"/>
        <v>0.96690000000002096</v>
      </c>
      <c r="P279" s="1">
        <f t="shared" si="146"/>
        <v>6.570334293091157E-3</v>
      </c>
      <c r="Q279" s="3">
        <v>9.81</v>
      </c>
      <c r="R279" s="3">
        <v>20</v>
      </c>
      <c r="S279" s="3">
        <v>68</v>
      </c>
      <c r="T279" s="3">
        <f t="shared" si="147"/>
        <v>88</v>
      </c>
      <c r="U279" s="5">
        <v>2.4750000000000002E-3</v>
      </c>
      <c r="V279" s="5">
        <v>0.32</v>
      </c>
      <c r="W279" s="5">
        <v>1.29</v>
      </c>
      <c r="X279" s="4">
        <f t="shared" si="148"/>
        <v>2.1366180000000004</v>
      </c>
      <c r="Y279" s="4">
        <f t="shared" si="131"/>
        <v>5.6719157635650204</v>
      </c>
      <c r="Z279" s="3">
        <f t="shared" si="132"/>
        <v>16.096770514103959</v>
      </c>
      <c r="AA279" s="3">
        <f t="shared" si="149"/>
        <v>23.905304277668979</v>
      </c>
      <c r="AB279" s="3">
        <f t="shared" si="133"/>
        <v>0.2064</v>
      </c>
      <c r="AC279" s="3">
        <f t="shared" si="134"/>
        <v>7.8085337635650216</v>
      </c>
      <c r="AD279" s="2">
        <f t="shared" si="159"/>
        <v>211.11</v>
      </c>
      <c r="AE279" s="2">
        <f t="shared" si="135"/>
        <v>8.8310944528410413</v>
      </c>
      <c r="AF279" s="2">
        <f t="shared" si="150"/>
        <v>688.72141858410237</v>
      </c>
      <c r="AG279" s="2">
        <f t="shared" si="151"/>
        <v>334.098348857757</v>
      </c>
      <c r="AH279" s="2">
        <f t="shared" si="152"/>
        <v>-1022.8197674418606</v>
      </c>
      <c r="AI279" s="2">
        <f t="shared" si="136"/>
        <v>19.754589568522647</v>
      </c>
      <c r="AJ279">
        <f t="shared" si="137"/>
        <v>1.4108867666900028E-3</v>
      </c>
      <c r="AK279">
        <f t="shared" si="153"/>
        <v>37.832043428125104</v>
      </c>
      <c r="AL279">
        <f t="shared" si="154"/>
        <v>-1022.8197674418606</v>
      </c>
      <c r="AM279">
        <f t="shared" si="155"/>
        <v>1024.7767473728459</v>
      </c>
      <c r="AN279">
        <f t="shared" si="156"/>
        <v>-1.9569799309853693</v>
      </c>
      <c r="AO279">
        <f t="shared" si="157"/>
        <v>8.8310944528410413</v>
      </c>
      <c r="AP279">
        <f t="shared" si="158"/>
        <v>263545.53669580456</v>
      </c>
    </row>
    <row r="280" spans="1:42" x14ac:dyDescent="0.3">
      <c r="A280">
        <v>279</v>
      </c>
      <c r="B280" t="s">
        <v>569</v>
      </c>
      <c r="C280" t="s">
        <v>567</v>
      </c>
      <c r="D280" t="s">
        <v>568</v>
      </c>
      <c r="E280" t="str">
        <f t="shared" si="128"/>
        <v>177.793</v>
      </c>
      <c r="F280" t="str">
        <f t="shared" si="129"/>
        <v>34.54812</v>
      </c>
      <c r="G280" t="str">
        <f t="shared" si="130"/>
        <v>-86.45562</v>
      </c>
      <c r="H280">
        <f t="shared" si="138"/>
        <v>0.60298071330213099</v>
      </c>
      <c r="I280">
        <f t="shared" si="139"/>
        <v>0.60297844437410331</v>
      </c>
      <c r="J280">
        <f t="shared" si="140"/>
        <v>-1.5089085223155043</v>
      </c>
      <c r="K280">
        <f t="shared" si="141"/>
        <v>-1.5089352258530599</v>
      </c>
      <c r="L280">
        <f t="shared" si="142"/>
        <v>-2.1994356878492866E-5</v>
      </c>
      <c r="M280">
        <f t="shared" si="143"/>
        <v>-2.2689280276821933E-6</v>
      </c>
      <c r="N280">
        <f t="shared" si="144"/>
        <v>462.19936051918722</v>
      </c>
      <c r="O280">
        <f t="shared" si="145"/>
        <v>6.4217999999999931</v>
      </c>
      <c r="P280" s="1">
        <f t="shared" si="146"/>
        <v>1.3894004510924471E-2</v>
      </c>
      <c r="Q280" s="3">
        <v>9.81</v>
      </c>
      <c r="R280" s="3">
        <v>20</v>
      </c>
      <c r="S280" s="3">
        <v>68</v>
      </c>
      <c r="T280" s="3">
        <f t="shared" si="147"/>
        <v>88</v>
      </c>
      <c r="U280" s="5">
        <v>2.4750000000000002E-3</v>
      </c>
      <c r="V280" s="5">
        <v>0.32</v>
      </c>
      <c r="W280" s="5">
        <v>1.29</v>
      </c>
      <c r="X280" s="4">
        <f t="shared" si="148"/>
        <v>2.1366180000000004</v>
      </c>
      <c r="Y280" s="4">
        <f t="shared" si="131"/>
        <v>11.993258660570007</v>
      </c>
      <c r="Z280" s="3">
        <f t="shared" si="132"/>
        <v>12.740399473061842</v>
      </c>
      <c r="AA280" s="3">
        <f t="shared" si="149"/>
        <v>26.870276133631847</v>
      </c>
      <c r="AB280" s="3">
        <f t="shared" si="133"/>
        <v>0.2064</v>
      </c>
      <c r="AC280" s="3">
        <f t="shared" si="134"/>
        <v>14.129876660570009</v>
      </c>
      <c r="AD280" s="2">
        <f t="shared" si="159"/>
        <v>211.11</v>
      </c>
      <c r="AE280" s="2">
        <f t="shared" si="135"/>
        <v>7.8566367889225699</v>
      </c>
      <c r="AF280" s="2">
        <f t="shared" si="150"/>
        <v>484.96458917455124</v>
      </c>
      <c r="AG280" s="2">
        <f t="shared" si="151"/>
        <v>537.85517826730973</v>
      </c>
      <c r="AH280" s="2">
        <f t="shared" si="152"/>
        <v>-1022.8197674418606</v>
      </c>
      <c r="AI280" s="2">
        <f t="shared" si="136"/>
        <v>17.574790529410585</v>
      </c>
      <c r="AJ280">
        <f t="shared" si="137"/>
        <v>4.9808706128017955E-3</v>
      </c>
      <c r="AK280">
        <f t="shared" si="153"/>
        <v>68.458704750823685</v>
      </c>
      <c r="AL280">
        <f t="shared" si="154"/>
        <v>-1022.8197674418606</v>
      </c>
      <c r="AM280">
        <f t="shared" si="155"/>
        <v>1034.3085014702026</v>
      </c>
      <c r="AN280">
        <f t="shared" si="156"/>
        <v>-11.488734028342094</v>
      </c>
      <c r="AO280">
        <f t="shared" si="157"/>
        <v>7.8566367889225699</v>
      </c>
      <c r="AP280">
        <f t="shared" si="158"/>
        <v>273422.96444409963</v>
      </c>
    </row>
    <row r="281" spans="1:42" x14ac:dyDescent="0.3">
      <c r="A281">
        <v>280</v>
      </c>
      <c r="B281" t="s">
        <v>566</v>
      </c>
      <c r="C281" t="s">
        <v>564</v>
      </c>
      <c r="D281" t="s">
        <v>565</v>
      </c>
      <c r="E281" t="str">
        <f t="shared" si="128"/>
        <v>178.953</v>
      </c>
      <c r="F281" t="str">
        <f t="shared" si="129"/>
        <v>34.54803</v>
      </c>
      <c r="G281" t="str">
        <f t="shared" si="130"/>
        <v>-86.4562</v>
      </c>
      <c r="H281">
        <f t="shared" si="138"/>
        <v>0.60297844437410331</v>
      </c>
      <c r="I281">
        <f t="shared" si="139"/>
        <v>0.60297687357777652</v>
      </c>
      <c r="J281">
        <f t="shared" si="140"/>
        <v>-1.5089352258530599</v>
      </c>
      <c r="K281">
        <f t="shared" si="141"/>
        <v>-1.5089453487627216</v>
      </c>
      <c r="L281">
        <f t="shared" si="142"/>
        <v>-8.3377410798498132E-6</v>
      </c>
      <c r="M281">
        <f t="shared" si="143"/>
        <v>-1.5707963267885816E-6</v>
      </c>
      <c r="N281">
        <f t="shared" si="144"/>
        <v>177.35417500907568</v>
      </c>
      <c r="O281">
        <f t="shared" si="145"/>
        <v>3.8279999999999887</v>
      </c>
      <c r="P281" s="1">
        <f t="shared" si="146"/>
        <v>2.1583929444029721E-2</v>
      </c>
      <c r="Q281" s="3">
        <v>9.81</v>
      </c>
      <c r="R281" s="3">
        <v>20</v>
      </c>
      <c r="S281" s="3">
        <v>68</v>
      </c>
      <c r="T281" s="3">
        <f t="shared" si="147"/>
        <v>88</v>
      </c>
      <c r="U281" s="5">
        <v>2.4750000000000002E-3</v>
      </c>
      <c r="V281" s="5">
        <v>0.32</v>
      </c>
      <c r="W281" s="5">
        <v>1.29</v>
      </c>
      <c r="X281" s="4">
        <f t="shared" si="148"/>
        <v>2.1366180000000004</v>
      </c>
      <c r="Y281" s="4">
        <f t="shared" si="131"/>
        <v>18.628635891559004</v>
      </c>
      <c r="Z281" s="3">
        <f t="shared" si="132"/>
        <v>9.8281490044117223</v>
      </c>
      <c r="AA281" s="3">
        <f t="shared" si="149"/>
        <v>30.593402895970726</v>
      </c>
      <c r="AB281" s="3">
        <f t="shared" si="133"/>
        <v>0.2064</v>
      </c>
      <c r="AC281" s="3">
        <f t="shared" si="134"/>
        <v>20.765253891559006</v>
      </c>
      <c r="AD281" s="2">
        <f t="shared" si="159"/>
        <v>211.11</v>
      </c>
      <c r="AE281" s="2">
        <f t="shared" si="135"/>
        <v>6.9005072994937748</v>
      </c>
      <c r="AF281" s="2">
        <f t="shared" si="150"/>
        <v>328.58146291402886</v>
      </c>
      <c r="AG281" s="2">
        <f t="shared" si="151"/>
        <v>694.23830452783159</v>
      </c>
      <c r="AH281" s="2">
        <f t="shared" si="152"/>
        <v>-1022.8197674418606</v>
      </c>
      <c r="AI281" s="2">
        <f t="shared" si="136"/>
        <v>15.435990436297487</v>
      </c>
      <c r="AJ281">
        <f t="shared" si="137"/>
        <v>2.1760706584752153E-3</v>
      </c>
      <c r="AK281">
        <f t="shared" si="153"/>
        <v>100.60685024980138</v>
      </c>
      <c r="AL281">
        <f t="shared" si="154"/>
        <v>-1022.8197674418606</v>
      </c>
      <c r="AM281">
        <f t="shared" si="155"/>
        <v>1058.4523723770133</v>
      </c>
      <c r="AN281">
        <f t="shared" si="156"/>
        <v>-35.632604935152756</v>
      </c>
      <c r="AO281">
        <f t="shared" si="157"/>
        <v>6.9005072994937748</v>
      </c>
      <c r="AP281">
        <f t="shared" si="158"/>
        <v>299255.48439504078</v>
      </c>
    </row>
    <row r="282" spans="1:42" x14ac:dyDescent="0.3">
      <c r="A282">
        <v>281</v>
      </c>
      <c r="B282" t="s">
        <v>563</v>
      </c>
      <c r="C282" t="s">
        <v>561</v>
      </c>
      <c r="D282" t="s">
        <v>562</v>
      </c>
      <c r="E282" t="str">
        <f t="shared" si="128"/>
        <v>179.324</v>
      </c>
      <c r="F282" t="str">
        <f t="shared" si="129"/>
        <v>34.54796</v>
      </c>
      <c r="G282" t="str">
        <f t="shared" si="130"/>
        <v>-86.45645</v>
      </c>
      <c r="H282">
        <f t="shared" si="138"/>
        <v>0.60297687357777652</v>
      </c>
      <c r="I282">
        <f t="shared" si="139"/>
        <v>0.60297565184730018</v>
      </c>
      <c r="J282">
        <f t="shared" si="140"/>
        <v>-1.5089453487627216</v>
      </c>
      <c r="K282">
        <f t="shared" si="141"/>
        <v>-1.5089497120858517</v>
      </c>
      <c r="L282">
        <f t="shared" si="142"/>
        <v>-3.5938573687878295E-6</v>
      </c>
      <c r="M282">
        <f t="shared" si="143"/>
        <v>-1.2217304763417758E-6</v>
      </c>
      <c r="N282">
        <f t="shared" si="144"/>
        <v>79.346513283527713</v>
      </c>
      <c r="O282">
        <f t="shared" si="145"/>
        <v>1.2243000000000308</v>
      </c>
      <c r="P282" s="1">
        <f t="shared" si="146"/>
        <v>1.542978953120798E-2</v>
      </c>
      <c r="Q282" s="3">
        <v>9.81</v>
      </c>
      <c r="R282" s="3">
        <v>20</v>
      </c>
      <c r="S282" s="3">
        <v>68</v>
      </c>
      <c r="T282" s="3">
        <f t="shared" si="147"/>
        <v>88</v>
      </c>
      <c r="U282" s="5">
        <v>2.4750000000000002E-3</v>
      </c>
      <c r="V282" s="5">
        <v>0.32</v>
      </c>
      <c r="W282" s="5">
        <v>1.29</v>
      </c>
      <c r="X282" s="4">
        <f t="shared" si="148"/>
        <v>2.1366180000000004</v>
      </c>
      <c r="Y282" s="4">
        <f t="shared" si="131"/>
        <v>13.318643360170967</v>
      </c>
      <c r="Z282" s="3">
        <f t="shared" si="132"/>
        <v>12.107906291299795</v>
      </c>
      <c r="AA282" s="3">
        <f t="shared" si="149"/>
        <v>27.563167651470764</v>
      </c>
      <c r="AB282" s="3">
        <f t="shared" si="133"/>
        <v>0.2064</v>
      </c>
      <c r="AC282" s="3">
        <f t="shared" si="134"/>
        <v>15.455261360170969</v>
      </c>
      <c r="AD282" s="2">
        <f t="shared" si="159"/>
        <v>211.11</v>
      </c>
      <c r="AE282" s="2">
        <f t="shared" si="135"/>
        <v>7.6591341992848019</v>
      </c>
      <c r="AF282" s="2">
        <f t="shared" si="150"/>
        <v>449.30270909607492</v>
      </c>
      <c r="AG282" s="2">
        <f t="shared" si="151"/>
        <v>573.51705834578684</v>
      </c>
      <c r="AH282" s="2">
        <f t="shared" si="152"/>
        <v>-1022.8197674418606</v>
      </c>
      <c r="AI282" s="2">
        <f t="shared" si="136"/>
        <v>17.132989955557669</v>
      </c>
      <c r="AJ282">
        <f t="shared" si="137"/>
        <v>8.7712353575892296E-4</v>
      </c>
      <c r="AK282">
        <f t="shared" si="153"/>
        <v>74.880142248890351</v>
      </c>
      <c r="AL282">
        <f t="shared" si="154"/>
        <v>-1022.8197674418606</v>
      </c>
      <c r="AM282">
        <f t="shared" si="155"/>
        <v>1037.8035365368719</v>
      </c>
      <c r="AN282">
        <f t="shared" si="156"/>
        <v>-14.983769095011269</v>
      </c>
      <c r="AO282">
        <f t="shared" si="157"/>
        <v>7.6591341992848019</v>
      </c>
      <c r="AP282">
        <f t="shared" si="158"/>
        <v>277090.27772491006</v>
      </c>
    </row>
    <row r="283" spans="1:42" x14ac:dyDescent="0.3">
      <c r="A283">
        <v>282</v>
      </c>
      <c r="B283" t="s">
        <v>560</v>
      </c>
      <c r="C283" t="s">
        <v>558</v>
      </c>
      <c r="D283" t="s">
        <v>559</v>
      </c>
      <c r="E283" t="str">
        <f t="shared" si="128"/>
        <v>179.892</v>
      </c>
      <c r="F283" t="str">
        <f t="shared" si="129"/>
        <v>34.54786</v>
      </c>
      <c r="G283" t="str">
        <f t="shared" si="130"/>
        <v>-86.45666</v>
      </c>
      <c r="H283">
        <f t="shared" si="138"/>
        <v>0.60297565184730018</v>
      </c>
      <c r="I283">
        <f t="shared" si="139"/>
        <v>0.60297390651804816</v>
      </c>
      <c r="J283">
        <f t="shared" si="140"/>
        <v>-1.5089497120858517</v>
      </c>
      <c r="K283">
        <f t="shared" si="141"/>
        <v>-1.5089533772772805</v>
      </c>
      <c r="L283">
        <f t="shared" si="142"/>
        <v>-3.018843272895914E-6</v>
      </c>
      <c r="M283">
        <f t="shared" si="143"/>
        <v>-1.7453292520119845E-6</v>
      </c>
      <c r="N283">
        <f t="shared" si="144"/>
        <v>72.891832829166958</v>
      </c>
      <c r="O283">
        <f t="shared" si="145"/>
        <v>1.8743999999999459</v>
      </c>
      <c r="P283" s="1">
        <f t="shared" si="146"/>
        <v>2.5714815051953572E-2</v>
      </c>
      <c r="Q283" s="3">
        <v>9.81</v>
      </c>
      <c r="R283" s="3">
        <v>20</v>
      </c>
      <c r="S283" s="3">
        <v>68</v>
      </c>
      <c r="T283" s="3">
        <f t="shared" si="147"/>
        <v>88</v>
      </c>
      <c r="U283" s="5">
        <v>2.4750000000000002E-3</v>
      </c>
      <c r="V283" s="5">
        <v>0.32</v>
      </c>
      <c r="W283" s="5">
        <v>1.29</v>
      </c>
      <c r="X283" s="4">
        <f t="shared" si="148"/>
        <v>2.1366180000000004</v>
      </c>
      <c r="Y283" s="4">
        <f t="shared" si="131"/>
        <v>22.191749584362757</v>
      </c>
      <c r="Z283" s="3">
        <f t="shared" si="132"/>
        <v>8.5233606024099675</v>
      </c>
      <c r="AA283" s="3">
        <f t="shared" si="149"/>
        <v>32.851728186772725</v>
      </c>
      <c r="AB283" s="3">
        <f t="shared" si="133"/>
        <v>0.2064</v>
      </c>
      <c r="AC283" s="3">
        <f t="shared" si="134"/>
        <v>24.328367584362759</v>
      </c>
      <c r="AD283" s="2">
        <f t="shared" si="159"/>
        <v>211.11</v>
      </c>
      <c r="AE283" s="2">
        <f t="shared" si="135"/>
        <v>6.4261459488454076</v>
      </c>
      <c r="AF283" s="2">
        <f t="shared" si="150"/>
        <v>265.36995739208021</v>
      </c>
      <c r="AG283" s="2">
        <f t="shared" si="151"/>
        <v>757.44981004978047</v>
      </c>
      <c r="AH283" s="2">
        <f t="shared" si="152"/>
        <v>-1022.8197674418606</v>
      </c>
      <c r="AI283" s="2">
        <f t="shared" si="136"/>
        <v>14.374874643768072</v>
      </c>
      <c r="AJ283">
        <f t="shared" si="137"/>
        <v>9.6037507882862805E-4</v>
      </c>
      <c r="AK283">
        <f t="shared" si="153"/>
        <v>117.86999798625368</v>
      </c>
      <c r="AL283">
        <f t="shared" si="154"/>
        <v>-1022.8197674418606</v>
      </c>
      <c r="AM283">
        <f t="shared" si="155"/>
        <v>1079.0296509488053</v>
      </c>
      <c r="AN283">
        <f t="shared" si="156"/>
        <v>-56.209883506944777</v>
      </c>
      <c r="AO283">
        <f t="shared" si="157"/>
        <v>6.4261459488454076</v>
      </c>
      <c r="AP283">
        <f t="shared" si="158"/>
        <v>322192.20014782704</v>
      </c>
    </row>
    <row r="284" spans="1:42" x14ac:dyDescent="0.3">
      <c r="A284">
        <v>283</v>
      </c>
      <c r="B284" t="s">
        <v>557</v>
      </c>
      <c r="C284" t="s">
        <v>555</v>
      </c>
      <c r="D284" t="s">
        <v>556</v>
      </c>
      <c r="E284" t="str">
        <f t="shared" si="128"/>
        <v>179.404</v>
      </c>
      <c r="F284" t="str">
        <f t="shared" si="129"/>
        <v>34.54749</v>
      </c>
      <c r="G284" t="str">
        <f t="shared" si="130"/>
        <v>-86.45729</v>
      </c>
      <c r="H284">
        <f t="shared" si="138"/>
        <v>0.60297390651804816</v>
      </c>
      <c r="I284">
        <f t="shared" si="139"/>
        <v>0.60296744879981579</v>
      </c>
      <c r="J284">
        <f t="shared" si="140"/>
        <v>-1.5089533772772805</v>
      </c>
      <c r="K284">
        <f t="shared" si="141"/>
        <v>-1.5089643728515683</v>
      </c>
      <c r="L284">
        <f t="shared" si="142"/>
        <v>-9.0565553949118941E-6</v>
      </c>
      <c r="M284">
        <f t="shared" si="143"/>
        <v>-6.4577182323777294E-6</v>
      </c>
      <c r="N284">
        <f t="shared" si="144"/>
        <v>232.51191209690484</v>
      </c>
      <c r="O284">
        <f t="shared" si="145"/>
        <v>-1.6103999999999985</v>
      </c>
      <c r="P284" s="1">
        <f t="shared" si="146"/>
        <v>-6.9260967555452649E-3</v>
      </c>
      <c r="Q284" s="3">
        <v>9.81</v>
      </c>
      <c r="R284" s="3">
        <v>20</v>
      </c>
      <c r="S284" s="3">
        <v>68</v>
      </c>
      <c r="T284" s="3">
        <f t="shared" si="147"/>
        <v>88</v>
      </c>
      <c r="U284" s="5">
        <v>2.4750000000000002E-3</v>
      </c>
      <c r="V284" s="5">
        <v>0.32</v>
      </c>
      <c r="W284" s="5">
        <v>1.29</v>
      </c>
      <c r="X284" s="4">
        <f t="shared" si="148"/>
        <v>2.1366180000000004</v>
      </c>
      <c r="Y284" s="4">
        <f t="shared" si="131"/>
        <v>-5.9790173996743698</v>
      </c>
      <c r="Z284" s="3">
        <f t="shared" si="132"/>
        <v>23.589530312715432</v>
      </c>
      <c r="AA284" s="3">
        <f t="shared" si="149"/>
        <v>19.747130913041062</v>
      </c>
      <c r="AB284" s="3">
        <f t="shared" si="133"/>
        <v>0.2064</v>
      </c>
      <c r="AC284" s="3">
        <f t="shared" si="134"/>
        <v>-3.8423993996743699</v>
      </c>
      <c r="AD284" s="2">
        <f t="shared" si="159"/>
        <v>211.11</v>
      </c>
      <c r="AE284" s="2">
        <f t="shared" si="135"/>
        <v>10.69066695965345</v>
      </c>
      <c r="AF284" s="2">
        <f t="shared" si="150"/>
        <v>1221.8401759103217</v>
      </c>
      <c r="AG284" s="2">
        <f t="shared" si="151"/>
        <v>-199.02040846846435</v>
      </c>
      <c r="AH284" s="2">
        <f t="shared" si="152"/>
        <v>-1022.8197674418606</v>
      </c>
      <c r="AI284" s="2">
        <f t="shared" si="136"/>
        <v>23.914333509792566</v>
      </c>
      <c r="AJ284">
        <f t="shared" si="137"/>
        <v>1.8414206262540383E-3</v>
      </c>
      <c r="AK284">
        <f t="shared" si="153"/>
        <v>-18.616276161213033</v>
      </c>
      <c r="AL284">
        <f t="shared" si="154"/>
        <v>-1022.8197674418606</v>
      </c>
      <c r="AM284">
        <f t="shared" si="155"/>
        <v>1022.5860910742958</v>
      </c>
      <c r="AN284">
        <f t="shared" si="156"/>
        <v>0.23367636756472621</v>
      </c>
      <c r="AO284">
        <f t="shared" si="157"/>
        <v>10.69066695965345</v>
      </c>
      <c r="AP284">
        <f t="shared" si="158"/>
        <v>261301.11496417096</v>
      </c>
    </row>
    <row r="285" spans="1:42" x14ac:dyDescent="0.3">
      <c r="A285">
        <v>284</v>
      </c>
      <c r="B285" t="s">
        <v>742</v>
      </c>
      <c r="C285" t="s">
        <v>740</v>
      </c>
      <c r="D285" t="s">
        <v>741</v>
      </c>
      <c r="E285" t="str">
        <f t="shared" si="128"/>
        <v>179.663</v>
      </c>
      <c r="F285" t="str">
        <f t="shared" si="129"/>
        <v>34.54673</v>
      </c>
      <c r="G285" t="str">
        <f t="shared" si="130"/>
        <v>-86.45876</v>
      </c>
      <c r="H285">
        <f t="shared" si="138"/>
        <v>0.60296744879981579</v>
      </c>
      <c r="I285">
        <f t="shared" si="139"/>
        <v>0.60295418429750058</v>
      </c>
      <c r="J285">
        <f t="shared" si="140"/>
        <v>-1.5089643728515683</v>
      </c>
      <c r="K285">
        <f t="shared" si="141"/>
        <v>-1.5089900291915723</v>
      </c>
      <c r="L285">
        <f t="shared" si="142"/>
        <v>-2.1132106060771955E-5</v>
      </c>
      <c r="M285">
        <f t="shared" si="143"/>
        <v>-1.3264502315202265E-5</v>
      </c>
      <c r="N285">
        <f t="shared" si="144"/>
        <v>521.54719245449348</v>
      </c>
      <c r="O285">
        <f t="shared" si="145"/>
        <v>0.85470000000004798</v>
      </c>
      <c r="P285" s="1">
        <f t="shared" si="146"/>
        <v>1.6387778754549101E-3</v>
      </c>
      <c r="Q285" s="3">
        <v>9.81</v>
      </c>
      <c r="R285" s="3">
        <v>20</v>
      </c>
      <c r="S285" s="3">
        <v>68</v>
      </c>
      <c r="T285" s="3">
        <f t="shared" si="147"/>
        <v>88</v>
      </c>
      <c r="U285" s="5">
        <v>2.4750000000000002E-3</v>
      </c>
      <c r="V285" s="5">
        <v>0.32</v>
      </c>
      <c r="W285" s="5">
        <v>1.29</v>
      </c>
      <c r="X285" s="4">
        <f t="shared" si="148"/>
        <v>2.1366180000000004</v>
      </c>
      <c r="Y285" s="4">
        <f t="shared" si="131"/>
        <v>1.4147222646399378</v>
      </c>
      <c r="Z285" s="3">
        <f t="shared" si="132"/>
        <v>18.654648543247752</v>
      </c>
      <c r="AA285" s="3">
        <f t="shared" si="149"/>
        <v>22.205988807887692</v>
      </c>
      <c r="AB285" s="3">
        <f t="shared" si="133"/>
        <v>0.2064</v>
      </c>
      <c r="AC285" s="3">
        <f t="shared" si="134"/>
        <v>3.5513402646399386</v>
      </c>
      <c r="AD285" s="2">
        <f t="shared" si="159"/>
        <v>211.11</v>
      </c>
      <c r="AE285" s="2">
        <f t="shared" si="135"/>
        <v>9.5068948213200617</v>
      </c>
      <c r="AF285" s="2">
        <f t="shared" si="150"/>
        <v>859.24312804916599</v>
      </c>
      <c r="AG285" s="2">
        <f t="shared" si="151"/>
        <v>163.57663939268821</v>
      </c>
      <c r="AH285" s="2">
        <f t="shared" si="152"/>
        <v>-1022.8197674418606</v>
      </c>
      <c r="AI285" s="2">
        <f t="shared" si="136"/>
        <v>21.266311471266487</v>
      </c>
      <c r="AJ285">
        <f t="shared" si="137"/>
        <v>4.6448053529295459E-3</v>
      </c>
      <c r="AK285">
        <f t="shared" si="153"/>
        <v>17.206105933333035</v>
      </c>
      <c r="AL285">
        <f t="shared" si="154"/>
        <v>-1022.8197674418606</v>
      </c>
      <c r="AM285">
        <f t="shared" si="155"/>
        <v>1023.0041868406629</v>
      </c>
      <c r="AN285">
        <f t="shared" si="156"/>
        <v>-0.18441939880227665</v>
      </c>
      <c r="AO285">
        <f t="shared" si="157"/>
        <v>9.5068948213200617</v>
      </c>
      <c r="AP285">
        <f t="shared" si="158"/>
        <v>261728.73098456478</v>
      </c>
    </row>
    <row r="286" spans="1:42" x14ac:dyDescent="0.3">
      <c r="A286">
        <v>285</v>
      </c>
      <c r="B286" t="s">
        <v>551</v>
      </c>
      <c r="C286" t="s">
        <v>549</v>
      </c>
      <c r="D286" t="s">
        <v>550</v>
      </c>
      <c r="E286" t="str">
        <f t="shared" si="128"/>
        <v>184.953</v>
      </c>
      <c r="F286" t="str">
        <f t="shared" si="129"/>
        <v>34.54447</v>
      </c>
      <c r="G286" t="str">
        <f t="shared" si="130"/>
        <v>-86.4632</v>
      </c>
      <c r="H286">
        <f t="shared" si="138"/>
        <v>0.60295418429750058</v>
      </c>
      <c r="I286">
        <f t="shared" si="139"/>
        <v>0.60291473985640553</v>
      </c>
      <c r="J286">
        <f t="shared" si="140"/>
        <v>-1.5089900291915723</v>
      </c>
      <c r="K286">
        <f t="shared" si="141"/>
        <v>-1.5090675218103611</v>
      </c>
      <c r="L286">
        <f t="shared" si="142"/>
        <v>-6.3828743773509768E-5</v>
      </c>
      <c r="M286">
        <f t="shared" si="143"/>
        <v>-3.9444441095048965E-5</v>
      </c>
      <c r="N286">
        <f t="shared" si="144"/>
        <v>1568.4567937387119</v>
      </c>
      <c r="O286">
        <f t="shared" si="145"/>
        <v>17.456999999999972</v>
      </c>
      <c r="P286" s="1">
        <f t="shared" si="146"/>
        <v>1.1130048382389882E-2</v>
      </c>
      <c r="Q286" s="3">
        <v>9.81</v>
      </c>
      <c r="R286" s="3">
        <v>20</v>
      </c>
      <c r="S286" s="3">
        <v>68</v>
      </c>
      <c r="T286" s="3">
        <f t="shared" si="147"/>
        <v>88</v>
      </c>
      <c r="U286" s="5">
        <v>2.4750000000000002E-3</v>
      </c>
      <c r="V286" s="5">
        <v>0.32</v>
      </c>
      <c r="W286" s="5">
        <v>1.29</v>
      </c>
      <c r="X286" s="4">
        <f t="shared" si="148"/>
        <v>2.1366180000000004</v>
      </c>
      <c r="Y286" s="4">
        <f t="shared" si="131"/>
        <v>9.6077530914699576</v>
      </c>
      <c r="Z286" s="3">
        <f t="shared" si="132"/>
        <v>13.941949526960769</v>
      </c>
      <c r="AA286" s="3">
        <f t="shared" si="149"/>
        <v>25.686320618430727</v>
      </c>
      <c r="AB286" s="3">
        <f t="shared" si="133"/>
        <v>0.2064</v>
      </c>
      <c r="AC286" s="3">
        <f t="shared" si="134"/>
        <v>11.744371091469958</v>
      </c>
      <c r="AD286" s="2">
        <f t="shared" si="159"/>
        <v>211.11</v>
      </c>
      <c r="AE286" s="2">
        <f t="shared" si="135"/>
        <v>8.218771506282696</v>
      </c>
      <c r="AF286" s="2">
        <f t="shared" si="150"/>
        <v>555.16326315027459</v>
      </c>
      <c r="AG286" s="2">
        <f t="shared" si="151"/>
        <v>467.65650429158671</v>
      </c>
      <c r="AH286" s="2">
        <f t="shared" si="152"/>
        <v>-1022.8197674418606</v>
      </c>
      <c r="AI286" s="2">
        <f t="shared" si="136"/>
        <v>18.384862570669387</v>
      </c>
      <c r="AJ286">
        <f t="shared" si="137"/>
        <v>1.6157651970120025E-2</v>
      </c>
      <c r="AK286">
        <f t="shared" si="153"/>
        <v>56.901022729990103</v>
      </c>
      <c r="AL286">
        <f t="shared" si="154"/>
        <v>-1022.8197674418606</v>
      </c>
      <c r="AM286">
        <f t="shared" si="155"/>
        <v>1029.4479135812576</v>
      </c>
      <c r="AN286">
        <f t="shared" si="156"/>
        <v>-6.6281461393970744</v>
      </c>
      <c r="AO286">
        <f t="shared" si="157"/>
        <v>8.218771506282696</v>
      </c>
      <c r="AP286">
        <f t="shared" si="158"/>
        <v>268363.40038156946</v>
      </c>
    </row>
    <row r="287" spans="1:42" x14ac:dyDescent="0.3">
      <c r="A287">
        <v>286</v>
      </c>
      <c r="B287" t="s">
        <v>548</v>
      </c>
      <c r="C287" t="s">
        <v>546</v>
      </c>
      <c r="D287" t="s">
        <v>547</v>
      </c>
      <c r="E287" t="str">
        <f t="shared" si="128"/>
        <v>185.655</v>
      </c>
      <c r="F287" t="str">
        <f t="shared" si="129"/>
        <v>34.54414</v>
      </c>
      <c r="G287" t="str">
        <f t="shared" si="130"/>
        <v>-86.46401</v>
      </c>
      <c r="H287">
        <f t="shared" si="138"/>
        <v>0.60291473985640553</v>
      </c>
      <c r="I287">
        <f t="shared" si="139"/>
        <v>0.60290898026987394</v>
      </c>
      <c r="J287">
        <f t="shared" si="140"/>
        <v>-1.5090675218103611</v>
      </c>
      <c r="K287">
        <f t="shared" si="141"/>
        <v>-1.5090816589773024</v>
      </c>
      <c r="L287">
        <f t="shared" si="142"/>
        <v>-1.1644614175261844E-5</v>
      </c>
      <c r="M287">
        <f t="shared" si="143"/>
        <v>-5.75958653159514E-6</v>
      </c>
      <c r="N287">
        <f t="shared" si="144"/>
        <v>271.56068177244202</v>
      </c>
      <c r="O287">
        <f t="shared" si="145"/>
        <v>2.316599999999994</v>
      </c>
      <c r="P287" s="1">
        <f t="shared" si="146"/>
        <v>8.5306900280255615E-3</v>
      </c>
      <c r="Q287" s="3">
        <v>9.81</v>
      </c>
      <c r="R287" s="3">
        <v>20</v>
      </c>
      <c r="S287" s="3">
        <v>68</v>
      </c>
      <c r="T287" s="3">
        <f t="shared" si="147"/>
        <v>88</v>
      </c>
      <c r="U287" s="5">
        <v>2.4750000000000002E-3</v>
      </c>
      <c r="V287" s="5">
        <v>0.32</v>
      </c>
      <c r="W287" s="5">
        <v>1.29</v>
      </c>
      <c r="X287" s="4">
        <f t="shared" si="148"/>
        <v>2.1366180000000004</v>
      </c>
      <c r="Y287" s="4">
        <f t="shared" si="131"/>
        <v>7.3641061394270064</v>
      </c>
      <c r="Z287" s="3">
        <f t="shared" si="132"/>
        <v>15.144606701407275</v>
      </c>
      <c r="AA287" s="3">
        <f t="shared" si="149"/>
        <v>24.645330840834283</v>
      </c>
      <c r="AB287" s="3">
        <f t="shared" si="133"/>
        <v>0.2064</v>
      </c>
      <c r="AC287" s="3">
        <f t="shared" si="134"/>
        <v>9.5007241394270068</v>
      </c>
      <c r="AD287" s="2">
        <f t="shared" si="159"/>
        <v>211.11</v>
      </c>
      <c r="AE287" s="2">
        <f t="shared" si="135"/>
        <v>8.5659227446935624</v>
      </c>
      <c r="AF287" s="2">
        <f t="shared" si="150"/>
        <v>628.52485951077085</v>
      </c>
      <c r="AG287" s="2">
        <f t="shared" si="151"/>
        <v>394.29490793108994</v>
      </c>
      <c r="AH287" s="2">
        <f t="shared" si="152"/>
        <v>-1022.8197674418606</v>
      </c>
      <c r="AI287" s="2">
        <f t="shared" si="136"/>
        <v>19.161417534454742</v>
      </c>
      <c r="AJ287">
        <f t="shared" si="137"/>
        <v>2.6841410460841618E-3</v>
      </c>
      <c r="AK287">
        <f t="shared" si="153"/>
        <v>46.030640210402161</v>
      </c>
      <c r="AL287">
        <f t="shared" si="154"/>
        <v>-1022.8197674418606</v>
      </c>
      <c r="AM287">
        <f t="shared" si="155"/>
        <v>1026.3393107863255</v>
      </c>
      <c r="AN287">
        <f t="shared" si="156"/>
        <v>-3.5195433444650348</v>
      </c>
      <c r="AO287">
        <f t="shared" si="157"/>
        <v>8.5659227446935624</v>
      </c>
      <c r="AP287">
        <f t="shared" si="158"/>
        <v>265152.31485789624</v>
      </c>
    </row>
    <row r="288" spans="1:42" x14ac:dyDescent="0.3">
      <c r="A288">
        <v>287</v>
      </c>
      <c r="B288" t="s">
        <v>545</v>
      </c>
      <c r="C288" t="s">
        <v>543</v>
      </c>
      <c r="D288" t="s">
        <v>544</v>
      </c>
      <c r="E288" t="str">
        <f t="shared" si="128"/>
        <v>186.125</v>
      </c>
      <c r="F288" t="str">
        <f t="shared" si="129"/>
        <v>34.54404</v>
      </c>
      <c r="G288" t="str">
        <f t="shared" si="130"/>
        <v>-86.4642</v>
      </c>
      <c r="H288">
        <f t="shared" si="138"/>
        <v>0.60290898026987394</v>
      </c>
      <c r="I288">
        <f t="shared" si="139"/>
        <v>0.60290723494062204</v>
      </c>
      <c r="J288">
        <f t="shared" si="140"/>
        <v>-1.5090816589773024</v>
      </c>
      <c r="K288">
        <f t="shared" si="141"/>
        <v>-1.5090849751028812</v>
      </c>
      <c r="L288">
        <f t="shared" si="142"/>
        <v>-2.7314597638083873E-6</v>
      </c>
      <c r="M288">
        <f t="shared" si="143"/>
        <v>-1.7453292519009622E-6</v>
      </c>
      <c r="N288">
        <f t="shared" si="144"/>
        <v>67.757871404839733</v>
      </c>
      <c r="O288">
        <f t="shared" si="145"/>
        <v>1.5509999999999962</v>
      </c>
      <c r="P288" s="1">
        <f t="shared" si="146"/>
        <v>2.2890329460515092E-2</v>
      </c>
      <c r="Q288" s="3">
        <v>9.81</v>
      </c>
      <c r="R288" s="3">
        <v>20</v>
      </c>
      <c r="S288" s="3">
        <v>68</v>
      </c>
      <c r="T288" s="3">
        <f t="shared" si="147"/>
        <v>88</v>
      </c>
      <c r="U288" s="5">
        <v>2.4750000000000002E-3</v>
      </c>
      <c r="V288" s="5">
        <v>0.32</v>
      </c>
      <c r="W288" s="5">
        <v>1.29</v>
      </c>
      <c r="X288" s="4">
        <f t="shared" si="148"/>
        <v>2.1366180000000004</v>
      </c>
      <c r="Y288" s="4">
        <f t="shared" si="131"/>
        <v>19.755588654396291</v>
      </c>
      <c r="Z288" s="3">
        <f t="shared" si="132"/>
        <v>9.3963102615105605</v>
      </c>
      <c r="AA288" s="3">
        <f t="shared" si="149"/>
        <v>31.28851691590685</v>
      </c>
      <c r="AB288" s="3">
        <f t="shared" si="133"/>
        <v>0.2064</v>
      </c>
      <c r="AC288" s="3">
        <f t="shared" si="134"/>
        <v>21.892206654396293</v>
      </c>
      <c r="AD288" s="2">
        <f t="shared" si="159"/>
        <v>211.11</v>
      </c>
      <c r="AE288" s="2">
        <f t="shared" si="135"/>
        <v>6.7472037926052382</v>
      </c>
      <c r="AF288" s="2">
        <f t="shared" si="150"/>
        <v>307.16482671007543</v>
      </c>
      <c r="AG288" s="2">
        <f t="shared" si="151"/>
        <v>715.65494073178434</v>
      </c>
      <c r="AH288" s="2">
        <f t="shared" si="152"/>
        <v>-1022.8197674418606</v>
      </c>
      <c r="AI288" s="2">
        <f t="shared" si="136"/>
        <v>15.093060364133674</v>
      </c>
      <c r="AJ288">
        <f t="shared" si="137"/>
        <v>8.5025368485281035E-4</v>
      </c>
      <c r="AK288">
        <f t="shared" si="153"/>
        <v>106.06689270540839</v>
      </c>
      <c r="AL288">
        <f t="shared" si="154"/>
        <v>-1022.8197674418606</v>
      </c>
      <c r="AM288">
        <f t="shared" si="155"/>
        <v>1064.3432770061715</v>
      </c>
      <c r="AN288">
        <f t="shared" si="156"/>
        <v>-41.523509564311041</v>
      </c>
      <c r="AO288">
        <f t="shared" si="157"/>
        <v>6.7472037926052382</v>
      </c>
      <c r="AP288">
        <f t="shared" si="158"/>
        <v>305735.33740993135</v>
      </c>
    </row>
    <row r="289" spans="1:42" x14ac:dyDescent="0.3">
      <c r="A289">
        <v>288</v>
      </c>
      <c r="B289" t="s">
        <v>542</v>
      </c>
      <c r="C289" t="s">
        <v>540</v>
      </c>
      <c r="D289" t="s">
        <v>541</v>
      </c>
      <c r="E289" t="str">
        <f t="shared" si="128"/>
        <v>186.511</v>
      </c>
      <c r="F289" t="str">
        <f t="shared" si="129"/>
        <v>34.54341</v>
      </c>
      <c r="G289" t="str">
        <f t="shared" si="130"/>
        <v>-86.4651</v>
      </c>
      <c r="H289">
        <f t="shared" si="138"/>
        <v>0.60290723494062204</v>
      </c>
      <c r="I289">
        <f t="shared" si="139"/>
        <v>0.60289623936633441</v>
      </c>
      <c r="J289">
        <f t="shared" si="140"/>
        <v>-1.5090849751028812</v>
      </c>
      <c r="K289">
        <f t="shared" si="141"/>
        <v>-1.5091006830661491</v>
      </c>
      <c r="L289">
        <f t="shared" si="142"/>
        <v>-1.2938550359596638E-5</v>
      </c>
      <c r="M289">
        <f t="shared" si="143"/>
        <v>-1.0995574287631094E-5</v>
      </c>
      <c r="N289">
        <f t="shared" si="144"/>
        <v>354.93459198907141</v>
      </c>
      <c r="O289">
        <f t="shared" si="145"/>
        <v>1.2737999999999856</v>
      </c>
      <c r="P289" s="1">
        <f t="shared" si="146"/>
        <v>3.588830248586214E-3</v>
      </c>
      <c r="Q289" s="3">
        <v>9.81</v>
      </c>
      <c r="R289" s="3">
        <v>20</v>
      </c>
      <c r="S289" s="3">
        <v>68</v>
      </c>
      <c r="T289" s="3">
        <f t="shared" si="147"/>
        <v>88</v>
      </c>
      <c r="U289" s="5">
        <v>2.4750000000000002E-3</v>
      </c>
      <c r="V289" s="5">
        <v>0.32</v>
      </c>
      <c r="W289" s="5">
        <v>1.29</v>
      </c>
      <c r="X289" s="4">
        <f t="shared" si="148"/>
        <v>2.1366180000000004</v>
      </c>
      <c r="Y289" s="4">
        <f t="shared" si="131"/>
        <v>3.0981454254679757</v>
      </c>
      <c r="Z289" s="3">
        <f t="shared" si="132"/>
        <v>17.616296415387481</v>
      </c>
      <c r="AA289" s="3">
        <f t="shared" si="149"/>
        <v>22.851059840855456</v>
      </c>
      <c r="AB289" s="3">
        <f t="shared" si="133"/>
        <v>0.2064</v>
      </c>
      <c r="AC289" s="3">
        <f t="shared" si="134"/>
        <v>5.2347634254679765</v>
      </c>
      <c r="AD289" s="2">
        <f t="shared" si="159"/>
        <v>211.11</v>
      </c>
      <c r="AE289" s="2">
        <f t="shared" si="135"/>
        <v>9.2385211657692103</v>
      </c>
      <c r="AF289" s="2">
        <f t="shared" si="150"/>
        <v>788.51030666677082</v>
      </c>
      <c r="AG289" s="2">
        <f t="shared" si="151"/>
        <v>234.30946077509901</v>
      </c>
      <c r="AH289" s="2">
        <f t="shared" si="152"/>
        <v>-1022.8197674418606</v>
      </c>
      <c r="AI289" s="2">
        <f t="shared" si="136"/>
        <v>20.665976887062648</v>
      </c>
      <c r="AJ289">
        <f t="shared" si="137"/>
        <v>3.2528082737803467E-3</v>
      </c>
      <c r="AK289">
        <f t="shared" si="153"/>
        <v>25.362225898585159</v>
      </c>
      <c r="AL289">
        <f t="shared" si="154"/>
        <v>-1022.8197674418606</v>
      </c>
      <c r="AM289">
        <f t="shared" si="155"/>
        <v>1023.4101705111441</v>
      </c>
      <c r="AN289">
        <f t="shared" si="156"/>
        <v>-0.59040306928358177</v>
      </c>
      <c r="AO289">
        <f t="shared" si="157"/>
        <v>9.2385211657692103</v>
      </c>
      <c r="AP289">
        <f t="shared" si="158"/>
        <v>262144.2936732613</v>
      </c>
    </row>
    <row r="290" spans="1:42" x14ac:dyDescent="0.3">
      <c r="A290">
        <v>289</v>
      </c>
      <c r="B290" t="s">
        <v>539</v>
      </c>
      <c r="C290" t="s">
        <v>537</v>
      </c>
      <c r="D290" t="s">
        <v>538</v>
      </c>
      <c r="E290" t="str">
        <f t="shared" si="128"/>
        <v>184.929</v>
      </c>
      <c r="F290" t="str">
        <f t="shared" si="129"/>
        <v>34.54303</v>
      </c>
      <c r="G290" t="str">
        <f t="shared" si="130"/>
        <v>-86.46571</v>
      </c>
      <c r="H290">
        <f t="shared" si="138"/>
        <v>0.60289623936633441</v>
      </c>
      <c r="I290">
        <f t="shared" si="139"/>
        <v>0.60288960711517692</v>
      </c>
      <c r="J290">
        <f t="shared" si="140"/>
        <v>-1.5091006830661491</v>
      </c>
      <c r="K290">
        <f t="shared" si="141"/>
        <v>-1.5091113295745862</v>
      </c>
      <c r="L290">
        <f t="shared" si="142"/>
        <v>-8.7695151190999278E-6</v>
      </c>
      <c r="M290">
        <f t="shared" si="143"/>
        <v>-6.63225115749011E-6</v>
      </c>
      <c r="N290">
        <f t="shared" si="144"/>
        <v>229.83527261224756</v>
      </c>
      <c r="O290">
        <f t="shared" si="145"/>
        <v>-5.2205999999999788</v>
      </c>
      <c r="P290" s="1">
        <f t="shared" si="146"/>
        <v>-2.2714529152396867E-2</v>
      </c>
      <c r="Q290" s="3">
        <v>9.81</v>
      </c>
      <c r="R290" s="3">
        <v>20</v>
      </c>
      <c r="S290" s="3">
        <v>68</v>
      </c>
      <c r="T290" s="3">
        <f t="shared" si="147"/>
        <v>88</v>
      </c>
      <c r="U290" s="5">
        <v>2.4750000000000002E-3</v>
      </c>
      <c r="V290" s="5">
        <v>0.32</v>
      </c>
      <c r="W290" s="5">
        <v>1.29</v>
      </c>
      <c r="X290" s="4">
        <f t="shared" si="148"/>
        <v>2.1366180000000004</v>
      </c>
      <c r="Y290" s="4">
        <f t="shared" si="131"/>
        <v>-19.60394205351432</v>
      </c>
      <c r="Z290" s="3">
        <f t="shared" si="132"/>
        <v>33.932174990302144</v>
      </c>
      <c r="AA290" s="3">
        <f t="shared" si="149"/>
        <v>16.464850936787826</v>
      </c>
      <c r="AB290" s="3">
        <f t="shared" si="133"/>
        <v>0.2064</v>
      </c>
      <c r="AC290" s="3">
        <f t="shared" si="134"/>
        <v>-17.467324053514318</v>
      </c>
      <c r="AD290" s="2">
        <f t="shared" si="159"/>
        <v>211.11</v>
      </c>
      <c r="AE290" s="2">
        <f t="shared" si="135"/>
        <v>12.821859172032458</v>
      </c>
      <c r="AF290" s="2">
        <f t="shared" si="150"/>
        <v>2107.9145791008518</v>
      </c>
      <c r="AG290" s="2">
        <f t="shared" si="151"/>
        <v>-1085.0948116589909</v>
      </c>
      <c r="AH290" s="2">
        <f t="shared" si="152"/>
        <v>-1022.8197674418606</v>
      </c>
      <c r="AI290" s="2">
        <f t="shared" si="136"/>
        <v>28.68167324010593</v>
      </c>
      <c r="AJ290">
        <f t="shared" si="137"/>
        <v>1.5176732308227353E-3</v>
      </c>
      <c r="AK290">
        <f t="shared" si="153"/>
        <v>-84.628508011212787</v>
      </c>
      <c r="AL290">
        <f t="shared" si="154"/>
        <v>-1022.8197674418606</v>
      </c>
      <c r="AM290">
        <f t="shared" si="155"/>
        <v>1000.3798447781689</v>
      </c>
      <c r="AN290">
        <f t="shared" si="156"/>
        <v>22.439922663691675</v>
      </c>
      <c r="AO290">
        <f t="shared" si="157"/>
        <v>12.821859172032458</v>
      </c>
      <c r="AP290">
        <f t="shared" si="158"/>
        <v>239091.62281631745</v>
      </c>
    </row>
    <row r="291" spans="1:42" x14ac:dyDescent="0.3">
      <c r="A291">
        <v>290</v>
      </c>
      <c r="B291" t="s">
        <v>536</v>
      </c>
      <c r="C291" t="s">
        <v>534</v>
      </c>
      <c r="D291" t="s">
        <v>535</v>
      </c>
      <c r="E291" t="str">
        <f t="shared" si="128"/>
        <v>184.188</v>
      </c>
      <c r="F291" t="str">
        <f t="shared" si="129"/>
        <v>34.54294</v>
      </c>
      <c r="G291" t="str">
        <f t="shared" si="130"/>
        <v>-86.46592</v>
      </c>
      <c r="H291">
        <f t="shared" si="138"/>
        <v>0.60288960711517692</v>
      </c>
      <c r="I291">
        <f t="shared" si="139"/>
        <v>0.60288803631885002</v>
      </c>
      <c r="J291">
        <f t="shared" si="140"/>
        <v>-1.5091113295745862</v>
      </c>
      <c r="K291">
        <f t="shared" si="141"/>
        <v>-1.5091149947660152</v>
      </c>
      <c r="L291">
        <f t="shared" si="142"/>
        <v>-3.0190219255781297E-6</v>
      </c>
      <c r="M291">
        <f t="shared" si="143"/>
        <v>-1.5707963268996039E-6</v>
      </c>
      <c r="N291">
        <f t="shared" si="144"/>
        <v>71.139240847185263</v>
      </c>
      <c r="O291">
        <f t="shared" si="145"/>
        <v>-2.4453000000000458</v>
      </c>
      <c r="P291" s="1">
        <f t="shared" si="146"/>
        <v>-3.4373433999005033E-2</v>
      </c>
      <c r="Q291" s="3">
        <v>9.81</v>
      </c>
      <c r="R291" s="3">
        <v>20</v>
      </c>
      <c r="S291" s="3">
        <v>68</v>
      </c>
      <c r="T291" s="3">
        <f t="shared" si="147"/>
        <v>88</v>
      </c>
      <c r="U291" s="5">
        <v>2.4750000000000002E-3</v>
      </c>
      <c r="V291" s="5">
        <v>0.32</v>
      </c>
      <c r="W291" s="5">
        <v>1.29</v>
      </c>
      <c r="X291" s="4">
        <f t="shared" si="148"/>
        <v>2.1366180000000004</v>
      </c>
      <c r="Y291" s="4">
        <f t="shared" si="131"/>
        <v>-29.656383277488814</v>
      </c>
      <c r="Z291" s="3">
        <f t="shared" si="132"/>
        <v>42.27140539387397</v>
      </c>
      <c r="AA291" s="3">
        <f t="shared" si="149"/>
        <v>14.751640116385154</v>
      </c>
      <c r="AB291" s="3">
        <f t="shared" si="133"/>
        <v>0.2064</v>
      </c>
      <c r="AC291" s="3">
        <f t="shared" si="134"/>
        <v>-27.519765277488816</v>
      </c>
      <c r="AD291" s="2">
        <f t="shared" si="159"/>
        <v>211.11</v>
      </c>
      <c r="AE291" s="2">
        <f t="shared" si="135"/>
        <v>14.310951076247648</v>
      </c>
      <c r="AF291" s="2">
        <f t="shared" si="150"/>
        <v>2930.9303028874092</v>
      </c>
      <c r="AG291" s="2">
        <f t="shared" si="151"/>
        <v>-1908.1105354455485</v>
      </c>
      <c r="AH291" s="2">
        <f t="shared" si="152"/>
        <v>-1022.8197674418606</v>
      </c>
      <c r="AI291" s="2">
        <f t="shared" si="136"/>
        <v>32.012675932316675</v>
      </c>
      <c r="AJ291">
        <f t="shared" si="137"/>
        <v>4.2087519012871325E-4</v>
      </c>
      <c r="AK291">
        <f t="shared" si="153"/>
        <v>-133.33219611186442</v>
      </c>
      <c r="AL291">
        <f t="shared" si="154"/>
        <v>-1022.8197674418606</v>
      </c>
      <c r="AM291">
        <f t="shared" si="155"/>
        <v>928.24416771492793</v>
      </c>
      <c r="AN291">
        <f t="shared" si="156"/>
        <v>94.575599726932694</v>
      </c>
      <c r="AO291">
        <f t="shared" si="157"/>
        <v>14.310951076247648</v>
      </c>
      <c r="AP291">
        <f t="shared" si="158"/>
        <v>173750.82031278865</v>
      </c>
    </row>
    <row r="292" spans="1:42" x14ac:dyDescent="0.3">
      <c r="A292">
        <v>291</v>
      </c>
      <c r="B292" t="s">
        <v>533</v>
      </c>
      <c r="C292" t="s">
        <v>517</v>
      </c>
      <c r="D292" t="s">
        <v>532</v>
      </c>
      <c r="E292" t="str">
        <f t="shared" si="128"/>
        <v>183.59</v>
      </c>
      <c r="F292" t="str">
        <f t="shared" si="129"/>
        <v>34.54289</v>
      </c>
      <c r="G292" t="str">
        <f t="shared" si="130"/>
        <v>-86.46607</v>
      </c>
      <c r="H292">
        <f t="shared" si="138"/>
        <v>0.60288803631885002</v>
      </c>
      <c r="I292">
        <f t="shared" si="139"/>
        <v>0.60288716365422401</v>
      </c>
      <c r="J292">
        <f t="shared" si="140"/>
        <v>-1.5091149947660152</v>
      </c>
      <c r="K292">
        <f t="shared" si="141"/>
        <v>-1.5091176127598933</v>
      </c>
      <c r="L292">
        <f t="shared" si="142"/>
        <v>-2.1564460463809524E-6</v>
      </c>
      <c r="M292">
        <f t="shared" si="143"/>
        <v>-8.7266462600599226E-7</v>
      </c>
      <c r="N292">
        <f t="shared" si="144"/>
        <v>48.628448982216803</v>
      </c>
      <c r="O292">
        <f t="shared" si="145"/>
        <v>-1.9733999999999496</v>
      </c>
      <c r="P292" s="1">
        <f t="shared" si="146"/>
        <v>-4.0581183264175522E-2</v>
      </c>
      <c r="Q292" s="3">
        <v>9.81</v>
      </c>
      <c r="R292" s="3">
        <v>20</v>
      </c>
      <c r="S292" s="3">
        <v>68</v>
      </c>
      <c r="T292" s="3">
        <f t="shared" si="147"/>
        <v>88</v>
      </c>
      <c r="U292" s="5">
        <v>2.4750000000000002E-3</v>
      </c>
      <c r="V292" s="5">
        <v>0.32</v>
      </c>
      <c r="W292" s="5">
        <v>1.29</v>
      </c>
      <c r="X292" s="4">
        <f t="shared" si="148"/>
        <v>2.1366180000000004</v>
      </c>
      <c r="Y292" s="4">
        <f t="shared" si="131"/>
        <v>-35.004112791026806</v>
      </c>
      <c r="Z292" s="3">
        <f t="shared" si="132"/>
        <v>46.875904123870605</v>
      </c>
      <c r="AA292" s="3">
        <f t="shared" si="149"/>
        <v>14.008409332843797</v>
      </c>
      <c r="AB292" s="3">
        <f t="shared" si="133"/>
        <v>0.2064</v>
      </c>
      <c r="AC292" s="3">
        <f t="shared" si="134"/>
        <v>-32.867494791026807</v>
      </c>
      <c r="AD292" s="2">
        <f t="shared" si="159"/>
        <v>211.11</v>
      </c>
      <c r="AE292" s="2">
        <f t="shared" si="135"/>
        <v>15.070233527873562</v>
      </c>
      <c r="AF292" s="2">
        <f t="shared" si="150"/>
        <v>3422.6299514386692</v>
      </c>
      <c r="AG292" s="2">
        <f t="shared" si="151"/>
        <v>-2399.8101839968112</v>
      </c>
      <c r="AH292" s="2">
        <f t="shared" si="152"/>
        <v>-1022.8197674418606</v>
      </c>
      <c r="AI292" s="2">
        <f t="shared" si="136"/>
        <v>33.711141878813969</v>
      </c>
      <c r="AJ292">
        <f t="shared" si="137"/>
        <v>2.7320147007975717E-4</v>
      </c>
      <c r="AK292">
        <f t="shared" si="153"/>
        <v>-159.24173832861825</v>
      </c>
      <c r="AL292">
        <f t="shared" si="154"/>
        <v>-1022.8197674418606</v>
      </c>
      <c r="AM292">
        <f t="shared" si="155"/>
        <v>846.04848472916592</v>
      </c>
      <c r="AN292">
        <f t="shared" si="156"/>
        <v>176.7712827126947</v>
      </c>
      <c r="AO292">
        <f t="shared" si="157"/>
        <v>15.070233527873562</v>
      </c>
      <c r="AP292">
        <f t="shared" si="158"/>
        <v>111982.99328474907</v>
      </c>
    </row>
    <row r="293" spans="1:42" x14ac:dyDescent="0.3">
      <c r="A293">
        <v>292</v>
      </c>
      <c r="B293" t="s">
        <v>531</v>
      </c>
      <c r="C293" t="s">
        <v>529</v>
      </c>
      <c r="D293" t="s">
        <v>530</v>
      </c>
      <c r="E293" t="str">
        <f t="shared" si="128"/>
        <v>182.287</v>
      </c>
      <c r="F293" t="str">
        <f t="shared" si="129"/>
        <v>34.54281</v>
      </c>
      <c r="G293" t="str">
        <f t="shared" si="130"/>
        <v>-86.46648</v>
      </c>
      <c r="H293">
        <f t="shared" si="138"/>
        <v>0.60288716365422401</v>
      </c>
      <c r="I293">
        <f t="shared" si="139"/>
        <v>0.60288576739082245</v>
      </c>
      <c r="J293">
        <f t="shared" si="140"/>
        <v>-1.5091176127598933</v>
      </c>
      <c r="K293">
        <f t="shared" si="141"/>
        <v>-1.5091247686098266</v>
      </c>
      <c r="L293">
        <f t="shared" si="142"/>
        <v>-5.8942904629988238E-6</v>
      </c>
      <c r="M293">
        <f t="shared" si="143"/>
        <v>-1.3962634015651787E-6</v>
      </c>
      <c r="N293">
        <f t="shared" si="144"/>
        <v>126.62118356135666</v>
      </c>
      <c r="O293">
        <f t="shared" si="145"/>
        <v>-4.2998999999999912</v>
      </c>
      <c r="P293" s="1">
        <f t="shared" si="146"/>
        <v>-3.3958772766615269E-2</v>
      </c>
      <c r="Q293" s="3">
        <v>9.81</v>
      </c>
      <c r="R293" s="3">
        <v>20</v>
      </c>
      <c r="S293" s="3">
        <v>68</v>
      </c>
      <c r="T293" s="3">
        <f t="shared" si="147"/>
        <v>88</v>
      </c>
      <c r="U293" s="5">
        <v>2.4750000000000002E-3</v>
      </c>
      <c r="V293" s="5">
        <v>0.32</v>
      </c>
      <c r="W293" s="5">
        <v>1.29</v>
      </c>
      <c r="X293" s="4">
        <f t="shared" si="148"/>
        <v>2.1366180000000004</v>
      </c>
      <c r="Y293" s="4">
        <f t="shared" si="131"/>
        <v>-29.299040420594938</v>
      </c>
      <c r="Z293" s="3">
        <f t="shared" si="132"/>
        <v>41.967396118652921</v>
      </c>
      <c r="AA293" s="3">
        <f t="shared" si="149"/>
        <v>14.804973698057985</v>
      </c>
      <c r="AB293" s="3">
        <f t="shared" si="133"/>
        <v>0.2064</v>
      </c>
      <c r="AC293" s="3">
        <f t="shared" si="134"/>
        <v>-27.162422420594943</v>
      </c>
      <c r="AD293" s="2">
        <f t="shared" si="159"/>
        <v>211.11</v>
      </c>
      <c r="AE293" s="2">
        <f t="shared" si="135"/>
        <v>14.259397166486842</v>
      </c>
      <c r="AF293" s="2">
        <f t="shared" si="150"/>
        <v>2899.369037302085</v>
      </c>
      <c r="AG293" s="2">
        <f t="shared" si="151"/>
        <v>-1876.5492698602241</v>
      </c>
      <c r="AH293" s="2">
        <f t="shared" si="152"/>
        <v>-1022.8197674418606</v>
      </c>
      <c r="AI293" s="2">
        <f t="shared" si="136"/>
        <v>31.897353156253548</v>
      </c>
      <c r="AJ293">
        <f t="shared" si="137"/>
        <v>7.5182679415225625E-4</v>
      </c>
      <c r="AK293">
        <f t="shared" si="153"/>
        <v>-131.60088382071194</v>
      </c>
      <c r="AL293">
        <f t="shared" si="154"/>
        <v>-1022.8197674418606</v>
      </c>
      <c r="AM293">
        <f t="shared" si="155"/>
        <v>932.27378587611565</v>
      </c>
      <c r="AN293">
        <f t="shared" si="156"/>
        <v>90.54598156574491</v>
      </c>
      <c r="AO293">
        <f t="shared" si="157"/>
        <v>14.259397166486842</v>
      </c>
      <c r="AP293">
        <f t="shared" si="158"/>
        <v>177126.42413728946</v>
      </c>
    </row>
    <row r="294" spans="1:42" x14ac:dyDescent="0.3">
      <c r="A294">
        <v>293</v>
      </c>
      <c r="B294" t="s">
        <v>528</v>
      </c>
      <c r="C294" t="s">
        <v>526</v>
      </c>
      <c r="D294" t="s">
        <v>527</v>
      </c>
      <c r="E294" t="str">
        <f t="shared" si="128"/>
        <v>180.045</v>
      </c>
      <c r="F294" t="str">
        <f t="shared" si="129"/>
        <v>34.54277</v>
      </c>
      <c r="G294" t="str">
        <f t="shared" si="130"/>
        <v>-86.46796</v>
      </c>
      <c r="H294">
        <f t="shared" si="138"/>
        <v>0.60288576739082245</v>
      </c>
      <c r="I294">
        <f t="shared" si="139"/>
        <v>0.60288506925912166</v>
      </c>
      <c r="J294">
        <f t="shared" si="140"/>
        <v>-1.5091247686098266</v>
      </c>
      <c r="K294">
        <f t="shared" si="141"/>
        <v>-1.5091505994827561</v>
      </c>
      <c r="L294">
        <f t="shared" si="142"/>
        <v>-2.1276966277280061E-5</v>
      </c>
      <c r="M294">
        <f t="shared" si="143"/>
        <v>-6.9813170078258935E-7</v>
      </c>
      <c r="N294">
        <f t="shared" si="144"/>
        <v>445.00284241240047</v>
      </c>
      <c r="O294">
        <f t="shared" si="145"/>
        <v>-7.3986000000000613</v>
      </c>
      <c r="P294" s="1">
        <f t="shared" si="146"/>
        <v>-1.6625961218340955E-2</v>
      </c>
      <c r="Q294" s="3">
        <v>9.81</v>
      </c>
      <c r="R294" s="3">
        <v>20</v>
      </c>
      <c r="S294" s="3">
        <v>68</v>
      </c>
      <c r="T294" s="3">
        <f t="shared" si="147"/>
        <v>88</v>
      </c>
      <c r="U294" s="5">
        <v>2.4750000000000002E-3</v>
      </c>
      <c r="V294" s="5">
        <v>0.32</v>
      </c>
      <c r="W294" s="5">
        <v>1.29</v>
      </c>
      <c r="X294" s="4">
        <f t="shared" si="148"/>
        <v>2.1366180000000004</v>
      </c>
      <c r="Y294" s="4">
        <f t="shared" si="131"/>
        <v>-14.350876484420548</v>
      </c>
      <c r="Z294" s="3">
        <f t="shared" si="132"/>
        <v>29.78733585510663</v>
      </c>
      <c r="AA294" s="3">
        <f t="shared" si="149"/>
        <v>17.573077370686082</v>
      </c>
      <c r="AB294" s="3">
        <f t="shared" si="133"/>
        <v>0.2064</v>
      </c>
      <c r="AC294" s="3">
        <f t="shared" si="134"/>
        <v>-12.214258484420547</v>
      </c>
      <c r="AD294" s="2">
        <f t="shared" si="159"/>
        <v>211.11</v>
      </c>
      <c r="AE294" s="2">
        <f t="shared" si="135"/>
        <v>12.013262990132626</v>
      </c>
      <c r="AF294" s="2">
        <f t="shared" si="150"/>
        <v>1733.735946719007</v>
      </c>
      <c r="AG294" s="2">
        <f t="shared" si="151"/>
        <v>-710.91617927714526</v>
      </c>
      <c r="AH294" s="2">
        <f t="shared" si="152"/>
        <v>-1022.8197674418606</v>
      </c>
      <c r="AI294" s="2">
        <f t="shared" si="136"/>
        <v>26.872895654790121</v>
      </c>
      <c r="AJ294">
        <f t="shared" si="137"/>
        <v>3.1362768809382767E-3</v>
      </c>
      <c r="AK294">
        <f t="shared" si="153"/>
        <v>-59.177608936146065</v>
      </c>
      <c r="AL294">
        <f t="shared" si="154"/>
        <v>-1022.8197674418606</v>
      </c>
      <c r="AM294">
        <f t="shared" si="155"/>
        <v>1015.2596007458733</v>
      </c>
      <c r="AN294">
        <f t="shared" si="156"/>
        <v>7.5601666959873342</v>
      </c>
      <c r="AO294">
        <f t="shared" si="157"/>
        <v>12.013262990132626</v>
      </c>
      <c r="AP294">
        <f t="shared" si="158"/>
        <v>253864.5373461151</v>
      </c>
    </row>
    <row r="295" spans="1:42" x14ac:dyDescent="0.3">
      <c r="A295">
        <v>294</v>
      </c>
      <c r="B295" t="s">
        <v>525</v>
      </c>
      <c r="C295" t="s">
        <v>523</v>
      </c>
      <c r="D295" t="s">
        <v>524</v>
      </c>
      <c r="E295" t="str">
        <f t="shared" si="128"/>
        <v>180.0</v>
      </c>
      <c r="F295" t="str">
        <f t="shared" si="129"/>
        <v>34.54276</v>
      </c>
      <c r="G295" t="str">
        <f t="shared" si="130"/>
        <v>-86.46875</v>
      </c>
      <c r="H295">
        <f t="shared" si="138"/>
        <v>0.60288506925912166</v>
      </c>
      <c r="I295">
        <f t="shared" si="139"/>
        <v>0.60288489472619644</v>
      </c>
      <c r="J295">
        <f t="shared" si="140"/>
        <v>-1.5091505994827561</v>
      </c>
      <c r="K295">
        <f t="shared" si="141"/>
        <v>-1.5091643875838467</v>
      </c>
      <c r="L295">
        <f t="shared" si="142"/>
        <v>-1.1357302978153123E-5</v>
      </c>
      <c r="M295">
        <f t="shared" si="143"/>
        <v>-1.7453292522340291E-7</v>
      </c>
      <c r="N295">
        <f t="shared" si="144"/>
        <v>237.43564125469797</v>
      </c>
      <c r="O295">
        <f t="shared" si="145"/>
        <v>-0.14849999999995872</v>
      </c>
      <c r="P295" s="1">
        <f t="shared" si="146"/>
        <v>-6.2543264025244761E-4</v>
      </c>
      <c r="Q295" s="3">
        <v>9.81</v>
      </c>
      <c r="R295" s="3">
        <v>20</v>
      </c>
      <c r="S295" s="3">
        <v>68</v>
      </c>
      <c r="T295" s="3">
        <f t="shared" si="147"/>
        <v>88</v>
      </c>
      <c r="U295" s="5">
        <v>2.4750000000000002E-3</v>
      </c>
      <c r="V295" s="5">
        <v>0.32</v>
      </c>
      <c r="W295" s="5">
        <v>1.29</v>
      </c>
      <c r="X295" s="4">
        <f t="shared" si="148"/>
        <v>2.1366180000000004</v>
      </c>
      <c r="Y295" s="4">
        <f t="shared" si="131"/>
        <v>-0.53992338407731144</v>
      </c>
      <c r="Z295" s="3">
        <f t="shared" si="132"/>
        <v>19.902102873819743</v>
      </c>
      <c r="AA295" s="3">
        <f t="shared" si="149"/>
        <v>21.498797489742433</v>
      </c>
      <c r="AB295" s="3">
        <f t="shared" si="133"/>
        <v>0.2064</v>
      </c>
      <c r="AC295" s="3">
        <f t="shared" si="134"/>
        <v>1.5966946159226889</v>
      </c>
      <c r="AD295" s="2">
        <f t="shared" si="159"/>
        <v>211.11</v>
      </c>
      <c r="AE295" s="2">
        <f t="shared" si="135"/>
        <v>9.8196189857000284</v>
      </c>
      <c r="AF295" s="2">
        <f t="shared" si="150"/>
        <v>946.85594590656694</v>
      </c>
      <c r="AG295" s="2">
        <f t="shared" si="151"/>
        <v>75.96382153526865</v>
      </c>
      <c r="AH295" s="2">
        <f t="shared" si="152"/>
        <v>-1022.8197674418606</v>
      </c>
      <c r="AI295" s="2">
        <f t="shared" si="136"/>
        <v>21.965855287548287</v>
      </c>
      <c r="AJ295">
        <f t="shared" si="137"/>
        <v>2.0472169583692361E-3</v>
      </c>
      <c r="AK295">
        <f t="shared" si="153"/>
        <v>7.7359235267572135</v>
      </c>
      <c r="AL295">
        <f t="shared" si="154"/>
        <v>-1022.8197674418606</v>
      </c>
      <c r="AM295">
        <f t="shared" si="155"/>
        <v>1022.8365310117296</v>
      </c>
      <c r="AN295">
        <f t="shared" si="156"/>
        <v>-1.6763569868999184E-2</v>
      </c>
      <c r="AO295">
        <f t="shared" si="157"/>
        <v>9.8196189857000284</v>
      </c>
      <c r="AP295">
        <f t="shared" si="158"/>
        <v>261557.2155591076</v>
      </c>
    </row>
    <row r="296" spans="1:42" x14ac:dyDescent="0.3">
      <c r="A296">
        <v>295</v>
      </c>
      <c r="B296" t="s">
        <v>522</v>
      </c>
      <c r="C296" t="s">
        <v>520</v>
      </c>
      <c r="D296" t="s">
        <v>521</v>
      </c>
      <c r="E296" t="str">
        <f t="shared" si="128"/>
        <v>177.996</v>
      </c>
      <c r="F296" t="str">
        <f t="shared" si="129"/>
        <v>34.5428</v>
      </c>
      <c r="G296" t="str">
        <f t="shared" si="130"/>
        <v>-86.4711</v>
      </c>
      <c r="H296">
        <f t="shared" si="138"/>
        <v>0.60288489472619644</v>
      </c>
      <c r="I296">
        <f t="shared" si="139"/>
        <v>0.60288559285789722</v>
      </c>
      <c r="J296">
        <f t="shared" si="140"/>
        <v>-1.5091643875838467</v>
      </c>
      <c r="K296">
        <f t="shared" si="141"/>
        <v>-1.5092054028212687</v>
      </c>
      <c r="L296">
        <f t="shared" si="142"/>
        <v>-3.3784376188567731E-5</v>
      </c>
      <c r="M296">
        <f t="shared" si="143"/>
        <v>6.9813170078258935E-7</v>
      </c>
      <c r="N296">
        <f t="shared" si="144"/>
        <v>706.36314881562737</v>
      </c>
      <c r="O296">
        <f t="shared" si="145"/>
        <v>-6.6131999999999689</v>
      </c>
      <c r="P296" s="1">
        <f t="shared" si="146"/>
        <v>-9.3623230644017154E-3</v>
      </c>
      <c r="Q296" s="3">
        <v>9.81</v>
      </c>
      <c r="R296" s="3">
        <v>20</v>
      </c>
      <c r="S296" s="3">
        <v>68</v>
      </c>
      <c r="T296" s="3">
        <f t="shared" si="147"/>
        <v>88</v>
      </c>
      <c r="U296" s="5">
        <v>2.4750000000000002E-3</v>
      </c>
      <c r="V296" s="5">
        <v>0.32</v>
      </c>
      <c r="W296" s="5">
        <v>1.29</v>
      </c>
      <c r="X296" s="4">
        <f t="shared" si="148"/>
        <v>2.1366180000000004</v>
      </c>
      <c r="Y296" s="4">
        <f t="shared" si="131"/>
        <v>-8.081952058749776</v>
      </c>
      <c r="Z296" s="3">
        <f t="shared" si="132"/>
        <v>25.092091035470641</v>
      </c>
      <c r="AA296" s="3">
        <f t="shared" si="149"/>
        <v>19.146756976720866</v>
      </c>
      <c r="AB296" s="3">
        <f t="shared" si="133"/>
        <v>0.2064</v>
      </c>
      <c r="AC296" s="3">
        <f t="shared" si="134"/>
        <v>-5.9453340587497756</v>
      </c>
      <c r="AD296" s="2">
        <f t="shared" si="159"/>
        <v>211.11</v>
      </c>
      <c r="AE296" s="2">
        <f t="shared" si="135"/>
        <v>11.025888105054722</v>
      </c>
      <c r="AF296" s="2">
        <f t="shared" si="150"/>
        <v>1340.4195158863661</v>
      </c>
      <c r="AG296" s="2">
        <f t="shared" si="151"/>
        <v>-317.59974844450517</v>
      </c>
      <c r="AH296" s="2">
        <f t="shared" si="152"/>
        <v>-1022.8197674418606</v>
      </c>
      <c r="AI296" s="2">
        <f t="shared" si="136"/>
        <v>24.664201623813451</v>
      </c>
      <c r="AJ296">
        <f t="shared" si="137"/>
        <v>5.4240920276832629E-3</v>
      </c>
      <c r="AK296">
        <f t="shared" si="153"/>
        <v>-28.80491307533806</v>
      </c>
      <c r="AL296">
        <f t="shared" si="154"/>
        <v>-1022.8197674418606</v>
      </c>
      <c r="AM296">
        <f t="shared" si="155"/>
        <v>1021.9535941916257</v>
      </c>
      <c r="AN296">
        <f t="shared" si="156"/>
        <v>0.86617325023485137</v>
      </c>
      <c r="AO296">
        <f t="shared" si="157"/>
        <v>11.025888105054722</v>
      </c>
      <c r="AP296">
        <f t="shared" si="158"/>
        <v>260654.8803011853</v>
      </c>
    </row>
    <row r="297" spans="1:42" x14ac:dyDescent="0.3">
      <c r="A297">
        <v>296</v>
      </c>
      <c r="B297" t="s">
        <v>745</v>
      </c>
      <c r="C297" t="s">
        <v>743</v>
      </c>
      <c r="D297" t="s">
        <v>744</v>
      </c>
      <c r="E297" t="str">
        <f t="shared" si="128"/>
        <v>178.193</v>
      </c>
      <c r="F297" t="str">
        <f t="shared" si="129"/>
        <v>34.54286</v>
      </c>
      <c r="G297" t="str">
        <f t="shared" si="130"/>
        <v>-86.47429</v>
      </c>
      <c r="H297">
        <f t="shared" si="138"/>
        <v>0.60288559285789722</v>
      </c>
      <c r="I297">
        <f t="shared" si="139"/>
        <v>0.60288664005544834</v>
      </c>
      <c r="J297">
        <f t="shared" si="140"/>
        <v>-1.5092054028212687</v>
      </c>
      <c r="K297">
        <f t="shared" si="141"/>
        <v>-1.5092610788244072</v>
      </c>
      <c r="L297">
        <f t="shared" si="142"/>
        <v>-4.5860466084908303E-5</v>
      </c>
      <c r="M297">
        <f t="shared" si="143"/>
        <v>1.0471975511183729E-6</v>
      </c>
      <c r="N297">
        <f t="shared" si="144"/>
        <v>958.89506158190477</v>
      </c>
      <c r="O297">
        <f t="shared" si="145"/>
        <v>0.650100000000009</v>
      </c>
      <c r="P297" s="1">
        <f t="shared" si="146"/>
        <v>6.7796782572592299E-4</v>
      </c>
      <c r="Q297" s="3">
        <v>9.81</v>
      </c>
      <c r="R297" s="3">
        <v>20</v>
      </c>
      <c r="S297" s="3">
        <v>68</v>
      </c>
      <c r="T297" s="3">
        <f t="shared" si="147"/>
        <v>88</v>
      </c>
      <c r="U297" s="5">
        <v>2.4750000000000002E-3</v>
      </c>
      <c r="V297" s="5">
        <v>0.32</v>
      </c>
      <c r="W297" s="5">
        <v>1.29</v>
      </c>
      <c r="X297" s="4">
        <f t="shared" si="148"/>
        <v>2.1366180000000004</v>
      </c>
      <c r="Y297" s="4">
        <f t="shared" si="131"/>
        <v>0.58527593008446688</v>
      </c>
      <c r="Z297" s="3">
        <f t="shared" si="132"/>
        <v>19.178641466460689</v>
      </c>
      <c r="AA297" s="3">
        <f t="shared" si="149"/>
        <v>21.900535396545155</v>
      </c>
      <c r="AB297" s="3">
        <f t="shared" si="133"/>
        <v>0.2064</v>
      </c>
      <c r="AC297" s="3">
        <f t="shared" si="134"/>
        <v>2.7218939300844673</v>
      </c>
      <c r="AD297" s="2">
        <f t="shared" si="159"/>
        <v>211.11</v>
      </c>
      <c r="AE297" s="2">
        <f t="shared" si="135"/>
        <v>9.639490367587161</v>
      </c>
      <c r="AF297" s="2">
        <f t="shared" si="150"/>
        <v>895.6992717023038</v>
      </c>
      <c r="AG297" s="2">
        <f t="shared" si="151"/>
        <v>127.12049573955032</v>
      </c>
      <c r="AH297" s="2">
        <f t="shared" si="152"/>
        <v>-1022.8197674418606</v>
      </c>
      <c r="AI297" s="2">
        <f t="shared" si="136"/>
        <v>21.562919169112806</v>
      </c>
      <c r="AJ297">
        <f t="shared" si="137"/>
        <v>8.4222786235052822E-3</v>
      </c>
      <c r="AK297">
        <f t="shared" si="153"/>
        <v>13.187470591494513</v>
      </c>
      <c r="AL297">
        <f t="shared" si="154"/>
        <v>-1022.8197674418606</v>
      </c>
      <c r="AM297">
        <f t="shared" si="155"/>
        <v>1022.9028072577864</v>
      </c>
      <c r="AN297">
        <f t="shared" si="156"/>
        <v>-8.3039815925872063E-2</v>
      </c>
      <c r="AO297">
        <f t="shared" si="157"/>
        <v>9.639490367587161</v>
      </c>
      <c r="AP297">
        <f t="shared" si="158"/>
        <v>261625.01082828015</v>
      </c>
    </row>
    <row r="298" spans="1:42" x14ac:dyDescent="0.3">
      <c r="A298">
        <v>297</v>
      </c>
      <c r="B298" t="s">
        <v>519</v>
      </c>
      <c r="C298" t="s">
        <v>517</v>
      </c>
      <c r="D298" t="s">
        <v>518</v>
      </c>
      <c r="E298" t="str">
        <f t="shared" si="128"/>
        <v>177.162</v>
      </c>
      <c r="F298" t="str">
        <f t="shared" si="129"/>
        <v>34.54289</v>
      </c>
      <c r="G298" t="str">
        <f t="shared" si="130"/>
        <v>-86.47599</v>
      </c>
      <c r="H298">
        <f t="shared" si="138"/>
        <v>0.60288664005544834</v>
      </c>
      <c r="I298">
        <f t="shared" si="139"/>
        <v>0.60288716365422401</v>
      </c>
      <c r="J298">
        <f t="shared" si="140"/>
        <v>-1.5092610788244072</v>
      </c>
      <c r="K298">
        <f t="shared" si="141"/>
        <v>-1.5092907494216909</v>
      </c>
      <c r="L298">
        <f t="shared" si="142"/>
        <v>-2.4439733602888968E-5</v>
      </c>
      <c r="M298">
        <f t="shared" si="143"/>
        <v>5.2359877567020874E-7</v>
      </c>
      <c r="N298">
        <f t="shared" si="144"/>
        <v>510.99369059857725</v>
      </c>
      <c r="O298">
        <f t="shared" si="145"/>
        <v>-3.4023000000000194</v>
      </c>
      <c r="P298" s="1">
        <f t="shared" si="146"/>
        <v>-6.6582035406632326E-3</v>
      </c>
      <c r="Q298" s="3">
        <v>9.81</v>
      </c>
      <c r="R298" s="3">
        <v>20</v>
      </c>
      <c r="S298" s="3">
        <v>68</v>
      </c>
      <c r="T298" s="3">
        <f t="shared" si="147"/>
        <v>88</v>
      </c>
      <c r="U298" s="5">
        <v>2.4750000000000002E-3</v>
      </c>
      <c r="V298" s="5">
        <v>0.32</v>
      </c>
      <c r="W298" s="5">
        <v>1.29</v>
      </c>
      <c r="X298" s="4">
        <f t="shared" si="148"/>
        <v>2.1366180000000004</v>
      </c>
      <c r="Y298" s="4">
        <f t="shared" si="131"/>
        <v>-5.7477665499381558</v>
      </c>
      <c r="Z298" s="3">
        <f t="shared" si="132"/>
        <v>23.426761928752462</v>
      </c>
      <c r="AA298" s="3">
        <f t="shared" si="149"/>
        <v>19.815613378814305</v>
      </c>
      <c r="AB298" s="3">
        <f t="shared" si="133"/>
        <v>0.2064</v>
      </c>
      <c r="AC298" s="3">
        <f t="shared" si="134"/>
        <v>-3.611148549938155</v>
      </c>
      <c r="AD298" s="2">
        <f t="shared" si="159"/>
        <v>211.11</v>
      </c>
      <c r="AE298" s="2">
        <f t="shared" si="135"/>
        <v>10.653720173290521</v>
      </c>
      <c r="AF298" s="2">
        <f t="shared" si="150"/>
        <v>1209.2159212946922</v>
      </c>
      <c r="AG298" s="2">
        <f t="shared" si="151"/>
        <v>-186.396153852834</v>
      </c>
      <c r="AH298" s="2">
        <f t="shared" si="152"/>
        <v>-1022.8197674418606</v>
      </c>
      <c r="AI298" s="2">
        <f t="shared" si="136"/>
        <v>23.831685928071739</v>
      </c>
      <c r="AJ298">
        <f t="shared" si="137"/>
        <v>4.0609425770383551E-3</v>
      </c>
      <c r="AK298">
        <f t="shared" si="153"/>
        <v>-17.495874757452302</v>
      </c>
      <c r="AL298">
        <f t="shared" si="154"/>
        <v>-1022.8197674418606</v>
      </c>
      <c r="AM298">
        <f t="shared" si="155"/>
        <v>1022.6258010560955</v>
      </c>
      <c r="AN298">
        <f t="shared" si="156"/>
        <v>0.19396638576500891</v>
      </c>
      <c r="AO298">
        <f t="shared" si="157"/>
        <v>10.653720173290521</v>
      </c>
      <c r="AP298">
        <f t="shared" si="158"/>
        <v>261341.71413683452</v>
      </c>
    </row>
    <row r="299" spans="1:42" x14ac:dyDescent="0.3">
      <c r="A299">
        <v>298</v>
      </c>
      <c r="B299" t="s">
        <v>516</v>
      </c>
      <c r="C299" t="s">
        <v>514</v>
      </c>
      <c r="D299" t="s">
        <v>515</v>
      </c>
      <c r="E299" t="str">
        <f t="shared" si="128"/>
        <v>177.081</v>
      </c>
      <c r="F299" t="str">
        <f t="shared" si="129"/>
        <v>34.54285</v>
      </c>
      <c r="G299" t="str">
        <f t="shared" si="130"/>
        <v>-86.47638</v>
      </c>
      <c r="H299">
        <f t="shared" si="138"/>
        <v>0.60288716365422401</v>
      </c>
      <c r="I299">
        <f t="shared" si="139"/>
        <v>0.60288646552252334</v>
      </c>
      <c r="J299">
        <f t="shared" si="140"/>
        <v>-1.5092907494216909</v>
      </c>
      <c r="K299">
        <f t="shared" si="141"/>
        <v>-1.5092975562057742</v>
      </c>
      <c r="L299">
        <f t="shared" si="142"/>
        <v>-5.6067627520255955E-6</v>
      </c>
      <c r="M299">
        <f t="shared" si="143"/>
        <v>-6.9813170067156705E-7</v>
      </c>
      <c r="N299">
        <f t="shared" si="144"/>
        <v>118.10613929839792</v>
      </c>
      <c r="O299">
        <f t="shared" si="145"/>
        <v>-0.26730000000005699</v>
      </c>
      <c r="P299" s="1">
        <f t="shared" si="146"/>
        <v>-2.263218504879897E-3</v>
      </c>
      <c r="Q299" s="3">
        <v>9.81</v>
      </c>
      <c r="R299" s="3">
        <v>20</v>
      </c>
      <c r="S299" s="3">
        <v>68</v>
      </c>
      <c r="T299" s="3">
        <f t="shared" si="147"/>
        <v>88</v>
      </c>
      <c r="U299" s="5">
        <v>2.4750000000000002E-3</v>
      </c>
      <c r="V299" s="5">
        <v>0.32</v>
      </c>
      <c r="W299" s="5">
        <v>1.29</v>
      </c>
      <c r="X299" s="4">
        <f t="shared" si="148"/>
        <v>2.1366180000000004</v>
      </c>
      <c r="Y299" s="4">
        <f t="shared" si="131"/>
        <v>-1.953786267098145</v>
      </c>
      <c r="Z299" s="3">
        <f t="shared" si="132"/>
        <v>20.831107503638755</v>
      </c>
      <c r="AA299" s="3">
        <f t="shared" si="149"/>
        <v>21.013939236540612</v>
      </c>
      <c r="AB299" s="3">
        <f t="shared" si="133"/>
        <v>0.2064</v>
      </c>
      <c r="AC299" s="3">
        <f t="shared" si="134"/>
        <v>0.18283173290185528</v>
      </c>
      <c r="AD299" s="2">
        <f t="shared" si="159"/>
        <v>211.11</v>
      </c>
      <c r="AE299" s="2">
        <f t="shared" si="135"/>
        <v>10.046188752350922</v>
      </c>
      <c r="AF299" s="2">
        <f t="shared" si="150"/>
        <v>1013.9207262697118</v>
      </c>
      <c r="AG299" s="2">
        <f t="shared" si="151"/>
        <v>8.899041175636853</v>
      </c>
      <c r="AH299" s="2">
        <f t="shared" si="152"/>
        <v>-1022.8197674418606</v>
      </c>
      <c r="AI299" s="2">
        <f t="shared" si="136"/>
        <v>22.47267726445336</v>
      </c>
      <c r="AJ299">
        <f t="shared" si="137"/>
        <v>9.9536814083629158E-4</v>
      </c>
      <c r="AK299">
        <f t="shared" si="153"/>
        <v>0.88581265940821352</v>
      </c>
      <c r="AL299">
        <f t="shared" si="154"/>
        <v>-1022.8197674418606</v>
      </c>
      <c r="AM299">
        <f t="shared" si="155"/>
        <v>1022.819792610675</v>
      </c>
      <c r="AN299">
        <f t="shared" si="156"/>
        <v>-2.5168814488552016E-5</v>
      </c>
      <c r="AO299">
        <f t="shared" si="157"/>
        <v>10.046188752350922</v>
      </c>
      <c r="AP299">
        <f t="shared" si="158"/>
        <v>261540.09491061707</v>
      </c>
    </row>
    <row r="300" spans="1:42" x14ac:dyDescent="0.3">
      <c r="A300">
        <v>299</v>
      </c>
      <c r="B300" t="s">
        <v>513</v>
      </c>
      <c r="C300" t="s">
        <v>511</v>
      </c>
      <c r="D300" t="s">
        <v>512</v>
      </c>
      <c r="E300" t="str">
        <f t="shared" si="128"/>
        <v>176.798</v>
      </c>
      <c r="F300" t="str">
        <f t="shared" si="129"/>
        <v>34.54273</v>
      </c>
      <c r="G300" t="str">
        <f t="shared" si="130"/>
        <v>-86.47687</v>
      </c>
      <c r="H300">
        <f t="shared" si="138"/>
        <v>0.60288646552252334</v>
      </c>
      <c r="I300">
        <f t="shared" si="139"/>
        <v>0.60288437112742088</v>
      </c>
      <c r="J300">
        <f t="shared" si="140"/>
        <v>-1.5092975562057742</v>
      </c>
      <c r="K300">
        <f t="shared" si="141"/>
        <v>-1.5093061083191088</v>
      </c>
      <c r="L300">
        <f t="shared" si="142"/>
        <v>-7.0444009970790646E-6</v>
      </c>
      <c r="M300">
        <f t="shared" si="143"/>
        <v>-2.0943951024587903E-6</v>
      </c>
      <c r="N300">
        <f t="shared" si="144"/>
        <v>153.62320431430345</v>
      </c>
      <c r="O300">
        <f t="shared" si="145"/>
        <v>-0.93389999999995721</v>
      </c>
      <c r="P300" s="1">
        <f t="shared" si="146"/>
        <v>-6.0791597478285662E-3</v>
      </c>
      <c r="Q300" s="3">
        <v>9.81</v>
      </c>
      <c r="R300" s="3">
        <v>20</v>
      </c>
      <c r="S300" s="3">
        <v>68</v>
      </c>
      <c r="T300" s="3">
        <f t="shared" si="147"/>
        <v>88</v>
      </c>
      <c r="U300" s="5">
        <v>2.4750000000000002E-3</v>
      </c>
      <c r="V300" s="5">
        <v>0.32</v>
      </c>
      <c r="W300" s="5">
        <v>1.29</v>
      </c>
      <c r="X300" s="4">
        <f t="shared" si="148"/>
        <v>2.1366180000000004</v>
      </c>
      <c r="Y300" s="4">
        <f t="shared" si="131"/>
        <v>-5.2479200564537374</v>
      </c>
      <c r="Z300" s="3">
        <f t="shared" si="132"/>
        <v>23.076662431758795</v>
      </c>
      <c r="AA300" s="3">
        <f t="shared" si="149"/>
        <v>19.965360375305057</v>
      </c>
      <c r="AB300" s="3">
        <f t="shared" si="133"/>
        <v>0.2064</v>
      </c>
      <c r="AC300" s="3">
        <f t="shared" si="134"/>
        <v>-3.1113020564537366</v>
      </c>
      <c r="AD300" s="2">
        <f t="shared" si="159"/>
        <v>211.11</v>
      </c>
      <c r="AE300" s="2">
        <f t="shared" si="135"/>
        <v>10.573813646815942</v>
      </c>
      <c r="AF300" s="2">
        <f t="shared" si="150"/>
        <v>1182.2108921700383</v>
      </c>
      <c r="AG300" s="2">
        <f t="shared" si="151"/>
        <v>-159.39112472818326</v>
      </c>
      <c r="AH300" s="2">
        <f t="shared" si="152"/>
        <v>-1022.8197674418606</v>
      </c>
      <c r="AI300" s="2">
        <f t="shared" si="136"/>
        <v>23.652940174328407</v>
      </c>
      <c r="AJ300">
        <f t="shared" si="137"/>
        <v>1.2300924803836603E-3</v>
      </c>
      <c r="AK300">
        <f t="shared" si="153"/>
        <v>-15.07413787041539</v>
      </c>
      <c r="AL300">
        <f t="shared" si="154"/>
        <v>-1022.8197674418606</v>
      </c>
      <c r="AM300">
        <f t="shared" si="155"/>
        <v>1022.6957201616597</v>
      </c>
      <c r="AN300">
        <f t="shared" si="156"/>
        <v>0.12404728020084121</v>
      </c>
      <c r="AO300">
        <f t="shared" si="157"/>
        <v>10.573813646815942</v>
      </c>
      <c r="AP300">
        <f t="shared" si="158"/>
        <v>261413.20654489633</v>
      </c>
    </row>
    <row r="301" spans="1:42" x14ac:dyDescent="0.3">
      <c r="A301">
        <v>300</v>
      </c>
      <c r="B301" t="s">
        <v>510</v>
      </c>
      <c r="C301" t="s">
        <v>508</v>
      </c>
      <c r="D301" t="s">
        <v>509</v>
      </c>
      <c r="E301" t="str">
        <f t="shared" si="128"/>
        <v>176.749</v>
      </c>
      <c r="F301" t="str">
        <f t="shared" si="129"/>
        <v>34.54264</v>
      </c>
      <c r="G301" t="str">
        <f t="shared" si="130"/>
        <v>-86.47715</v>
      </c>
      <c r="H301">
        <f t="shared" si="138"/>
        <v>0.60288437112742088</v>
      </c>
      <c r="I301">
        <f t="shared" si="139"/>
        <v>0.60288280033109398</v>
      </c>
      <c r="J301">
        <f t="shared" si="140"/>
        <v>-1.5093061083191088</v>
      </c>
      <c r="K301">
        <f t="shared" si="141"/>
        <v>-1.5093109952410142</v>
      </c>
      <c r="L301">
        <f t="shared" si="142"/>
        <v>-4.0253770763241543E-6</v>
      </c>
      <c r="M301">
        <f t="shared" si="143"/>
        <v>-1.5707963268996039E-6</v>
      </c>
      <c r="N301">
        <f t="shared" si="144"/>
        <v>90.324160007154873</v>
      </c>
      <c r="O301">
        <f t="shared" si="145"/>
        <v>-0.16170000000002174</v>
      </c>
      <c r="P301" s="1">
        <f t="shared" si="146"/>
        <v>-1.7902186966057914E-3</v>
      </c>
      <c r="Q301" s="3">
        <v>9.81</v>
      </c>
      <c r="R301" s="3">
        <v>20</v>
      </c>
      <c r="S301" s="3">
        <v>68</v>
      </c>
      <c r="T301" s="3">
        <f t="shared" si="147"/>
        <v>88</v>
      </c>
      <c r="U301" s="5">
        <v>2.4750000000000002E-3</v>
      </c>
      <c r="V301" s="5">
        <v>0.32</v>
      </c>
      <c r="W301" s="5">
        <v>1.29</v>
      </c>
      <c r="X301" s="4">
        <f t="shared" si="148"/>
        <v>2.1366180000000004</v>
      </c>
      <c r="Y301" s="4">
        <f t="shared" si="131"/>
        <v>-1.5454575199025795</v>
      </c>
      <c r="Z301" s="3">
        <f t="shared" si="132"/>
        <v>20.560575565341107</v>
      </c>
      <c r="AA301" s="3">
        <f t="shared" si="149"/>
        <v>21.151736045438529</v>
      </c>
      <c r="AB301" s="3">
        <f t="shared" si="133"/>
        <v>0.2064</v>
      </c>
      <c r="AC301" s="3">
        <f t="shared" si="134"/>
        <v>0.59116048009742073</v>
      </c>
      <c r="AD301" s="2">
        <f t="shared" si="159"/>
        <v>211.11</v>
      </c>
      <c r="AE301" s="2">
        <f t="shared" si="135"/>
        <v>9.9807410392487448</v>
      </c>
      <c r="AF301" s="2">
        <f t="shared" si="150"/>
        <v>994.23343185840565</v>
      </c>
      <c r="AG301" s="2">
        <f t="shared" si="151"/>
        <v>28.586335583770918</v>
      </c>
      <c r="AH301" s="2">
        <f t="shared" si="152"/>
        <v>-1022.8197674418606</v>
      </c>
      <c r="AI301" s="2">
        <f t="shared" si="136"/>
        <v>22.326274945076513</v>
      </c>
      <c r="AJ301">
        <f t="shared" si="137"/>
        <v>7.6622045228266127E-4</v>
      </c>
      <c r="AK301">
        <f t="shared" si="153"/>
        <v>2.8641496128751003</v>
      </c>
      <c r="AL301">
        <f t="shared" si="154"/>
        <v>-1022.8197674418606</v>
      </c>
      <c r="AM301">
        <f t="shared" si="155"/>
        <v>1022.8206182347712</v>
      </c>
      <c r="AN301">
        <f t="shared" si="156"/>
        <v>-8.5079291062584161E-4</v>
      </c>
      <c r="AO301">
        <f t="shared" si="157"/>
        <v>9.9807410392487448</v>
      </c>
      <c r="AP301">
        <f t="shared" si="158"/>
        <v>261540.93937598629</v>
      </c>
    </row>
    <row r="302" spans="1:42" x14ac:dyDescent="0.3">
      <c r="A302">
        <v>301</v>
      </c>
      <c r="B302" t="s">
        <v>507</v>
      </c>
      <c r="C302" t="s">
        <v>505</v>
      </c>
      <c r="D302" t="s">
        <v>506</v>
      </c>
      <c r="E302" t="str">
        <f t="shared" si="128"/>
        <v>176.836</v>
      </c>
      <c r="F302" t="str">
        <f t="shared" si="129"/>
        <v>34.54251</v>
      </c>
      <c r="G302" t="str">
        <f t="shared" si="130"/>
        <v>-86.47744</v>
      </c>
      <c r="H302">
        <f t="shared" si="138"/>
        <v>0.60288280033109398</v>
      </c>
      <c r="I302">
        <f t="shared" si="139"/>
        <v>0.60288053140306641</v>
      </c>
      <c r="J302">
        <f t="shared" si="140"/>
        <v>-1.5093109952410142</v>
      </c>
      <c r="K302">
        <f t="shared" si="141"/>
        <v>-1.509316056695845</v>
      </c>
      <c r="L302">
        <f t="shared" si="142"/>
        <v>-4.1691460534385502E-6</v>
      </c>
      <c r="M302">
        <f t="shared" si="143"/>
        <v>-2.268928027571171E-6</v>
      </c>
      <c r="N302">
        <f t="shared" si="144"/>
        <v>99.21977088091117</v>
      </c>
      <c r="O302">
        <f t="shared" si="145"/>
        <v>0.28710000000005775</v>
      </c>
      <c r="P302" s="1">
        <f t="shared" si="146"/>
        <v>2.8935765266445775E-3</v>
      </c>
      <c r="Q302" s="3">
        <v>9.81</v>
      </c>
      <c r="R302" s="3">
        <v>20</v>
      </c>
      <c r="S302" s="3">
        <v>68</v>
      </c>
      <c r="T302" s="3">
        <f t="shared" si="147"/>
        <v>88</v>
      </c>
      <c r="U302" s="5">
        <v>2.4750000000000002E-3</v>
      </c>
      <c r="V302" s="5">
        <v>0.32</v>
      </c>
      <c r="W302" s="5">
        <v>1.29</v>
      </c>
      <c r="X302" s="4">
        <f t="shared" si="148"/>
        <v>2.1366180000000004</v>
      </c>
      <c r="Y302" s="4">
        <f t="shared" si="131"/>
        <v>2.4979562865180132</v>
      </c>
      <c r="Z302" s="3">
        <f t="shared" si="132"/>
        <v>17.982570122312829</v>
      </c>
      <c r="AA302" s="3">
        <f t="shared" si="149"/>
        <v>22.617144408830843</v>
      </c>
      <c r="AB302" s="3">
        <f t="shared" si="133"/>
        <v>0.2064</v>
      </c>
      <c r="AC302" s="3">
        <f t="shared" si="134"/>
        <v>4.6345742865180135</v>
      </c>
      <c r="AD302" s="2">
        <f t="shared" si="159"/>
        <v>211.11</v>
      </c>
      <c r="AE302" s="2">
        <f t="shared" si="135"/>
        <v>9.3340695971137748</v>
      </c>
      <c r="AF302" s="2">
        <f t="shared" si="150"/>
        <v>813.22946248375342</v>
      </c>
      <c r="AG302" s="2">
        <f t="shared" si="151"/>
        <v>209.59030495810589</v>
      </c>
      <c r="AH302" s="2">
        <f t="shared" si="152"/>
        <v>-1022.8197674418606</v>
      </c>
      <c r="AI302" s="2">
        <f t="shared" si="136"/>
        <v>20.879712574661461</v>
      </c>
      <c r="AJ302">
        <f t="shared" si="137"/>
        <v>8.999943464597489E-4</v>
      </c>
      <c r="AK302">
        <f t="shared" si="153"/>
        <v>22.454332783517508</v>
      </c>
      <c r="AL302">
        <f t="shared" si="154"/>
        <v>-1022.8197674418606</v>
      </c>
      <c r="AM302">
        <f t="shared" si="155"/>
        <v>1023.2295595802485</v>
      </c>
      <c r="AN302">
        <f t="shared" si="156"/>
        <v>-0.40979213838795658</v>
      </c>
      <c r="AO302">
        <f t="shared" si="157"/>
        <v>9.3340695971137748</v>
      </c>
      <c r="AP302">
        <f t="shared" si="158"/>
        <v>261959.38059673758</v>
      </c>
    </row>
    <row r="303" spans="1:42" x14ac:dyDescent="0.3">
      <c r="A303">
        <v>302</v>
      </c>
      <c r="B303" t="s">
        <v>504</v>
      </c>
      <c r="C303" t="s">
        <v>502</v>
      </c>
      <c r="D303" t="s">
        <v>503</v>
      </c>
      <c r="E303" t="str">
        <f t="shared" si="128"/>
        <v>176.638</v>
      </c>
      <c r="F303" t="str">
        <f t="shared" si="129"/>
        <v>34.54227</v>
      </c>
      <c r="G303" t="str">
        <f t="shared" si="130"/>
        <v>-86.4779</v>
      </c>
      <c r="H303">
        <f t="shared" si="138"/>
        <v>0.60288053140306641</v>
      </c>
      <c r="I303">
        <f t="shared" si="139"/>
        <v>0.60287634261286172</v>
      </c>
      <c r="J303">
        <f t="shared" si="140"/>
        <v>-1.509316056695845</v>
      </c>
      <c r="K303">
        <f t="shared" si="141"/>
        <v>-1.5093240852104044</v>
      </c>
      <c r="L303">
        <f t="shared" si="142"/>
        <v>-6.6131429215869883E-6</v>
      </c>
      <c r="M303">
        <f t="shared" si="143"/>
        <v>-4.1887902046955361E-6</v>
      </c>
      <c r="N303">
        <f t="shared" si="144"/>
        <v>163.63547653494618</v>
      </c>
      <c r="O303">
        <f t="shared" si="145"/>
        <v>-0.65340000000002474</v>
      </c>
      <c r="P303" s="1">
        <f t="shared" si="146"/>
        <v>-3.9930216468705912E-3</v>
      </c>
      <c r="Q303" s="3">
        <v>9.81</v>
      </c>
      <c r="R303" s="3">
        <v>20</v>
      </c>
      <c r="S303" s="3">
        <v>68</v>
      </c>
      <c r="T303" s="3">
        <f t="shared" si="147"/>
        <v>88</v>
      </c>
      <c r="U303" s="5">
        <v>2.4750000000000002E-3</v>
      </c>
      <c r="V303" s="5">
        <v>0.32</v>
      </c>
      <c r="W303" s="5">
        <v>1.29</v>
      </c>
      <c r="X303" s="4">
        <f t="shared" si="148"/>
        <v>2.1366180000000004</v>
      </c>
      <c r="Y303" s="4">
        <f t="shared" si="131"/>
        <v>-3.4470682470095118</v>
      </c>
      <c r="Z303" s="3">
        <f t="shared" si="132"/>
        <v>21.835431300324576</v>
      </c>
      <c r="AA303" s="3">
        <f t="shared" si="149"/>
        <v>20.524981053315063</v>
      </c>
      <c r="AB303" s="3">
        <f t="shared" si="133"/>
        <v>0.2064</v>
      </c>
      <c r="AC303" s="3">
        <f t="shared" si="134"/>
        <v>-1.3104502470095118</v>
      </c>
      <c r="AD303" s="2">
        <f t="shared" si="159"/>
        <v>211.11</v>
      </c>
      <c r="AE303" s="2">
        <f t="shared" si="135"/>
        <v>10.285514975708608</v>
      </c>
      <c r="AF303" s="2">
        <f t="shared" si="150"/>
        <v>1088.1233315917873</v>
      </c>
      <c r="AG303" s="2">
        <f t="shared" si="151"/>
        <v>-65.303564149890406</v>
      </c>
      <c r="AH303" s="2">
        <f t="shared" si="152"/>
        <v>-1022.8197674418606</v>
      </c>
      <c r="AI303" s="2">
        <f t="shared" si="136"/>
        <v>23.00803461349572</v>
      </c>
      <c r="AJ303">
        <f t="shared" si="137"/>
        <v>1.3469889126200897E-3</v>
      </c>
      <c r="AK303">
        <f t="shared" si="153"/>
        <v>-6.349080654115852</v>
      </c>
      <c r="AL303">
        <f t="shared" si="154"/>
        <v>-1022.8197674418606</v>
      </c>
      <c r="AM303">
        <f t="shared" si="155"/>
        <v>1022.8104997072179</v>
      </c>
      <c r="AN303">
        <f t="shared" si="156"/>
        <v>9.2677346426626173E-3</v>
      </c>
      <c r="AO303">
        <f t="shared" si="157"/>
        <v>10.285514975708608</v>
      </c>
      <c r="AP303">
        <f t="shared" si="158"/>
        <v>261530.59003115442</v>
      </c>
    </row>
    <row r="304" spans="1:42" x14ac:dyDescent="0.3">
      <c r="A304">
        <v>303</v>
      </c>
      <c r="B304" t="s">
        <v>501</v>
      </c>
      <c r="C304" t="s">
        <v>499</v>
      </c>
      <c r="D304" t="s">
        <v>500</v>
      </c>
      <c r="E304" t="str">
        <f t="shared" si="128"/>
        <v>175.824</v>
      </c>
      <c r="F304" t="str">
        <f t="shared" si="129"/>
        <v>34.54197</v>
      </c>
      <c r="G304" t="str">
        <f t="shared" si="130"/>
        <v>-86.47856</v>
      </c>
      <c r="H304">
        <f t="shared" si="138"/>
        <v>0.60287634261286172</v>
      </c>
      <c r="I304">
        <f t="shared" si="139"/>
        <v>0.60287110662510568</v>
      </c>
      <c r="J304">
        <f t="shared" si="140"/>
        <v>-1.5093240852104044</v>
      </c>
      <c r="K304">
        <f t="shared" si="141"/>
        <v>-1.5093356043834676</v>
      </c>
      <c r="L304">
        <f t="shared" si="142"/>
        <v>-9.4884532315952034E-6</v>
      </c>
      <c r="M304">
        <f t="shared" si="143"/>
        <v>-5.2359877560359536E-6</v>
      </c>
      <c r="N304">
        <f t="shared" si="144"/>
        <v>226.53698550817495</v>
      </c>
      <c r="O304">
        <f t="shared" si="145"/>
        <v>-2.6861999999999764</v>
      </c>
      <c r="P304" s="1">
        <f t="shared" si="146"/>
        <v>-1.1857666393742318E-2</v>
      </c>
      <c r="Q304" s="3">
        <v>9.81</v>
      </c>
      <c r="R304" s="3">
        <v>20</v>
      </c>
      <c r="S304" s="3">
        <v>68</v>
      </c>
      <c r="T304" s="3">
        <f t="shared" si="147"/>
        <v>88</v>
      </c>
      <c r="U304" s="5">
        <v>2.4750000000000002E-3</v>
      </c>
      <c r="V304" s="5">
        <v>0.32</v>
      </c>
      <c r="W304" s="5">
        <v>1.29</v>
      </c>
      <c r="X304" s="4">
        <f t="shared" si="148"/>
        <v>2.1366180000000004</v>
      </c>
      <c r="Y304" s="4">
        <f t="shared" si="131"/>
        <v>-10.23576667352271</v>
      </c>
      <c r="Z304" s="3">
        <f t="shared" si="132"/>
        <v>26.670644876401539</v>
      </c>
      <c r="AA304" s="3">
        <f t="shared" si="149"/>
        <v>18.57149620287883</v>
      </c>
      <c r="AB304" s="3">
        <f t="shared" si="133"/>
        <v>0.2064</v>
      </c>
      <c r="AC304" s="3">
        <f t="shared" si="134"/>
        <v>-8.099148673522711</v>
      </c>
      <c r="AD304" s="2">
        <f t="shared" si="159"/>
        <v>211.11</v>
      </c>
      <c r="AE304" s="2">
        <f t="shared" si="135"/>
        <v>11.367420141801745</v>
      </c>
      <c r="AF304" s="2">
        <f t="shared" si="150"/>
        <v>1468.8780317967457</v>
      </c>
      <c r="AG304" s="2">
        <f t="shared" si="151"/>
        <v>-446.05826435488831</v>
      </c>
      <c r="AH304" s="2">
        <f t="shared" si="152"/>
        <v>-1022.8197674418606</v>
      </c>
      <c r="AI304" s="2">
        <f t="shared" si="136"/>
        <v>25.428186795353373</v>
      </c>
      <c r="AJ304">
        <f t="shared" si="137"/>
        <v>1.6872902676513776E-3</v>
      </c>
      <c r="AK304">
        <f t="shared" si="153"/>
        <v>-39.240061402726312</v>
      </c>
      <c r="AL304">
        <f t="shared" si="154"/>
        <v>-1022.8197674418606</v>
      </c>
      <c r="AM304">
        <f t="shared" si="155"/>
        <v>1020.6271738341663</v>
      </c>
      <c r="AN304">
        <f t="shared" si="156"/>
        <v>2.1925936076942207</v>
      </c>
      <c r="AO304">
        <f t="shared" si="157"/>
        <v>11.367420141801745</v>
      </c>
      <c r="AP304">
        <f t="shared" si="158"/>
        <v>259302.2485502676</v>
      </c>
    </row>
    <row r="305" spans="1:42" x14ac:dyDescent="0.3">
      <c r="A305">
        <v>304</v>
      </c>
      <c r="B305" t="s">
        <v>498</v>
      </c>
      <c r="C305" t="s">
        <v>496</v>
      </c>
      <c r="D305" t="s">
        <v>497</v>
      </c>
      <c r="E305" t="str">
        <f t="shared" si="128"/>
        <v>174.839</v>
      </c>
      <c r="F305" t="str">
        <f t="shared" si="129"/>
        <v>34.54172</v>
      </c>
      <c r="G305" t="str">
        <f t="shared" si="130"/>
        <v>-86.47923</v>
      </c>
      <c r="H305">
        <f t="shared" si="138"/>
        <v>0.60287110662510568</v>
      </c>
      <c r="I305">
        <f t="shared" si="139"/>
        <v>0.60286674330197576</v>
      </c>
      <c r="J305">
        <f t="shared" si="140"/>
        <v>-1.5093356043834676</v>
      </c>
      <c r="K305">
        <f t="shared" si="141"/>
        <v>-1.5093472980894558</v>
      </c>
      <c r="L305">
        <f t="shared" si="142"/>
        <v>-9.6322494981987534E-6</v>
      </c>
      <c r="M305">
        <f t="shared" si="143"/>
        <v>-4.363323129918939E-6</v>
      </c>
      <c r="N305">
        <f t="shared" si="144"/>
        <v>221.0430554080844</v>
      </c>
      <c r="O305">
        <f t="shared" si="145"/>
        <v>-3.250500000000045</v>
      </c>
      <c r="P305" s="1">
        <f t="shared" si="146"/>
        <v>-1.4705279901234851E-2</v>
      </c>
      <c r="Q305" s="3">
        <v>9.81</v>
      </c>
      <c r="R305" s="3">
        <v>20</v>
      </c>
      <c r="S305" s="3">
        <v>68</v>
      </c>
      <c r="T305" s="3">
        <f t="shared" si="147"/>
        <v>88</v>
      </c>
      <c r="U305" s="5">
        <v>2.4750000000000002E-3</v>
      </c>
      <c r="V305" s="5">
        <v>0.32</v>
      </c>
      <c r="W305" s="5">
        <v>1.29</v>
      </c>
      <c r="X305" s="4">
        <f t="shared" si="148"/>
        <v>2.1366180000000004</v>
      </c>
      <c r="Y305" s="4">
        <f t="shared" si="131"/>
        <v>-12.693401663373843</v>
      </c>
      <c r="Z305" s="3">
        <f t="shared" si="132"/>
        <v>28.517005372783753</v>
      </c>
      <c r="AA305" s="3">
        <f t="shared" si="149"/>
        <v>17.960221709409911</v>
      </c>
      <c r="AB305" s="3">
        <f t="shared" si="133"/>
        <v>0.2064</v>
      </c>
      <c r="AC305" s="3">
        <f t="shared" si="134"/>
        <v>-10.556783663373842</v>
      </c>
      <c r="AD305" s="2">
        <f t="shared" si="159"/>
        <v>211.11</v>
      </c>
      <c r="AE305" s="2">
        <f t="shared" si="135"/>
        <v>11.754309240480765</v>
      </c>
      <c r="AF305" s="2">
        <f t="shared" si="150"/>
        <v>1624.0198631984092</v>
      </c>
      <c r="AG305" s="2">
        <f t="shared" si="151"/>
        <v>-601.20009575654819</v>
      </c>
      <c r="AH305" s="2">
        <f t="shared" si="152"/>
        <v>-1022.8197674418606</v>
      </c>
      <c r="AI305" s="2">
        <f t="shared" si="136"/>
        <v>26.293632793440388</v>
      </c>
      <c r="AJ305">
        <f t="shared" si="137"/>
        <v>1.5921807141786057E-3</v>
      </c>
      <c r="AK305">
        <f t="shared" si="153"/>
        <v>-51.147207671384898</v>
      </c>
      <c r="AL305">
        <f t="shared" si="154"/>
        <v>-1022.8197674418606</v>
      </c>
      <c r="AM305">
        <f t="shared" si="155"/>
        <v>1017.9514942871817</v>
      </c>
      <c r="AN305">
        <f t="shared" si="156"/>
        <v>4.8682731546788318</v>
      </c>
      <c r="AO305">
        <f t="shared" si="157"/>
        <v>11.754309240480765</v>
      </c>
      <c r="AP305">
        <f t="shared" si="158"/>
        <v>256584.40323505196</v>
      </c>
    </row>
    <row r="306" spans="1:42" x14ac:dyDescent="0.3">
      <c r="A306">
        <v>305</v>
      </c>
      <c r="B306" t="s">
        <v>495</v>
      </c>
      <c r="C306" t="s">
        <v>493</v>
      </c>
      <c r="D306" t="s">
        <v>494</v>
      </c>
      <c r="E306" t="str">
        <f t="shared" si="128"/>
        <v>174.258</v>
      </c>
      <c r="F306" t="str">
        <f t="shared" si="129"/>
        <v>34.54158</v>
      </c>
      <c r="G306" t="str">
        <f t="shared" si="130"/>
        <v>-86.47975</v>
      </c>
      <c r="H306">
        <f t="shared" si="138"/>
        <v>0.60286674330197576</v>
      </c>
      <c r="I306">
        <f t="shared" si="139"/>
        <v>0.60286429984102297</v>
      </c>
      <c r="J306">
        <f t="shared" si="140"/>
        <v>-1.5093472980894558</v>
      </c>
      <c r="K306">
        <f t="shared" si="141"/>
        <v>-1.5093563738015661</v>
      </c>
      <c r="L306">
        <f t="shared" si="142"/>
        <v>-7.4757932437994846E-6</v>
      </c>
      <c r="M306">
        <f t="shared" si="143"/>
        <v>-2.4434609527945739E-6</v>
      </c>
      <c r="N306">
        <f t="shared" si="144"/>
        <v>164.40586726269279</v>
      </c>
      <c r="O306">
        <f t="shared" si="145"/>
        <v>-1.9172999999999631</v>
      </c>
      <c r="P306" s="1">
        <f t="shared" si="146"/>
        <v>-1.166199255490342E-2</v>
      </c>
      <c r="Q306" s="3">
        <v>9.81</v>
      </c>
      <c r="R306" s="3">
        <v>20</v>
      </c>
      <c r="S306" s="3">
        <v>68</v>
      </c>
      <c r="T306" s="3">
        <f t="shared" si="147"/>
        <v>88</v>
      </c>
      <c r="U306" s="5">
        <v>2.4750000000000002E-3</v>
      </c>
      <c r="V306" s="5">
        <v>0.32</v>
      </c>
      <c r="W306" s="5">
        <v>1.29</v>
      </c>
      <c r="X306" s="4">
        <f t="shared" si="148"/>
        <v>2.1366180000000004</v>
      </c>
      <c r="Y306" s="4">
        <f t="shared" si="131"/>
        <v>-10.066880397782743</v>
      </c>
      <c r="Z306" s="3">
        <f t="shared" si="132"/>
        <v>26.545487730668608</v>
      </c>
      <c r="AA306" s="3">
        <f t="shared" si="149"/>
        <v>18.615225332885863</v>
      </c>
      <c r="AB306" s="3">
        <f t="shared" si="133"/>
        <v>0.2064</v>
      </c>
      <c r="AC306" s="3">
        <f t="shared" si="134"/>
        <v>-7.9302623977827427</v>
      </c>
      <c r="AD306" s="2">
        <f t="shared" si="159"/>
        <v>211.11</v>
      </c>
      <c r="AE306" s="2">
        <f t="shared" si="135"/>
        <v>11.340716871530482</v>
      </c>
      <c r="AF306" s="2">
        <f t="shared" si="150"/>
        <v>1458.5506810571651</v>
      </c>
      <c r="AG306" s="2">
        <f t="shared" si="151"/>
        <v>-435.73091361530294</v>
      </c>
      <c r="AH306" s="2">
        <f t="shared" si="152"/>
        <v>-1022.8197674418606</v>
      </c>
      <c r="AI306" s="2">
        <f t="shared" si="136"/>
        <v>25.368453299447165</v>
      </c>
      <c r="AJ306">
        <f t="shared" si="137"/>
        <v>1.2274092745353552E-3</v>
      </c>
      <c r="AK306">
        <f t="shared" si="153"/>
        <v>-38.42181394274585</v>
      </c>
      <c r="AL306">
        <f t="shared" si="154"/>
        <v>-1022.8197674418606</v>
      </c>
      <c r="AM306">
        <f t="shared" si="155"/>
        <v>1020.7617671378921</v>
      </c>
      <c r="AN306">
        <f t="shared" si="156"/>
        <v>2.0580003039684698</v>
      </c>
      <c r="AO306">
        <f t="shared" si="157"/>
        <v>11.340716871530482</v>
      </c>
      <c r="AP306">
        <f t="shared" si="158"/>
        <v>259439.34114040626</v>
      </c>
    </row>
    <row r="307" spans="1:42" x14ac:dyDescent="0.3">
      <c r="A307">
        <v>306</v>
      </c>
      <c r="B307" t="s">
        <v>492</v>
      </c>
      <c r="C307" t="s">
        <v>490</v>
      </c>
      <c r="D307" t="s">
        <v>491</v>
      </c>
      <c r="E307" t="str">
        <f t="shared" si="128"/>
        <v>173.641</v>
      </c>
      <c r="F307" t="str">
        <f t="shared" si="129"/>
        <v>34.54145</v>
      </c>
      <c r="G307" t="str">
        <f t="shared" si="130"/>
        <v>-86.48042</v>
      </c>
      <c r="H307">
        <f t="shared" si="138"/>
        <v>0.60286429984102297</v>
      </c>
      <c r="I307">
        <f t="shared" si="139"/>
        <v>0.60286203091299528</v>
      </c>
      <c r="J307">
        <f t="shared" si="140"/>
        <v>-1.5093563738015661</v>
      </c>
      <c r="K307">
        <f t="shared" si="141"/>
        <v>-1.5093680675075543</v>
      </c>
      <c r="L307">
        <f t="shared" si="142"/>
        <v>-9.632287686542764E-6</v>
      </c>
      <c r="M307">
        <f t="shared" si="143"/>
        <v>-2.2689280276821933E-6</v>
      </c>
      <c r="N307">
        <f t="shared" si="144"/>
        <v>206.85931642201902</v>
      </c>
      <c r="O307">
        <f t="shared" si="145"/>
        <v>-2.0361000000000615</v>
      </c>
      <c r="P307" s="1">
        <f t="shared" si="146"/>
        <v>-9.8429214367418746E-3</v>
      </c>
      <c r="Q307" s="3">
        <v>9.81</v>
      </c>
      <c r="R307" s="3">
        <v>20</v>
      </c>
      <c r="S307" s="3">
        <v>68</v>
      </c>
      <c r="T307" s="3">
        <f t="shared" si="147"/>
        <v>88</v>
      </c>
      <c r="U307" s="5">
        <v>2.4750000000000002E-3</v>
      </c>
      <c r="V307" s="5">
        <v>0.32</v>
      </c>
      <c r="W307" s="5">
        <v>1.29</v>
      </c>
      <c r="X307" s="4">
        <f t="shared" si="148"/>
        <v>2.1366180000000004</v>
      </c>
      <c r="Y307" s="4">
        <f t="shared" si="131"/>
        <v>-8.4967856304030605</v>
      </c>
      <c r="Z307" s="3">
        <f t="shared" si="132"/>
        <v>25.393102752213821</v>
      </c>
      <c r="AA307" s="3">
        <f t="shared" si="149"/>
        <v>19.032935121810759</v>
      </c>
      <c r="AB307" s="3">
        <f t="shared" si="133"/>
        <v>0.2064</v>
      </c>
      <c r="AC307" s="3">
        <f t="shared" si="134"/>
        <v>-6.360167630403061</v>
      </c>
      <c r="AD307" s="2">
        <f t="shared" si="159"/>
        <v>211.11</v>
      </c>
      <c r="AE307" s="2">
        <f t="shared" si="135"/>
        <v>11.091825756190326</v>
      </c>
      <c r="AF307" s="2">
        <f t="shared" si="150"/>
        <v>1364.6117787625615</v>
      </c>
      <c r="AG307" s="2">
        <f t="shared" si="151"/>
        <v>-341.79201132070091</v>
      </c>
      <c r="AH307" s="2">
        <f t="shared" si="152"/>
        <v>-1022.8197674418606</v>
      </c>
      <c r="AI307" s="2">
        <f t="shared" si="136"/>
        <v>24.811699903019065</v>
      </c>
      <c r="AJ307">
        <f t="shared" si="137"/>
        <v>1.5790091364411704E-3</v>
      </c>
      <c r="AK307">
        <f t="shared" si="153"/>
        <v>-30.81476565117762</v>
      </c>
      <c r="AL307">
        <f t="shared" si="154"/>
        <v>-1022.8197674418606</v>
      </c>
      <c r="AM307">
        <f t="shared" si="155"/>
        <v>1021.7591364485625</v>
      </c>
      <c r="AN307">
        <f t="shared" si="156"/>
        <v>1.0606309932981617</v>
      </c>
      <c r="AO307">
        <f t="shared" si="157"/>
        <v>11.091825756190326</v>
      </c>
      <c r="AP307">
        <f t="shared" si="158"/>
        <v>260456.35975965252</v>
      </c>
    </row>
    <row r="308" spans="1:42" x14ac:dyDescent="0.3">
      <c r="A308">
        <v>307</v>
      </c>
      <c r="B308" t="s">
        <v>489</v>
      </c>
      <c r="C308" t="s">
        <v>487</v>
      </c>
      <c r="D308" t="s">
        <v>488</v>
      </c>
      <c r="E308" t="str">
        <f t="shared" si="128"/>
        <v>172.113</v>
      </c>
      <c r="F308" t="str">
        <f t="shared" si="129"/>
        <v>34.54106</v>
      </c>
      <c r="G308" t="str">
        <f t="shared" si="130"/>
        <v>-86.48306</v>
      </c>
      <c r="H308">
        <f t="shared" si="138"/>
        <v>0.60286203091299528</v>
      </c>
      <c r="I308">
        <f t="shared" si="139"/>
        <v>0.60285522412891257</v>
      </c>
      <c r="J308">
        <f t="shared" si="140"/>
        <v>-1.5093680675075543</v>
      </c>
      <c r="K308">
        <f t="shared" si="141"/>
        <v>-1.509414144199807</v>
      </c>
      <c r="L308">
        <f t="shared" si="142"/>
        <v>-3.7954207349352175E-5</v>
      </c>
      <c r="M308">
        <f t="shared" si="143"/>
        <v>-6.8067840827135129E-6</v>
      </c>
      <c r="N308">
        <f t="shared" si="144"/>
        <v>806.03446330771737</v>
      </c>
      <c r="O308">
        <f t="shared" si="145"/>
        <v>-5.0423999999999722</v>
      </c>
      <c r="P308" s="1">
        <f t="shared" si="146"/>
        <v>-6.2558119156686113E-3</v>
      </c>
      <c r="Q308" s="3">
        <v>9.81</v>
      </c>
      <c r="R308" s="3">
        <v>20</v>
      </c>
      <c r="S308" s="3">
        <v>68</v>
      </c>
      <c r="T308" s="3">
        <f t="shared" si="147"/>
        <v>88</v>
      </c>
      <c r="U308" s="5">
        <v>2.4750000000000002E-3</v>
      </c>
      <c r="V308" s="5">
        <v>0.32</v>
      </c>
      <c r="W308" s="5">
        <v>1.29</v>
      </c>
      <c r="X308" s="4">
        <f t="shared" si="148"/>
        <v>2.1366180000000004</v>
      </c>
      <c r="Y308" s="4">
        <f t="shared" si="131"/>
        <v>-5.4004116385441323</v>
      </c>
      <c r="Z308" s="3">
        <f t="shared" si="132"/>
        <v>23.18321828301977</v>
      </c>
      <c r="AA308" s="3">
        <f t="shared" si="149"/>
        <v>19.919424644475637</v>
      </c>
      <c r="AB308" s="3">
        <f t="shared" si="133"/>
        <v>0.2064</v>
      </c>
      <c r="AC308" s="3">
        <f t="shared" si="134"/>
        <v>-3.2637936385441315</v>
      </c>
      <c r="AD308" s="2">
        <f t="shared" si="159"/>
        <v>211.11</v>
      </c>
      <c r="AE308" s="2">
        <f t="shared" si="135"/>
        <v>10.598197677288281</v>
      </c>
      <c r="AF308" s="2">
        <f t="shared" si="150"/>
        <v>1190.4085763525547</v>
      </c>
      <c r="AG308" s="2">
        <f t="shared" si="151"/>
        <v>-167.58880891069128</v>
      </c>
      <c r="AH308" s="2">
        <f t="shared" si="152"/>
        <v>-1022.8197674418606</v>
      </c>
      <c r="AI308" s="2">
        <f t="shared" si="136"/>
        <v>23.707485680163469</v>
      </c>
      <c r="AJ308">
        <f t="shared" si="137"/>
        <v>6.4392337657662429E-3</v>
      </c>
      <c r="AK308">
        <f t="shared" si="153"/>
        <v>-15.812953675116916</v>
      </c>
      <c r="AL308">
        <f t="shared" si="154"/>
        <v>-1022.8197674418606</v>
      </c>
      <c r="AM308">
        <f t="shared" si="155"/>
        <v>1022.6765694506043</v>
      </c>
      <c r="AN308">
        <f t="shared" si="156"/>
        <v>0.14319799125621557</v>
      </c>
      <c r="AO308">
        <f t="shared" si="157"/>
        <v>10.598197677288281</v>
      </c>
      <c r="AP308">
        <f t="shared" si="158"/>
        <v>261393.62393700532</v>
      </c>
    </row>
    <row r="309" spans="1:42" x14ac:dyDescent="0.3">
      <c r="A309">
        <v>308</v>
      </c>
      <c r="B309" t="s">
        <v>486</v>
      </c>
      <c r="C309" t="s">
        <v>484</v>
      </c>
      <c r="D309" t="s">
        <v>485</v>
      </c>
      <c r="E309" t="str">
        <f t="shared" si="128"/>
        <v>171.807</v>
      </c>
      <c r="F309" t="str">
        <f t="shared" si="129"/>
        <v>34.53935</v>
      </c>
      <c r="G309" t="str">
        <f t="shared" si="130"/>
        <v>-86.49472</v>
      </c>
      <c r="H309">
        <f t="shared" si="138"/>
        <v>0.60285522412891257</v>
      </c>
      <c r="I309">
        <f t="shared" si="139"/>
        <v>0.60282537899870348</v>
      </c>
      <c r="J309">
        <f t="shared" si="140"/>
        <v>-1.509414144199807</v>
      </c>
      <c r="K309">
        <f t="shared" si="141"/>
        <v>-1.5096176495905897</v>
      </c>
      <c r="L309">
        <f t="shared" si="142"/>
        <v>-1.6763319701676191E-4</v>
      </c>
      <c r="M309">
        <f t="shared" si="143"/>
        <v>-2.9845130209094073E-5</v>
      </c>
      <c r="N309">
        <f t="shared" si="144"/>
        <v>3559.226859593366</v>
      </c>
      <c r="O309">
        <f t="shared" si="145"/>
        <v>-1.0098000000000382</v>
      </c>
      <c r="P309" s="1">
        <f t="shared" si="146"/>
        <v>-2.8371330062265421E-4</v>
      </c>
      <c r="Q309" s="3">
        <v>9.81</v>
      </c>
      <c r="R309" s="3">
        <v>20</v>
      </c>
      <c r="S309" s="3">
        <v>68</v>
      </c>
      <c r="T309" s="3">
        <f t="shared" si="147"/>
        <v>88</v>
      </c>
      <c r="U309" s="5">
        <v>2.4750000000000002E-3</v>
      </c>
      <c r="V309" s="5">
        <v>0.32</v>
      </c>
      <c r="W309" s="5">
        <v>1.29</v>
      </c>
      <c r="X309" s="4">
        <f t="shared" si="148"/>
        <v>2.1366180000000004</v>
      </c>
      <c r="Y309" s="4">
        <f t="shared" si="131"/>
        <v>-0.24492400830416203</v>
      </c>
      <c r="Z309" s="3">
        <f t="shared" si="132"/>
        <v>19.711045291268025</v>
      </c>
      <c r="AA309" s="3">
        <f t="shared" si="149"/>
        <v>21.602739282963864</v>
      </c>
      <c r="AB309" s="3">
        <f t="shared" si="133"/>
        <v>0.2064</v>
      </c>
      <c r="AC309" s="3">
        <f t="shared" si="134"/>
        <v>1.8916939916958384</v>
      </c>
      <c r="AD309" s="2">
        <f t="shared" si="159"/>
        <v>211.11</v>
      </c>
      <c r="AE309" s="2">
        <f t="shared" si="135"/>
        <v>9.7723717920569335</v>
      </c>
      <c r="AF309" s="2">
        <f t="shared" si="150"/>
        <v>933.25418118383868</v>
      </c>
      <c r="AG309" s="2">
        <f t="shared" si="151"/>
        <v>89.565586258003847</v>
      </c>
      <c r="AH309" s="2">
        <f t="shared" si="152"/>
        <v>-1022.8197674418606</v>
      </c>
      <c r="AI309" s="2">
        <f t="shared" si="136"/>
        <v>21.860166358087955</v>
      </c>
      <c r="AJ309">
        <f t="shared" si="137"/>
        <v>3.083672763934393E-2</v>
      </c>
      <c r="AK309">
        <f t="shared" si="153"/>
        <v>9.1651840682937902</v>
      </c>
      <c r="AL309">
        <f t="shared" si="154"/>
        <v>-1022.8197674418606</v>
      </c>
      <c r="AM309">
        <f t="shared" si="155"/>
        <v>1022.8476446232505</v>
      </c>
      <c r="AN309">
        <f t="shared" si="156"/>
        <v>-2.7877181390010719E-2</v>
      </c>
      <c r="AO309">
        <f t="shared" si="157"/>
        <v>9.7723717920569335</v>
      </c>
      <c r="AP309">
        <f t="shared" si="158"/>
        <v>261568.58327677893</v>
      </c>
    </row>
    <row r="310" spans="1:42" x14ac:dyDescent="0.3">
      <c r="A310">
        <v>309</v>
      </c>
      <c r="B310" t="s">
        <v>483</v>
      </c>
      <c r="C310" t="s">
        <v>481</v>
      </c>
      <c r="D310" t="s">
        <v>482</v>
      </c>
      <c r="E310" t="str">
        <f t="shared" si="128"/>
        <v>177.068</v>
      </c>
      <c r="F310" t="str">
        <f t="shared" si="129"/>
        <v>34.53859</v>
      </c>
      <c r="G310" t="str">
        <f t="shared" si="130"/>
        <v>-86.49987</v>
      </c>
      <c r="H310">
        <f t="shared" si="138"/>
        <v>0.60282537899870348</v>
      </c>
      <c r="I310">
        <f t="shared" si="139"/>
        <v>0.60281211449638827</v>
      </c>
      <c r="J310">
        <f t="shared" si="140"/>
        <v>-1.5096176495905897</v>
      </c>
      <c r="K310">
        <f t="shared" si="141"/>
        <v>-1.5097075340470674</v>
      </c>
      <c r="L310">
        <f t="shared" si="142"/>
        <v>-7.404148996081437E-5</v>
      </c>
      <c r="M310">
        <f t="shared" si="143"/>
        <v>-1.3264502315202265E-5</v>
      </c>
      <c r="N310">
        <f t="shared" si="144"/>
        <v>1572.368451477786</v>
      </c>
      <c r="O310">
        <f t="shared" si="145"/>
        <v>17.361300000000078</v>
      </c>
      <c r="P310" s="1">
        <f t="shared" si="146"/>
        <v>1.1041496020657951E-2</v>
      </c>
      <c r="Q310" s="3">
        <v>9.81</v>
      </c>
      <c r="R310" s="3">
        <v>20</v>
      </c>
      <c r="S310" s="3">
        <v>68</v>
      </c>
      <c r="T310" s="3">
        <f t="shared" si="147"/>
        <v>88</v>
      </c>
      <c r="U310" s="5">
        <v>2.4750000000000002E-3</v>
      </c>
      <c r="V310" s="5">
        <v>0.32</v>
      </c>
      <c r="W310" s="5">
        <v>1.29</v>
      </c>
      <c r="X310" s="4">
        <f t="shared" si="148"/>
        <v>2.1366180000000004</v>
      </c>
      <c r="Y310" s="4">
        <f t="shared" si="131"/>
        <v>9.5313216986207365</v>
      </c>
      <c r="Z310" s="3">
        <f t="shared" si="132"/>
        <v>13.981773733660654</v>
      </c>
      <c r="AA310" s="3">
        <f t="shared" si="149"/>
        <v>25.649713432281391</v>
      </c>
      <c r="AB310" s="3">
        <f t="shared" si="133"/>
        <v>0.2064</v>
      </c>
      <c r="AC310" s="3">
        <f t="shared" si="134"/>
        <v>11.667939698620739</v>
      </c>
      <c r="AD310" s="2">
        <f t="shared" si="159"/>
        <v>211.11</v>
      </c>
      <c r="AE310" s="2">
        <f t="shared" si="135"/>
        <v>8.2305013097849269</v>
      </c>
      <c r="AF310" s="2">
        <f t="shared" si="150"/>
        <v>557.54363870160137</v>
      </c>
      <c r="AG310" s="2">
        <f t="shared" si="151"/>
        <v>465.27612874025937</v>
      </c>
      <c r="AH310" s="2">
        <f t="shared" si="152"/>
        <v>-1022.8197674418606</v>
      </c>
      <c r="AI310" s="2">
        <f t="shared" si="136"/>
        <v>18.411101385704534</v>
      </c>
      <c r="AJ310">
        <f t="shared" si="137"/>
        <v>1.6174863684980483E-2</v>
      </c>
      <c r="AK310">
        <f t="shared" si="153"/>
        <v>56.530715594092726</v>
      </c>
      <c r="AL310">
        <f t="shared" si="154"/>
        <v>-1022.8197674418606</v>
      </c>
      <c r="AM310">
        <f t="shared" si="155"/>
        <v>1029.3201543717159</v>
      </c>
      <c r="AN310">
        <f t="shared" si="156"/>
        <v>-6.5003869298553241</v>
      </c>
      <c r="AO310">
        <f t="shared" si="157"/>
        <v>8.2305013097849269</v>
      </c>
      <c r="AP310">
        <f t="shared" si="158"/>
        <v>268231.04844557005</v>
      </c>
    </row>
    <row r="311" spans="1:42" x14ac:dyDescent="0.3">
      <c r="A311">
        <v>310</v>
      </c>
      <c r="B311" t="s">
        <v>480</v>
      </c>
      <c r="C311" t="s">
        <v>478</v>
      </c>
      <c r="D311" t="s">
        <v>479</v>
      </c>
      <c r="E311" t="str">
        <f t="shared" si="128"/>
        <v>176.767</v>
      </c>
      <c r="F311" t="str">
        <f t="shared" si="129"/>
        <v>34.53846</v>
      </c>
      <c r="G311" t="str">
        <f t="shared" si="130"/>
        <v>-86.50036</v>
      </c>
      <c r="H311">
        <f t="shared" si="138"/>
        <v>0.60281211449638827</v>
      </c>
      <c r="I311">
        <f t="shared" si="139"/>
        <v>0.6028098455683607</v>
      </c>
      <c r="J311">
        <f t="shared" si="140"/>
        <v>-1.5097075340470674</v>
      </c>
      <c r="K311">
        <f t="shared" si="141"/>
        <v>-1.5097160861604022</v>
      </c>
      <c r="L311">
        <f t="shared" si="142"/>
        <v>-7.0447619463421544E-6</v>
      </c>
      <c r="M311">
        <f t="shared" si="143"/>
        <v>-2.268928027571171E-6</v>
      </c>
      <c r="N311">
        <f t="shared" si="144"/>
        <v>154.7096407311262</v>
      </c>
      <c r="O311">
        <f t="shared" si="145"/>
        <v>-0.99330000000005325</v>
      </c>
      <c r="P311" s="1">
        <f t="shared" si="146"/>
        <v>-6.4204143665896971E-3</v>
      </c>
      <c r="Q311" s="3">
        <v>9.81</v>
      </c>
      <c r="R311" s="3">
        <v>20</v>
      </c>
      <c r="S311" s="3">
        <v>68</v>
      </c>
      <c r="T311" s="3">
        <f t="shared" si="147"/>
        <v>88</v>
      </c>
      <c r="U311" s="5">
        <v>2.4750000000000002E-3</v>
      </c>
      <c r="V311" s="5">
        <v>0.32</v>
      </c>
      <c r="W311" s="5">
        <v>1.29</v>
      </c>
      <c r="X311" s="4">
        <f t="shared" si="148"/>
        <v>2.1366180000000004</v>
      </c>
      <c r="Y311" s="4">
        <f t="shared" si="131"/>
        <v>-5.5425010798512009</v>
      </c>
      <c r="Z311" s="3">
        <f t="shared" si="132"/>
        <v>23.282704603624857</v>
      </c>
      <c r="AA311" s="3">
        <f t="shared" si="149"/>
        <v>19.876821523773657</v>
      </c>
      <c r="AB311" s="3">
        <f t="shared" si="133"/>
        <v>0.2064</v>
      </c>
      <c r="AC311" s="3">
        <f t="shared" si="134"/>
        <v>-3.405883079851201</v>
      </c>
      <c r="AD311" s="2">
        <f t="shared" si="159"/>
        <v>211.11</v>
      </c>
      <c r="AE311" s="2">
        <f t="shared" si="135"/>
        <v>10.62091339641518</v>
      </c>
      <c r="AF311" s="2">
        <f t="shared" si="150"/>
        <v>1198.079405181282</v>
      </c>
      <c r="AG311" s="2">
        <f t="shared" si="151"/>
        <v>-175.25963773941575</v>
      </c>
      <c r="AH311" s="2">
        <f t="shared" si="152"/>
        <v>-1022.8197674418606</v>
      </c>
      <c r="AI311" s="2">
        <f t="shared" si="136"/>
        <v>23.758299280958031</v>
      </c>
      <c r="AJ311">
        <f t="shared" si="137"/>
        <v>1.233298224497638E-3</v>
      </c>
      <c r="AK311">
        <f t="shared" si="153"/>
        <v>-16.501371510906981</v>
      </c>
      <c r="AL311">
        <f t="shared" si="154"/>
        <v>-1022.8197674418606</v>
      </c>
      <c r="AM311">
        <f t="shared" si="155"/>
        <v>1022.657037919173</v>
      </c>
      <c r="AN311">
        <f t="shared" si="156"/>
        <v>0.16272952268752761</v>
      </c>
      <c r="AO311">
        <f t="shared" si="157"/>
        <v>10.62091339641518</v>
      </c>
      <c r="AP311">
        <f t="shared" si="158"/>
        <v>261373.65267580183</v>
      </c>
    </row>
    <row r="312" spans="1:42" x14ac:dyDescent="0.3">
      <c r="A312">
        <v>311</v>
      </c>
      <c r="B312" t="s">
        <v>477</v>
      </c>
      <c r="C312" t="s">
        <v>475</v>
      </c>
      <c r="D312" t="s">
        <v>476</v>
      </c>
      <c r="E312" t="str">
        <f t="shared" si="128"/>
        <v>176.655</v>
      </c>
      <c r="F312" t="str">
        <f t="shared" si="129"/>
        <v>34.53839</v>
      </c>
      <c r="G312" t="str">
        <f t="shared" si="130"/>
        <v>-86.50055</v>
      </c>
      <c r="H312">
        <f t="shared" si="138"/>
        <v>0.6028098455683607</v>
      </c>
      <c r="I312">
        <f t="shared" si="139"/>
        <v>0.60280862383788425</v>
      </c>
      <c r="J312">
        <f t="shared" si="140"/>
        <v>-1.5097160861604022</v>
      </c>
      <c r="K312">
        <f t="shared" si="141"/>
        <v>-1.509719402285981</v>
      </c>
      <c r="L312">
        <f t="shared" si="142"/>
        <v>-2.7316456687551547E-6</v>
      </c>
      <c r="M312">
        <f t="shared" si="143"/>
        <v>-1.2217304764527981E-6</v>
      </c>
      <c r="N312">
        <f t="shared" si="144"/>
        <v>62.551887643736116</v>
      </c>
      <c r="O312">
        <f t="shared" si="145"/>
        <v>-0.36959999999998272</v>
      </c>
      <c r="P312" s="1">
        <f t="shared" si="146"/>
        <v>-5.9086945881639446E-3</v>
      </c>
      <c r="Q312" s="3">
        <v>9.81</v>
      </c>
      <c r="R312" s="3">
        <v>20</v>
      </c>
      <c r="S312" s="3">
        <v>68</v>
      </c>
      <c r="T312" s="3">
        <f t="shared" si="147"/>
        <v>88</v>
      </c>
      <c r="U312" s="5">
        <v>2.4750000000000002E-3</v>
      </c>
      <c r="V312" s="5">
        <v>0.32</v>
      </c>
      <c r="W312" s="5">
        <v>1.29</v>
      </c>
      <c r="X312" s="4">
        <f t="shared" si="148"/>
        <v>2.1366180000000004</v>
      </c>
      <c r="Y312" s="4">
        <f t="shared" si="131"/>
        <v>-5.1007688241135396</v>
      </c>
      <c r="Z312" s="3">
        <f t="shared" si="132"/>
        <v>22.974049066274784</v>
      </c>
      <c r="AA312" s="3">
        <f t="shared" si="149"/>
        <v>20.009898242161245</v>
      </c>
      <c r="AB312" s="3">
        <f t="shared" si="133"/>
        <v>0.2064</v>
      </c>
      <c r="AC312" s="3">
        <f t="shared" si="134"/>
        <v>-2.9641508241135401</v>
      </c>
      <c r="AD312" s="2">
        <f t="shared" si="159"/>
        <v>211.11</v>
      </c>
      <c r="AE312" s="2">
        <f t="shared" si="135"/>
        <v>10.550278539407538</v>
      </c>
      <c r="AF312" s="2">
        <f t="shared" si="150"/>
        <v>1174.334383852784</v>
      </c>
      <c r="AG312" s="2">
        <f t="shared" si="151"/>
        <v>-151.51461641091205</v>
      </c>
      <c r="AH312" s="2">
        <f t="shared" si="152"/>
        <v>-1022.8197674418606</v>
      </c>
      <c r="AI312" s="2">
        <f t="shared" si="136"/>
        <v>23.600293654716726</v>
      </c>
      <c r="AJ312">
        <f t="shared" si="137"/>
        <v>5.0198309354538683E-4</v>
      </c>
      <c r="AK312">
        <f t="shared" si="153"/>
        <v>-14.361195853263276</v>
      </c>
      <c r="AL312">
        <f t="shared" si="154"/>
        <v>-1022.8197674418606</v>
      </c>
      <c r="AM312">
        <f t="shared" si="155"/>
        <v>1022.712503319091</v>
      </c>
      <c r="AN312">
        <f t="shared" si="156"/>
        <v>0.10726412276960673</v>
      </c>
      <c r="AO312">
        <f t="shared" si="157"/>
        <v>10.550278539407538</v>
      </c>
      <c r="AP312">
        <f t="shared" si="158"/>
        <v>261430.36880794141</v>
      </c>
    </row>
    <row r="313" spans="1:42" x14ac:dyDescent="0.3">
      <c r="A313">
        <v>312</v>
      </c>
      <c r="B313" t="s">
        <v>474</v>
      </c>
      <c r="C313" t="s">
        <v>472</v>
      </c>
      <c r="D313" t="s">
        <v>473</v>
      </c>
      <c r="E313" t="str">
        <f t="shared" si="128"/>
        <v>176.63</v>
      </c>
      <c r="F313" t="str">
        <f t="shared" si="129"/>
        <v>34.53821</v>
      </c>
      <c r="G313" t="str">
        <f t="shared" si="130"/>
        <v>-86.50096</v>
      </c>
      <c r="H313">
        <f t="shared" si="138"/>
        <v>0.60280862383788425</v>
      </c>
      <c r="I313">
        <f t="shared" si="139"/>
        <v>0.60280548224523067</v>
      </c>
      <c r="J313">
        <f t="shared" si="140"/>
        <v>-1.509719402285981</v>
      </c>
      <c r="K313">
        <f t="shared" si="141"/>
        <v>-1.5097265581359143</v>
      </c>
      <c r="L313">
        <f t="shared" si="142"/>
        <v>-5.8946126627263204E-6</v>
      </c>
      <c r="M313">
        <f t="shared" si="143"/>
        <v>-3.1415926535771632E-6</v>
      </c>
      <c r="N313">
        <f t="shared" si="144"/>
        <v>139.62559791448012</v>
      </c>
      <c r="O313">
        <f t="shared" si="145"/>
        <v>-8.2500000000018753E-2</v>
      </c>
      <c r="P313" s="1">
        <f t="shared" si="146"/>
        <v>-5.9086586723553034E-4</v>
      </c>
      <c r="Q313" s="3">
        <v>9.81</v>
      </c>
      <c r="R313" s="3">
        <v>20</v>
      </c>
      <c r="S313" s="3">
        <v>68</v>
      </c>
      <c r="T313" s="3">
        <f t="shared" si="147"/>
        <v>88</v>
      </c>
      <c r="U313" s="5">
        <v>2.4750000000000002E-3</v>
      </c>
      <c r="V313" s="5">
        <v>0.32</v>
      </c>
      <c r="W313" s="5">
        <v>1.29</v>
      </c>
      <c r="X313" s="4">
        <f t="shared" si="148"/>
        <v>2.1366180000000004</v>
      </c>
      <c r="Y313" s="4">
        <f t="shared" si="131"/>
        <v>-0.51008259682644752</v>
      </c>
      <c r="Z313" s="3">
        <f t="shared" si="132"/>
        <v>19.882732132923604</v>
      </c>
      <c r="AA313" s="3">
        <f t="shared" si="149"/>
        <v>21.509267536097155</v>
      </c>
      <c r="AB313" s="3">
        <f t="shared" si="133"/>
        <v>0.2064</v>
      </c>
      <c r="AC313" s="3">
        <f t="shared" si="134"/>
        <v>1.6265354031735528</v>
      </c>
      <c r="AD313" s="2">
        <f t="shared" si="159"/>
        <v>211.11</v>
      </c>
      <c r="AE313" s="2">
        <f t="shared" si="135"/>
        <v>9.8148390988076102</v>
      </c>
      <c r="AF313" s="2">
        <f t="shared" si="150"/>
        <v>945.4739182622917</v>
      </c>
      <c r="AG313" s="2">
        <f t="shared" si="151"/>
        <v>77.345849179566798</v>
      </c>
      <c r="AH313" s="2">
        <f t="shared" si="152"/>
        <v>-1022.8197674418606</v>
      </c>
      <c r="AI313" s="2">
        <f t="shared" si="136"/>
        <v>21.955162988394665</v>
      </c>
      <c r="AJ313">
        <f t="shared" si="137"/>
        <v>1.2044657579283664E-3</v>
      </c>
      <c r="AK313">
        <f t="shared" si="153"/>
        <v>7.8805009843679885</v>
      </c>
      <c r="AL313">
        <f t="shared" si="154"/>
        <v>-1022.8197674418606</v>
      </c>
      <c r="AM313">
        <f t="shared" si="155"/>
        <v>1022.8374885583943</v>
      </c>
      <c r="AN313">
        <f t="shared" si="156"/>
        <v>-1.7721116533721215E-2</v>
      </c>
      <c r="AO313">
        <f t="shared" si="157"/>
        <v>9.8148390988076102</v>
      </c>
      <c r="AP313">
        <f t="shared" si="158"/>
        <v>261558.19498978523</v>
      </c>
    </row>
    <row r="314" spans="1:42" x14ac:dyDescent="0.3">
      <c r="A314">
        <v>313</v>
      </c>
      <c r="B314" t="s">
        <v>471</v>
      </c>
      <c r="C314" t="s">
        <v>469</v>
      </c>
      <c r="D314" t="s">
        <v>470</v>
      </c>
      <c r="E314" t="str">
        <f t="shared" si="128"/>
        <v>176.912</v>
      </c>
      <c r="F314" t="str">
        <f t="shared" si="129"/>
        <v>34.53801</v>
      </c>
      <c r="G314" t="str">
        <f t="shared" si="130"/>
        <v>-86.50132</v>
      </c>
      <c r="H314">
        <f t="shared" si="138"/>
        <v>0.60280548224523067</v>
      </c>
      <c r="I314">
        <f t="shared" si="139"/>
        <v>0.60280199158672676</v>
      </c>
      <c r="J314">
        <f t="shared" si="140"/>
        <v>-1.5097265581359143</v>
      </c>
      <c r="K314">
        <f t="shared" si="141"/>
        <v>-1.5097328413212214</v>
      </c>
      <c r="L314">
        <f t="shared" si="142"/>
        <v>-5.1757692728578013E-6</v>
      </c>
      <c r="M314">
        <f t="shared" si="143"/>
        <v>-3.4906585039129467E-6</v>
      </c>
      <c r="N314">
        <f t="shared" si="144"/>
        <v>130.49772103739957</v>
      </c>
      <c r="O314">
        <f t="shared" si="145"/>
        <v>0.93060000000003518</v>
      </c>
      <c r="P314" s="1">
        <f t="shared" si="146"/>
        <v>7.1311590164347231E-3</v>
      </c>
      <c r="Q314" s="3">
        <v>9.81</v>
      </c>
      <c r="R314" s="3">
        <v>20</v>
      </c>
      <c r="S314" s="3">
        <v>68</v>
      </c>
      <c r="T314" s="3">
        <f t="shared" si="147"/>
        <v>88</v>
      </c>
      <c r="U314" s="5">
        <v>2.4750000000000002E-3</v>
      </c>
      <c r="V314" s="5">
        <v>0.32</v>
      </c>
      <c r="W314" s="5">
        <v>1.29</v>
      </c>
      <c r="X314" s="4">
        <f t="shared" si="148"/>
        <v>2.1366180000000004</v>
      </c>
      <c r="Y314" s="4">
        <f t="shared" si="131"/>
        <v>6.1560304300697641</v>
      </c>
      <c r="Z314" s="3">
        <f t="shared" si="132"/>
        <v>15.820488348029066</v>
      </c>
      <c r="AA314" s="3">
        <f t="shared" si="149"/>
        <v>24.113136778098831</v>
      </c>
      <c r="AB314" s="3">
        <f t="shared" si="133"/>
        <v>0.2064</v>
      </c>
      <c r="AC314" s="3">
        <f t="shared" si="134"/>
        <v>8.2926484300697645</v>
      </c>
      <c r="AD314" s="2">
        <f t="shared" si="159"/>
        <v>211.11</v>
      </c>
      <c r="AE314" s="2">
        <f t="shared" si="135"/>
        <v>8.754978746346449</v>
      </c>
      <c r="AF314" s="2">
        <f t="shared" si="150"/>
        <v>671.06608160763631</v>
      </c>
      <c r="AG314" s="2">
        <f t="shared" si="151"/>
        <v>351.75368583422494</v>
      </c>
      <c r="AH314" s="2">
        <f t="shared" si="152"/>
        <v>-1022.8197674418606</v>
      </c>
      <c r="AI314" s="2">
        <f t="shared" si="136"/>
        <v>19.584323634945743</v>
      </c>
      <c r="AJ314">
        <f t="shared" si="137"/>
        <v>1.2620031168757253E-3</v>
      </c>
      <c r="AK314">
        <f t="shared" si="153"/>
        <v>40.177560223206221</v>
      </c>
      <c r="AL314">
        <f t="shared" si="154"/>
        <v>-1022.8197674418606</v>
      </c>
      <c r="AM314">
        <f t="shared" si="155"/>
        <v>1025.1628848118019</v>
      </c>
      <c r="AN314">
        <f t="shared" si="156"/>
        <v>-2.3431173699413534</v>
      </c>
      <c r="AO314">
        <f t="shared" si="157"/>
        <v>8.754978746346449</v>
      </c>
      <c r="AP314">
        <f t="shared" si="158"/>
        <v>263942.14612987719</v>
      </c>
    </row>
    <row r="315" spans="1:42" x14ac:dyDescent="0.3">
      <c r="A315">
        <v>314</v>
      </c>
      <c r="B315" t="s">
        <v>468</v>
      </c>
      <c r="C315" t="s">
        <v>466</v>
      </c>
      <c r="D315" t="s">
        <v>467</v>
      </c>
      <c r="E315" t="str">
        <f t="shared" si="128"/>
        <v>177.187</v>
      </c>
      <c r="F315" t="str">
        <f t="shared" si="129"/>
        <v>34.53771</v>
      </c>
      <c r="G315" t="str">
        <f t="shared" si="130"/>
        <v>-86.50172</v>
      </c>
      <c r="H315">
        <f t="shared" si="138"/>
        <v>0.60280199158672676</v>
      </c>
      <c r="I315">
        <f t="shared" si="139"/>
        <v>0.60279675559897072</v>
      </c>
      <c r="J315">
        <f t="shared" si="140"/>
        <v>-1.5097328413212214</v>
      </c>
      <c r="K315">
        <f t="shared" si="141"/>
        <v>-1.5097398226382293</v>
      </c>
      <c r="L315">
        <f t="shared" si="142"/>
        <v>-5.7508720178782562E-6</v>
      </c>
      <c r="M315">
        <f t="shared" si="143"/>
        <v>-5.2359877560359536E-6</v>
      </c>
      <c r="N315">
        <f t="shared" si="144"/>
        <v>162.57523263490961</v>
      </c>
      <c r="O315">
        <f t="shared" si="145"/>
        <v>0.90750000000001874</v>
      </c>
      <c r="P315" s="1">
        <f t="shared" si="146"/>
        <v>5.5820310713499922E-3</v>
      </c>
      <c r="Q315" s="3">
        <v>9.81</v>
      </c>
      <c r="R315" s="3">
        <v>20</v>
      </c>
      <c r="S315" s="3">
        <v>68</v>
      </c>
      <c r="T315" s="3">
        <f t="shared" si="147"/>
        <v>88</v>
      </c>
      <c r="U315" s="5">
        <v>2.4750000000000002E-3</v>
      </c>
      <c r="V315" s="5">
        <v>0.32</v>
      </c>
      <c r="W315" s="5">
        <v>1.29</v>
      </c>
      <c r="X315" s="4">
        <f t="shared" si="148"/>
        <v>2.1366180000000004</v>
      </c>
      <c r="Y315" s="4">
        <f t="shared" si="131"/>
        <v>4.8187807094949795</v>
      </c>
      <c r="Z315" s="3">
        <f t="shared" si="132"/>
        <v>16.591091237649035</v>
      </c>
      <c r="AA315" s="3">
        <f t="shared" si="149"/>
        <v>23.546489947144014</v>
      </c>
      <c r="AB315" s="3">
        <f t="shared" si="133"/>
        <v>0.2064</v>
      </c>
      <c r="AC315" s="3">
        <f t="shared" si="134"/>
        <v>6.9553987094949807</v>
      </c>
      <c r="AD315" s="2">
        <f t="shared" si="159"/>
        <v>211.11</v>
      </c>
      <c r="AE315" s="2">
        <f t="shared" si="135"/>
        <v>8.9656675145165696</v>
      </c>
      <c r="AF315" s="2">
        <f t="shared" si="150"/>
        <v>720.68899098726001</v>
      </c>
      <c r="AG315" s="2">
        <f t="shared" si="151"/>
        <v>302.13077645460089</v>
      </c>
      <c r="AH315" s="2">
        <f t="shared" si="152"/>
        <v>-1022.8197674418606</v>
      </c>
      <c r="AI315" s="2">
        <f t="shared" si="136"/>
        <v>20.055620840985632</v>
      </c>
      <c r="AJ315">
        <f t="shared" si="137"/>
        <v>1.5352685414598442E-3</v>
      </c>
      <c r="AK315">
        <f t="shared" si="153"/>
        <v>33.698637158405916</v>
      </c>
      <c r="AL315">
        <f t="shared" si="154"/>
        <v>-1022.8197674418606</v>
      </c>
      <c r="AM315">
        <f t="shared" si="155"/>
        <v>1024.2036108382072</v>
      </c>
      <c r="AN315">
        <f t="shared" si="156"/>
        <v>-1.3838433963465491</v>
      </c>
      <c r="AO315">
        <f t="shared" si="157"/>
        <v>8.9656675145165696</v>
      </c>
      <c r="AP315">
        <f t="shared" si="158"/>
        <v>262957.40657082817</v>
      </c>
    </row>
    <row r="316" spans="1:42" x14ac:dyDescent="0.3">
      <c r="A316">
        <v>315</v>
      </c>
      <c r="B316" t="s">
        <v>465</v>
      </c>
      <c r="C316" t="s">
        <v>463</v>
      </c>
      <c r="D316" t="s">
        <v>464</v>
      </c>
      <c r="E316" t="str">
        <f t="shared" si="128"/>
        <v>177.255</v>
      </c>
      <c r="F316" t="str">
        <f t="shared" si="129"/>
        <v>34.53738</v>
      </c>
      <c r="G316" t="str">
        <f t="shared" si="130"/>
        <v>-86.50204</v>
      </c>
      <c r="H316">
        <f t="shared" si="138"/>
        <v>0.60279675559897072</v>
      </c>
      <c r="I316">
        <f t="shared" si="139"/>
        <v>0.60279099601243913</v>
      </c>
      <c r="J316">
        <f t="shared" si="140"/>
        <v>-1.5097398226382293</v>
      </c>
      <c r="K316">
        <f t="shared" si="141"/>
        <v>-1.5097454076918357</v>
      </c>
      <c r="L316">
        <f t="shared" si="142"/>
        <v>-4.6007150228837784E-6</v>
      </c>
      <c r="M316">
        <f t="shared" si="143"/>
        <v>-5.75958653159514E-6</v>
      </c>
      <c r="N316">
        <f t="shared" si="144"/>
        <v>154.09086976689395</v>
      </c>
      <c r="O316">
        <f t="shared" si="145"/>
        <v>0.22439999999994598</v>
      </c>
      <c r="P316" s="1">
        <f t="shared" si="146"/>
        <v>1.4562835574840644E-3</v>
      </c>
      <c r="Q316" s="3">
        <v>9.81</v>
      </c>
      <c r="R316" s="3">
        <v>20</v>
      </c>
      <c r="S316" s="3">
        <v>68</v>
      </c>
      <c r="T316" s="3">
        <f t="shared" si="147"/>
        <v>88</v>
      </c>
      <c r="U316" s="5">
        <v>2.4750000000000002E-3</v>
      </c>
      <c r="V316" s="5">
        <v>0.32</v>
      </c>
      <c r="W316" s="5">
        <v>1.29</v>
      </c>
      <c r="X316" s="4">
        <f t="shared" si="148"/>
        <v>2.1366180000000004</v>
      </c>
      <c r="Y316" s="4">
        <f t="shared" si="131"/>
        <v>1.2571791364168061</v>
      </c>
      <c r="Z316" s="3">
        <f t="shared" si="132"/>
        <v>18.753556222126548</v>
      </c>
      <c r="AA316" s="3">
        <f t="shared" si="149"/>
        <v>22.147353358543356</v>
      </c>
      <c r="AB316" s="3">
        <f t="shared" si="133"/>
        <v>0.2064</v>
      </c>
      <c r="AC316" s="3">
        <f t="shared" si="134"/>
        <v>3.3937971364168065</v>
      </c>
      <c r="AD316" s="2">
        <f t="shared" si="159"/>
        <v>211.11</v>
      </c>
      <c r="AE316" s="2">
        <f t="shared" si="135"/>
        <v>9.5320644675840818</v>
      </c>
      <c r="AF316" s="2">
        <f t="shared" si="150"/>
        <v>866.08578927215524</v>
      </c>
      <c r="AG316" s="2">
        <f t="shared" si="151"/>
        <v>156.73397816970567</v>
      </c>
      <c r="AH316" s="2">
        <f t="shared" si="152"/>
        <v>-1022.8197674418606</v>
      </c>
      <c r="AI316" s="2">
        <f t="shared" si="136"/>
        <v>21.322614349033881</v>
      </c>
      <c r="AJ316">
        <f t="shared" si="137"/>
        <v>1.3686819248368966E-3</v>
      </c>
      <c r="AK316">
        <f t="shared" si="153"/>
        <v>16.44281558341476</v>
      </c>
      <c r="AL316">
        <f t="shared" si="154"/>
        <v>-1022.8197674418606</v>
      </c>
      <c r="AM316">
        <f t="shared" si="155"/>
        <v>1022.9807198003859</v>
      </c>
      <c r="AN316">
        <f t="shared" si="156"/>
        <v>-0.1609523585254351</v>
      </c>
      <c r="AO316">
        <f t="shared" si="157"/>
        <v>9.5320644675840818</v>
      </c>
      <c r="AP316">
        <f t="shared" si="158"/>
        <v>261704.72032703334</v>
      </c>
    </row>
    <row r="317" spans="1:42" x14ac:dyDescent="0.3">
      <c r="A317">
        <v>316</v>
      </c>
      <c r="B317" t="s">
        <v>462</v>
      </c>
      <c r="C317" t="s">
        <v>460</v>
      </c>
      <c r="D317" t="s">
        <v>461</v>
      </c>
      <c r="E317" t="str">
        <f t="shared" si="128"/>
        <v>177.028</v>
      </c>
      <c r="F317" t="str">
        <f t="shared" si="129"/>
        <v>34.53706</v>
      </c>
      <c r="G317" t="str">
        <f t="shared" si="130"/>
        <v>-86.50229</v>
      </c>
      <c r="H317">
        <f t="shared" si="138"/>
        <v>0.60279099601243913</v>
      </c>
      <c r="I317">
        <f t="shared" si="139"/>
        <v>0.60278541095883276</v>
      </c>
      <c r="J317">
        <f t="shared" si="140"/>
        <v>-1.5097454076918357</v>
      </c>
      <c r="K317">
        <f t="shared" si="141"/>
        <v>-1.5097497710149659</v>
      </c>
      <c r="L317">
        <f t="shared" si="142"/>
        <v>-3.594322643644012E-6</v>
      </c>
      <c r="M317">
        <f t="shared" si="143"/>
        <v>-5.5850536063717371E-6</v>
      </c>
      <c r="N317">
        <f t="shared" si="144"/>
        <v>138.8345943081425</v>
      </c>
      <c r="O317">
        <f t="shared" si="145"/>
        <v>-0.74910000000001276</v>
      </c>
      <c r="P317" s="1">
        <f t="shared" si="146"/>
        <v>-5.3956292646873735E-3</v>
      </c>
      <c r="Q317" s="3">
        <v>9.81</v>
      </c>
      <c r="R317" s="3">
        <v>20</v>
      </c>
      <c r="S317" s="3">
        <v>68</v>
      </c>
      <c r="T317" s="3">
        <f t="shared" si="147"/>
        <v>88</v>
      </c>
      <c r="U317" s="5">
        <v>2.4750000000000002E-3</v>
      </c>
      <c r="V317" s="5">
        <v>0.32</v>
      </c>
      <c r="W317" s="5">
        <v>1.29</v>
      </c>
      <c r="X317" s="4">
        <f t="shared" si="148"/>
        <v>2.1366180000000004</v>
      </c>
      <c r="Y317" s="4">
        <f t="shared" si="131"/>
        <v>-4.6578710302436086</v>
      </c>
      <c r="Z317" s="3">
        <f t="shared" si="132"/>
        <v>22.666462230973163</v>
      </c>
      <c r="AA317" s="3">
        <f t="shared" si="149"/>
        <v>20.145209200729553</v>
      </c>
      <c r="AB317" s="3">
        <f t="shared" si="133"/>
        <v>0.2064</v>
      </c>
      <c r="AC317" s="3">
        <f t="shared" si="134"/>
        <v>-2.5212530302436087</v>
      </c>
      <c r="AD317" s="2">
        <f t="shared" si="159"/>
        <v>211.11</v>
      </c>
      <c r="AE317" s="2">
        <f t="shared" si="135"/>
        <v>10.47941462888158</v>
      </c>
      <c r="AF317" s="2">
        <f t="shared" si="150"/>
        <v>1150.8297281407556</v>
      </c>
      <c r="AG317" s="2">
        <f t="shared" si="151"/>
        <v>-128.00996069887057</v>
      </c>
      <c r="AH317" s="2">
        <f t="shared" si="152"/>
        <v>-1022.8197674418606</v>
      </c>
      <c r="AI317" s="2">
        <f t="shared" si="136"/>
        <v>23.441775650505996</v>
      </c>
      <c r="AJ317">
        <f t="shared" si="137"/>
        <v>1.1216910839947796E-3</v>
      </c>
      <c r="AK317">
        <f t="shared" si="153"/>
        <v>-12.215373208544616</v>
      </c>
      <c r="AL317">
        <f t="shared" si="154"/>
        <v>-1022.8197674418606</v>
      </c>
      <c r="AM317">
        <f t="shared" si="155"/>
        <v>1022.7537611445468</v>
      </c>
      <c r="AN317">
        <f t="shared" si="156"/>
        <v>6.6006297313720097E-2</v>
      </c>
      <c r="AO317">
        <f t="shared" si="157"/>
        <v>10.47941462888158</v>
      </c>
      <c r="AP317">
        <f t="shared" si="158"/>
        <v>261472.56097861863</v>
      </c>
    </row>
    <row r="318" spans="1:42" x14ac:dyDescent="0.3">
      <c r="A318">
        <v>317</v>
      </c>
      <c r="B318" t="s">
        <v>459</v>
      </c>
      <c r="C318" t="s">
        <v>457</v>
      </c>
      <c r="D318" t="s">
        <v>458</v>
      </c>
      <c r="E318" t="str">
        <f t="shared" si="128"/>
        <v>176.907</v>
      </c>
      <c r="F318" t="str">
        <f t="shared" si="129"/>
        <v>34.53685</v>
      </c>
      <c r="G318" t="str">
        <f t="shared" si="130"/>
        <v>-86.50242</v>
      </c>
      <c r="H318">
        <f t="shared" si="138"/>
        <v>0.60278541095883276</v>
      </c>
      <c r="I318">
        <f t="shared" si="139"/>
        <v>0.60278174576740362</v>
      </c>
      <c r="J318">
        <f t="shared" si="140"/>
        <v>-1.5097497710149659</v>
      </c>
      <c r="K318">
        <f t="shared" si="141"/>
        <v>-1.5097520399429933</v>
      </c>
      <c r="L318">
        <f t="shared" si="142"/>
        <v>-1.8690537240229329E-6</v>
      </c>
      <c r="M318">
        <f t="shared" si="143"/>
        <v>-3.6651914291363497E-6</v>
      </c>
      <c r="N318">
        <f t="shared" si="144"/>
        <v>86.002147047292723</v>
      </c>
      <c r="O318">
        <f t="shared" si="145"/>
        <v>-0.39929999999993693</v>
      </c>
      <c r="P318" s="1">
        <f t="shared" si="146"/>
        <v>-4.6429073425383344E-3</v>
      </c>
      <c r="Q318" s="3">
        <v>9.81</v>
      </c>
      <c r="R318" s="3">
        <v>20</v>
      </c>
      <c r="S318" s="3">
        <v>68</v>
      </c>
      <c r="T318" s="3">
        <f t="shared" si="147"/>
        <v>88</v>
      </c>
      <c r="U318" s="5">
        <v>2.4750000000000002E-3</v>
      </c>
      <c r="V318" s="5">
        <v>0.32</v>
      </c>
      <c r="W318" s="5">
        <v>1.29</v>
      </c>
      <c r="X318" s="4">
        <f t="shared" si="148"/>
        <v>2.1366180000000004</v>
      </c>
      <c r="Y318" s="4">
        <f t="shared" si="131"/>
        <v>-4.0080858505704438</v>
      </c>
      <c r="Z318" s="3">
        <f t="shared" si="132"/>
        <v>22.218667527160331</v>
      </c>
      <c r="AA318" s="3">
        <f t="shared" si="149"/>
        <v>20.347199676589888</v>
      </c>
      <c r="AB318" s="3">
        <f t="shared" si="133"/>
        <v>0.2064</v>
      </c>
      <c r="AC318" s="3">
        <f t="shared" si="134"/>
        <v>-1.8714678505704438</v>
      </c>
      <c r="AD318" s="2">
        <f t="shared" si="159"/>
        <v>211.11</v>
      </c>
      <c r="AE318" s="2">
        <f t="shared" si="135"/>
        <v>10.375383510040868</v>
      </c>
      <c r="AF318" s="2">
        <f t="shared" si="150"/>
        <v>1116.8953327343982</v>
      </c>
      <c r="AG318" s="2">
        <f t="shared" si="151"/>
        <v>-94.075565292539778</v>
      </c>
      <c r="AH318" s="2">
        <f t="shared" si="152"/>
        <v>-1022.8197674418606</v>
      </c>
      <c r="AI318" s="2">
        <f t="shared" si="136"/>
        <v>23.209064737263375</v>
      </c>
      <c r="AJ318">
        <f t="shared" si="137"/>
        <v>7.0180705728619568E-4</v>
      </c>
      <c r="AK318">
        <f t="shared" si="153"/>
        <v>-9.0671891985002127</v>
      </c>
      <c r="AL318">
        <f t="shared" si="154"/>
        <v>-1022.8197674418606</v>
      </c>
      <c r="AM318">
        <f t="shared" si="155"/>
        <v>1022.7927734806939</v>
      </c>
      <c r="AN318">
        <f t="shared" si="156"/>
        <v>2.6993961166681402E-2</v>
      </c>
      <c r="AO318">
        <f t="shared" si="157"/>
        <v>10.375383510040868</v>
      </c>
      <c r="AP318">
        <f t="shared" si="158"/>
        <v>261512.45993904653</v>
      </c>
    </row>
    <row r="319" spans="1:42" x14ac:dyDescent="0.3">
      <c r="A319">
        <v>318</v>
      </c>
      <c r="B319" t="s">
        <v>456</v>
      </c>
      <c r="C319" t="s">
        <v>454</v>
      </c>
      <c r="D319" t="s">
        <v>455</v>
      </c>
      <c r="E319" t="str">
        <f t="shared" si="128"/>
        <v>176.782</v>
      </c>
      <c r="F319" t="str">
        <f t="shared" si="129"/>
        <v>34.53659</v>
      </c>
      <c r="G319" t="str">
        <f t="shared" si="130"/>
        <v>-86.50255</v>
      </c>
      <c r="H319">
        <f t="shared" si="138"/>
        <v>0.60278174576740362</v>
      </c>
      <c r="I319">
        <f t="shared" si="139"/>
        <v>0.60277720791134837</v>
      </c>
      <c r="J319">
        <f t="shared" si="140"/>
        <v>-1.5097520399429933</v>
      </c>
      <c r="K319">
        <f t="shared" si="141"/>
        <v>-1.5097543088710208</v>
      </c>
      <c r="L319">
        <f t="shared" si="142"/>
        <v>-1.8690589999644108E-6</v>
      </c>
      <c r="M319">
        <f t="shared" si="143"/>
        <v>-4.5378560552533642E-6</v>
      </c>
      <c r="N319">
        <f t="shared" si="144"/>
        <v>102.58820474951202</v>
      </c>
      <c r="O319">
        <f t="shared" si="145"/>
        <v>-0.41249999999999998</v>
      </c>
      <c r="P319" s="1">
        <f t="shared" si="146"/>
        <v>-4.0209300962736859E-3</v>
      </c>
      <c r="Q319" s="3">
        <v>9.81</v>
      </c>
      <c r="R319" s="3">
        <v>20</v>
      </c>
      <c r="S319" s="3">
        <v>68</v>
      </c>
      <c r="T319" s="3">
        <f t="shared" si="147"/>
        <v>88</v>
      </c>
      <c r="U319" s="5">
        <v>2.4750000000000002E-3</v>
      </c>
      <c r="V319" s="5">
        <v>0.32</v>
      </c>
      <c r="W319" s="5">
        <v>1.29</v>
      </c>
      <c r="X319" s="4">
        <f t="shared" si="148"/>
        <v>2.1366180000000004</v>
      </c>
      <c r="Y319" s="4">
        <f t="shared" si="131"/>
        <v>-3.4711604729735881</v>
      </c>
      <c r="Z319" s="3">
        <f t="shared" si="132"/>
        <v>21.85182360155876</v>
      </c>
      <c r="AA319" s="3">
        <f t="shared" si="149"/>
        <v>20.517281128585172</v>
      </c>
      <c r="AB319" s="3">
        <f t="shared" si="133"/>
        <v>0.2064</v>
      </c>
      <c r="AC319" s="3">
        <f t="shared" si="134"/>
        <v>-1.334542472973588</v>
      </c>
      <c r="AD319" s="2">
        <f t="shared" si="159"/>
        <v>211.11</v>
      </c>
      <c r="AE319" s="2">
        <f t="shared" si="135"/>
        <v>10.289375023763355</v>
      </c>
      <c r="AF319" s="2">
        <f t="shared" si="150"/>
        <v>1089.3488759184172</v>
      </c>
      <c r="AG319" s="2">
        <f t="shared" si="151"/>
        <v>-66.529108476578585</v>
      </c>
      <c r="AH319" s="2">
        <f t="shared" si="152"/>
        <v>-1022.8197674418606</v>
      </c>
      <c r="AI319" s="2">
        <f t="shared" si="136"/>
        <v>23.016669292407098</v>
      </c>
      <c r="AJ319">
        <f t="shared" si="137"/>
        <v>8.4415273061561925E-4</v>
      </c>
      <c r="AK319">
        <f t="shared" si="153"/>
        <v>-6.4658065551045931</v>
      </c>
      <c r="AL319">
        <f t="shared" si="154"/>
        <v>-1022.8197674418606</v>
      </c>
      <c r="AM319">
        <f t="shared" si="155"/>
        <v>1022.8099790938693</v>
      </c>
      <c r="AN319">
        <f t="shared" si="156"/>
        <v>9.7883479913321025E-3</v>
      </c>
      <c r="AO319">
        <f t="shared" si="157"/>
        <v>10.289375023763355</v>
      </c>
      <c r="AP319">
        <f t="shared" si="158"/>
        <v>261530.05754745103</v>
      </c>
    </row>
    <row r="320" spans="1:42" x14ac:dyDescent="0.3">
      <c r="A320">
        <v>319</v>
      </c>
      <c r="B320" t="s">
        <v>453</v>
      </c>
      <c r="C320" t="s">
        <v>451</v>
      </c>
      <c r="D320" t="s">
        <v>452</v>
      </c>
      <c r="E320" t="str">
        <f t="shared" si="128"/>
        <v>174.945</v>
      </c>
      <c r="F320" t="str">
        <f t="shared" si="129"/>
        <v>34.53387</v>
      </c>
      <c r="G320" t="str">
        <f t="shared" si="130"/>
        <v>-86.50369</v>
      </c>
      <c r="H320">
        <f t="shared" si="138"/>
        <v>0.60277720791134837</v>
      </c>
      <c r="I320">
        <f t="shared" si="139"/>
        <v>0.60272973495569415</v>
      </c>
      <c r="J320">
        <f t="shared" si="140"/>
        <v>-1.5097543088710208</v>
      </c>
      <c r="K320">
        <f t="shared" si="141"/>
        <v>-1.5097742056244938</v>
      </c>
      <c r="L320">
        <f t="shared" si="142"/>
        <v>-1.6390503032575403E-5</v>
      </c>
      <c r="M320">
        <f t="shared" si="143"/>
        <v>-4.7472955654215276E-5</v>
      </c>
      <c r="N320">
        <f t="shared" si="144"/>
        <v>1049.8334017270533</v>
      </c>
      <c r="O320">
        <f t="shared" si="145"/>
        <v>-6.0621000000000578</v>
      </c>
      <c r="P320" s="1">
        <f t="shared" si="146"/>
        <v>-5.7743447579658418E-3</v>
      </c>
      <c r="Q320" s="3">
        <v>9.81</v>
      </c>
      <c r="R320" s="3">
        <v>20</v>
      </c>
      <c r="S320" s="3">
        <v>68</v>
      </c>
      <c r="T320" s="3">
        <f t="shared" si="147"/>
        <v>88</v>
      </c>
      <c r="U320" s="5">
        <v>2.4750000000000002E-3</v>
      </c>
      <c r="V320" s="5">
        <v>0.32</v>
      </c>
      <c r="W320" s="5">
        <v>1.29</v>
      </c>
      <c r="X320" s="4">
        <f t="shared" si="148"/>
        <v>2.1366180000000004</v>
      </c>
      <c r="Y320" s="4">
        <f t="shared" si="131"/>
        <v>-4.984793239225966</v>
      </c>
      <c r="Z320" s="3">
        <f t="shared" si="132"/>
        <v>22.893322113911005</v>
      </c>
      <c r="AA320" s="3">
        <f t="shared" si="149"/>
        <v>20.045146874685038</v>
      </c>
      <c r="AB320" s="3">
        <f t="shared" si="133"/>
        <v>0.2064</v>
      </c>
      <c r="AC320" s="3">
        <f t="shared" si="134"/>
        <v>-2.848175239225966</v>
      </c>
      <c r="AD320" s="2">
        <f t="shared" si="159"/>
        <v>211.11</v>
      </c>
      <c r="AE320" s="2">
        <f t="shared" si="135"/>
        <v>10.531726273685258</v>
      </c>
      <c r="AF320" s="2">
        <f t="shared" si="150"/>
        <v>1168.150203483606</v>
      </c>
      <c r="AG320" s="2">
        <f t="shared" si="151"/>
        <v>-145.3304360417437</v>
      </c>
      <c r="AH320" s="2">
        <f t="shared" si="152"/>
        <v>-1022.8197674418606</v>
      </c>
      <c r="AI320" s="2">
        <f t="shared" si="136"/>
        <v>23.5587934310619</v>
      </c>
      <c r="AJ320">
        <f t="shared" si="137"/>
        <v>8.4398245709081925E-3</v>
      </c>
      <c r="AK320">
        <f t="shared" si="153"/>
        <v>-13.799298639660687</v>
      </c>
      <c r="AL320">
        <f t="shared" si="154"/>
        <v>-1022.8197674418606</v>
      </c>
      <c r="AM320">
        <f t="shared" si="155"/>
        <v>1022.7246087264654</v>
      </c>
      <c r="AN320">
        <f t="shared" si="156"/>
        <v>9.5158715395200488E-2</v>
      </c>
      <c r="AO320">
        <f t="shared" si="157"/>
        <v>10.531726273685258</v>
      </c>
      <c r="AP320">
        <f t="shared" si="158"/>
        <v>261442.74800748596</v>
      </c>
    </row>
    <row r="321" spans="1:42" x14ac:dyDescent="0.3">
      <c r="A321">
        <v>320</v>
      </c>
      <c r="B321" t="s">
        <v>450</v>
      </c>
      <c r="C321" t="s">
        <v>448</v>
      </c>
      <c r="D321" t="s">
        <v>449</v>
      </c>
      <c r="E321" t="str">
        <f t="shared" si="128"/>
        <v>176.729</v>
      </c>
      <c r="F321" t="str">
        <f t="shared" si="129"/>
        <v>34.53295</v>
      </c>
      <c r="G321" t="str">
        <f t="shared" si="130"/>
        <v>-86.50397</v>
      </c>
      <c r="H321">
        <f t="shared" si="138"/>
        <v>0.60272973495569415</v>
      </c>
      <c r="I321">
        <f t="shared" si="139"/>
        <v>0.60271367792657582</v>
      </c>
      <c r="J321">
        <f t="shared" si="140"/>
        <v>-1.5097742056244938</v>
      </c>
      <c r="K321">
        <f t="shared" si="141"/>
        <v>-1.5097790925463992</v>
      </c>
      <c r="L321">
        <f t="shared" si="142"/>
        <v>-4.0258255882861435E-6</v>
      </c>
      <c r="M321">
        <f t="shared" si="143"/>
        <v>-1.6057029118332622E-5</v>
      </c>
      <c r="N321">
        <f t="shared" si="144"/>
        <v>346.03721087910975</v>
      </c>
      <c r="O321">
        <f t="shared" si="145"/>
        <v>5.8872000000000666</v>
      </c>
      <c r="P321" s="1">
        <f t="shared" si="146"/>
        <v>1.701319920202685E-2</v>
      </c>
      <c r="Q321" s="3">
        <v>9.81</v>
      </c>
      <c r="R321" s="3">
        <v>20</v>
      </c>
      <c r="S321" s="3">
        <v>68</v>
      </c>
      <c r="T321" s="3">
        <f t="shared" si="147"/>
        <v>88</v>
      </c>
      <c r="U321" s="5">
        <v>2.4750000000000002E-3</v>
      </c>
      <c r="V321" s="5">
        <v>0.32</v>
      </c>
      <c r="W321" s="5">
        <v>1.29</v>
      </c>
      <c r="X321" s="4">
        <f t="shared" si="148"/>
        <v>2.1366180000000004</v>
      </c>
      <c r="Y321" s="4">
        <f t="shared" si="131"/>
        <v>14.685029477733588</v>
      </c>
      <c r="Z321" s="3">
        <f t="shared" si="132"/>
        <v>11.482364158566075</v>
      </c>
      <c r="AA321" s="3">
        <f t="shared" si="149"/>
        <v>28.304011636299663</v>
      </c>
      <c r="AB321" s="3">
        <f t="shared" si="133"/>
        <v>0.2064</v>
      </c>
      <c r="AC321" s="3">
        <f t="shared" si="134"/>
        <v>16.821647477733588</v>
      </c>
      <c r="AD321" s="2">
        <f t="shared" si="159"/>
        <v>211.11</v>
      </c>
      <c r="AE321" s="2">
        <f t="shared" si="135"/>
        <v>7.4586600200959872</v>
      </c>
      <c r="AF321" s="2">
        <f t="shared" si="150"/>
        <v>414.93726010503821</v>
      </c>
      <c r="AG321" s="2">
        <f t="shared" si="151"/>
        <v>607.88250733682173</v>
      </c>
      <c r="AH321" s="2">
        <f t="shared" si="152"/>
        <v>-1022.8197674418606</v>
      </c>
      <c r="AI321" s="2">
        <f t="shared" si="136"/>
        <v>16.684542127249429</v>
      </c>
      <c r="AJ321">
        <f t="shared" si="137"/>
        <v>3.9280281140139537E-3</v>
      </c>
      <c r="AK321">
        <f t="shared" si="153"/>
        <v>81.500230027779011</v>
      </c>
      <c r="AL321">
        <f t="shared" si="154"/>
        <v>-1022.8197674418606</v>
      </c>
      <c r="AM321">
        <f t="shared" si="155"/>
        <v>1042.0604218007995</v>
      </c>
      <c r="AN321">
        <f t="shared" si="156"/>
        <v>-19.240654358939025</v>
      </c>
      <c r="AO321">
        <f t="shared" si="157"/>
        <v>7.4586600200959872</v>
      </c>
      <c r="AP321">
        <f t="shared" si="158"/>
        <v>281589.99356445478</v>
      </c>
    </row>
    <row r="322" spans="1:42" x14ac:dyDescent="0.3">
      <c r="A322">
        <v>321</v>
      </c>
      <c r="B322" t="s">
        <v>447</v>
      </c>
      <c r="C322" t="s">
        <v>445</v>
      </c>
      <c r="D322" t="s">
        <v>446</v>
      </c>
      <c r="E322" t="str">
        <f t="shared" si="128"/>
        <v>177.065</v>
      </c>
      <c r="F322" t="str">
        <f t="shared" si="129"/>
        <v>34.53251</v>
      </c>
      <c r="G322" t="str">
        <f t="shared" si="130"/>
        <v>-86.50408</v>
      </c>
      <c r="H322">
        <f t="shared" si="138"/>
        <v>0.60271367792657582</v>
      </c>
      <c r="I322">
        <f t="shared" si="139"/>
        <v>0.6027059984778671</v>
      </c>
      <c r="J322">
        <f t="shared" si="140"/>
        <v>-1.5097790925463992</v>
      </c>
      <c r="K322">
        <f t="shared" si="141"/>
        <v>-1.5097810124085764</v>
      </c>
      <c r="L322">
        <f t="shared" si="142"/>
        <v>-1.5815872549789989E-6</v>
      </c>
      <c r="M322">
        <f t="shared" si="143"/>
        <v>-7.6794487087195051E-6</v>
      </c>
      <c r="N322">
        <f t="shared" si="144"/>
        <v>163.89659528102203</v>
      </c>
      <c r="O322">
        <f t="shared" si="145"/>
        <v>1.1087999999999483</v>
      </c>
      <c r="P322" s="1">
        <f t="shared" si="146"/>
        <v>6.7652412064983193E-3</v>
      </c>
      <c r="Q322" s="3">
        <v>9.81</v>
      </c>
      <c r="R322" s="3">
        <v>20</v>
      </c>
      <c r="S322" s="3">
        <v>68</v>
      </c>
      <c r="T322" s="3">
        <f t="shared" si="147"/>
        <v>88</v>
      </c>
      <c r="U322" s="5">
        <v>2.4750000000000002E-3</v>
      </c>
      <c r="V322" s="5">
        <v>0.32</v>
      </c>
      <c r="W322" s="5">
        <v>1.29</v>
      </c>
      <c r="X322" s="4">
        <f t="shared" si="148"/>
        <v>2.1366180000000004</v>
      </c>
      <c r="Y322" s="4">
        <f t="shared" si="131"/>
        <v>5.8401637825403485</v>
      </c>
      <c r="Z322" s="3">
        <f t="shared" si="132"/>
        <v>16.000403042490493</v>
      </c>
      <c r="AA322" s="3">
        <f t="shared" si="149"/>
        <v>23.977184825030843</v>
      </c>
      <c r="AB322" s="3">
        <f t="shared" si="133"/>
        <v>0.2064</v>
      </c>
      <c r="AC322" s="3">
        <f t="shared" si="134"/>
        <v>7.9767817825403498</v>
      </c>
      <c r="AD322" s="2">
        <f t="shared" si="159"/>
        <v>211.11</v>
      </c>
      <c r="AE322" s="2">
        <f t="shared" si="135"/>
        <v>8.8046199560347791</v>
      </c>
      <c r="AF322" s="2">
        <f t="shared" si="150"/>
        <v>682.54587176604355</v>
      </c>
      <c r="AG322" s="2">
        <f t="shared" si="151"/>
        <v>340.27389567582094</v>
      </c>
      <c r="AH322" s="2">
        <f t="shared" si="152"/>
        <v>-1022.8197674418606</v>
      </c>
      <c r="AI322" s="2">
        <f t="shared" si="136"/>
        <v>19.695367824124634</v>
      </c>
      <c r="AJ322">
        <f t="shared" si="137"/>
        <v>1.5760569749555579E-3</v>
      </c>
      <c r="AK322">
        <f t="shared" si="153"/>
        <v>38.647198558819525</v>
      </c>
      <c r="AL322">
        <f t="shared" si="154"/>
        <v>-1022.8197674418606</v>
      </c>
      <c r="AM322">
        <f t="shared" si="155"/>
        <v>1024.9057293346439</v>
      </c>
      <c r="AN322">
        <f t="shared" si="156"/>
        <v>-2.0859618927832457</v>
      </c>
      <c r="AO322">
        <f t="shared" si="157"/>
        <v>8.8046199560347791</v>
      </c>
      <c r="AP322">
        <f t="shared" si="158"/>
        <v>263677.98346254276</v>
      </c>
    </row>
    <row r="323" spans="1:42" x14ac:dyDescent="0.3">
      <c r="A323">
        <v>322</v>
      </c>
      <c r="B323" t="s">
        <v>444</v>
      </c>
      <c r="C323" t="s">
        <v>318</v>
      </c>
      <c r="D323" t="s">
        <v>443</v>
      </c>
      <c r="E323" t="str">
        <f t="shared" ref="E323:E386" si="160">MID(B323, 6,LEN(B323)-11)</f>
        <v>175.576</v>
      </c>
      <c r="F323" t="str">
        <f t="shared" ref="F323:F386" si="161">MID(C323, 6,LEN(C323)-6)</f>
        <v>34.53098</v>
      </c>
      <c r="G323" t="str">
        <f t="shared" ref="G323:G386" si="162">MID(D323, 6,LEN(D323)-7)</f>
        <v>-86.50445</v>
      </c>
      <c r="H323">
        <f t="shared" si="138"/>
        <v>0.6027059984778671</v>
      </c>
      <c r="I323">
        <f t="shared" si="139"/>
        <v>0.60267929494031147</v>
      </c>
      <c r="J323">
        <f t="shared" si="140"/>
        <v>-1.5097810124085764</v>
      </c>
      <c r="K323">
        <f t="shared" si="141"/>
        <v>-1.5097874701268088</v>
      </c>
      <c r="L323">
        <f t="shared" si="142"/>
        <v>-5.3199473356481157E-6</v>
      </c>
      <c r="M323">
        <f t="shared" si="143"/>
        <v>-2.6703537555627932E-5</v>
      </c>
      <c r="N323">
        <f t="shared" si="144"/>
        <v>569.16748126488073</v>
      </c>
      <c r="O323">
        <f t="shared" si="145"/>
        <v>-4.9137000000000137</v>
      </c>
      <c r="P323" s="1">
        <f t="shared" si="146"/>
        <v>-8.633135521165276E-3</v>
      </c>
      <c r="Q323" s="3">
        <v>9.81</v>
      </c>
      <c r="R323" s="3">
        <v>20</v>
      </c>
      <c r="S323" s="3">
        <v>68</v>
      </c>
      <c r="T323" s="3">
        <f t="shared" si="147"/>
        <v>88</v>
      </c>
      <c r="U323" s="5">
        <v>2.4750000000000002E-3</v>
      </c>
      <c r="V323" s="5">
        <v>0.32</v>
      </c>
      <c r="W323" s="5">
        <v>1.29</v>
      </c>
      <c r="X323" s="4">
        <f t="shared" si="148"/>
        <v>2.1366180000000004</v>
      </c>
      <c r="Y323" s="4">
        <f t="shared" ref="Y323:Y386" si="163">SIN(ATAN(P323))*T323*Q323</f>
        <v>-7.4525355153160682</v>
      </c>
      <c r="Z323" s="3">
        <f t="shared" ref="Z323:Z386" si="164">0.5*W323*AE323^2*V323</f>
        <v>24.638223555326732</v>
      </c>
      <c r="AA323" s="3">
        <f t="shared" si="149"/>
        <v>19.322306040010666</v>
      </c>
      <c r="AB323" s="3">
        <f t="shared" ref="AB323:AB386" si="165">0.5*W323*V323</f>
        <v>0.2064</v>
      </c>
      <c r="AC323" s="3">
        <f t="shared" ref="AC323:AC386" si="166">T323*Q323*(U323+SIN(ATAN(P323)))</f>
        <v>-5.3159175153160687</v>
      </c>
      <c r="AD323" s="2">
        <f t="shared" si="159"/>
        <v>211.11</v>
      </c>
      <c r="AE323" s="2">
        <f t="shared" ref="AE323:AE386" si="167">AO323</f>
        <v>10.925714537532672</v>
      </c>
      <c r="AF323" s="2">
        <f t="shared" si="150"/>
        <v>1304.2160720804902</v>
      </c>
      <c r="AG323" s="2">
        <f t="shared" si="151"/>
        <v>-281.39630463863051</v>
      </c>
      <c r="AH323" s="2">
        <f t="shared" si="152"/>
        <v>-1022.8197674418606</v>
      </c>
      <c r="AI323" s="2">
        <f t="shared" ref="AI323:AI386" si="168">AE323*3.6*0.621371</f>
        <v>24.440119804444368</v>
      </c>
      <c r="AJ323">
        <f t="shared" ref="AJ323:AJ386" si="169">(N323/5280)/AI323</f>
        <v>4.4106523337123496E-3</v>
      </c>
      <c r="AK323">
        <f t="shared" si="153"/>
        <v>-25.755414318391807</v>
      </c>
      <c r="AL323">
        <f t="shared" si="154"/>
        <v>-1022.8197674418606</v>
      </c>
      <c r="AM323">
        <f t="shared" si="155"/>
        <v>1022.2007460404826</v>
      </c>
      <c r="AN323">
        <f t="shared" si="156"/>
        <v>0.61902140137794959</v>
      </c>
      <c r="AO323">
        <f t="shared" si="157"/>
        <v>10.925714537532672</v>
      </c>
      <c r="AP323">
        <f t="shared" si="158"/>
        <v>260907.30502915184</v>
      </c>
    </row>
    <row r="324" spans="1:42" x14ac:dyDescent="0.3">
      <c r="A324">
        <v>323</v>
      </c>
      <c r="B324" t="s">
        <v>442</v>
      </c>
      <c r="C324" t="s">
        <v>440</v>
      </c>
      <c r="D324" t="s">
        <v>441</v>
      </c>
      <c r="E324" t="str">
        <f t="shared" si="160"/>
        <v>177.451</v>
      </c>
      <c r="F324" t="str">
        <f t="shared" si="161"/>
        <v>34.52981</v>
      </c>
      <c r="G324" t="str">
        <f t="shared" si="162"/>
        <v>-86.50473</v>
      </c>
      <c r="H324">
        <f t="shared" ref="H324:H387" si="170">F323*PI()/180</f>
        <v>0.60267929494031147</v>
      </c>
      <c r="I324">
        <f t="shared" ref="I324:I387" si="171">F324*PI()/180</f>
        <v>0.60265887458806311</v>
      </c>
      <c r="J324">
        <f t="shared" ref="J324:J387" si="172">G323*PI()/180</f>
        <v>-1.5097874701268088</v>
      </c>
      <c r="K324">
        <f t="shared" ref="K324:K387" si="173">G324*PI()/180</f>
        <v>-1.5097923570487142</v>
      </c>
      <c r="L324">
        <f t="shared" ref="L324:L387" si="174">(K324-J324)*COS((H324+I324)/2)</f>
        <v>-4.0259713621769852E-6</v>
      </c>
      <c r="M324">
        <f t="shared" ref="M324:M387" si="175">I324-H324</f>
        <v>-2.0420352248362583E-5</v>
      </c>
      <c r="N324">
        <f t="shared" ref="N324:N387" si="176">3959*SQRT(L324^2+M324^2)*5280</f>
        <v>435.07413255484579</v>
      </c>
      <c r="O324">
        <f t="shared" ref="O324:O387" si="177">(E324-E323)*3.3</f>
        <v>6.1875</v>
      </c>
      <c r="P324" s="1">
        <f t="shared" ref="P324:P387" si="178">O324/N324</f>
        <v>1.4221714271233992E-2</v>
      </c>
      <c r="Q324" s="3">
        <v>9.81</v>
      </c>
      <c r="R324" s="3">
        <v>20</v>
      </c>
      <c r="S324" s="3">
        <v>68</v>
      </c>
      <c r="T324" s="3">
        <f t="shared" ref="T324:T387" si="179">R324+S324</f>
        <v>88</v>
      </c>
      <c r="U324" s="5">
        <v>2.4750000000000002E-3</v>
      </c>
      <c r="V324" s="5">
        <v>0.32</v>
      </c>
      <c r="W324" s="5">
        <v>1.29</v>
      </c>
      <c r="X324" s="4">
        <f t="shared" ref="X324:X387" si="180">T324*U324*Q324</f>
        <v>2.1366180000000004</v>
      </c>
      <c r="Y324" s="4">
        <f t="shared" si="163"/>
        <v>12.276080096309661</v>
      </c>
      <c r="Z324" s="3">
        <f t="shared" si="164"/>
        <v>12.603314958517078</v>
      </c>
      <c r="AA324" s="3">
        <f t="shared" ref="AA324:AA387" si="181">X324+Y324+Z324</f>
        <v>27.01601305482674</v>
      </c>
      <c r="AB324" s="3">
        <f t="shared" si="165"/>
        <v>0.2064</v>
      </c>
      <c r="AC324" s="3">
        <f t="shared" si="166"/>
        <v>14.412698096309663</v>
      </c>
      <c r="AD324" s="2">
        <f t="shared" si="159"/>
        <v>211.11</v>
      </c>
      <c r="AE324" s="2">
        <f t="shared" si="167"/>
        <v>7.8142544413037545</v>
      </c>
      <c r="AF324" s="2">
        <f t="shared" ref="AF324:AF387" si="182">AE324^3</f>
        <v>477.15847814797536</v>
      </c>
      <c r="AG324" s="2">
        <f t="shared" ref="AG324:AG387" si="183">(AC324/AB324)*AE324</f>
        <v>545.66128929388537</v>
      </c>
      <c r="AH324" s="2">
        <f t="shared" ref="AH324:AH387" si="184">-AD324/AB324</f>
        <v>-1022.8197674418606</v>
      </c>
      <c r="AI324" s="2">
        <f t="shared" si="168"/>
        <v>17.479983947210478</v>
      </c>
      <c r="AJ324">
        <f t="shared" si="169"/>
        <v>4.7139862451711792E-3</v>
      </c>
      <c r="AK324">
        <f t="shared" ref="AK324:AK387" si="185">AC324/AB324</f>
        <v>69.828963644911155</v>
      </c>
      <c r="AL324">
        <f t="shared" ref="AL324:AL387" si="186">-AD324/AB324</f>
        <v>-1022.8197674418606</v>
      </c>
      <c r="AM324">
        <f t="shared" ref="AM324:AM387" si="187">SQRT((AL324^2)/4+(AK324^3)/27)+(-AL324/2)</f>
        <v>1035.004078130338</v>
      </c>
      <c r="AN324">
        <f t="shared" ref="AN324:AN387" si="188">-SQRT((AL324^2)/4+(AK324^3)/27)+(-AL324/2)</f>
        <v>-12.18431068847741</v>
      </c>
      <c r="AO324">
        <f t="shared" ref="AO324:AO387" si="189">AM324^(1/3)+AN324^(1/3)</f>
        <v>7.8142544413037545</v>
      </c>
      <c r="AP324">
        <f t="shared" ref="AP324:AP387" si="190">AL324^2/4+AK324^3/27</f>
        <v>274150.88041923667</v>
      </c>
    </row>
    <row r="325" spans="1:42" x14ac:dyDescent="0.3">
      <c r="A325">
        <v>324</v>
      </c>
      <c r="B325" t="s">
        <v>439</v>
      </c>
      <c r="C325" t="s">
        <v>437</v>
      </c>
      <c r="D325" t="s">
        <v>438</v>
      </c>
      <c r="E325" t="str">
        <f t="shared" si="160"/>
        <v>177.96</v>
      </c>
      <c r="F325" t="str">
        <f t="shared" si="161"/>
        <v>34.52924</v>
      </c>
      <c r="G325" t="str">
        <f t="shared" si="162"/>
        <v>-86.50479</v>
      </c>
      <c r="H325">
        <f t="shared" si="170"/>
        <v>0.60265887458806311</v>
      </c>
      <c r="I325">
        <f t="shared" si="171"/>
        <v>0.60264892621132682</v>
      </c>
      <c r="J325">
        <f t="shared" si="172"/>
        <v>-1.5097923570487142</v>
      </c>
      <c r="K325">
        <f t="shared" si="173"/>
        <v>-1.5097934042462655</v>
      </c>
      <c r="L325">
        <f t="shared" si="174"/>
        <v>-8.6271716248799274E-7</v>
      </c>
      <c r="M325">
        <f t="shared" si="175"/>
        <v>-9.9483767362906761E-6</v>
      </c>
      <c r="N325">
        <f t="shared" si="176"/>
        <v>208.7365686497472</v>
      </c>
      <c r="O325">
        <f t="shared" si="177"/>
        <v>1.6797000000000479</v>
      </c>
      <c r="P325" s="1">
        <f t="shared" si="178"/>
        <v>8.046984823337433E-3</v>
      </c>
      <c r="Q325" s="3">
        <v>9.81</v>
      </c>
      <c r="R325" s="3">
        <v>20</v>
      </c>
      <c r="S325" s="3">
        <v>68</v>
      </c>
      <c r="T325" s="3">
        <f t="shared" si="179"/>
        <v>88</v>
      </c>
      <c r="U325" s="5">
        <v>2.4750000000000002E-3</v>
      </c>
      <c r="V325" s="5">
        <v>0.32</v>
      </c>
      <c r="W325" s="5">
        <v>1.29</v>
      </c>
      <c r="X325" s="4">
        <f t="shared" si="180"/>
        <v>2.1366180000000004</v>
      </c>
      <c r="Y325" s="4">
        <f t="shared" si="163"/>
        <v>6.946576152757908</v>
      </c>
      <c r="Z325" s="3">
        <f t="shared" si="164"/>
        <v>15.375994436735473</v>
      </c>
      <c r="AA325" s="3">
        <f t="shared" si="181"/>
        <v>24.45918858949338</v>
      </c>
      <c r="AB325" s="3">
        <f t="shared" si="165"/>
        <v>0.2064</v>
      </c>
      <c r="AC325" s="3">
        <f t="shared" si="166"/>
        <v>9.0831941527579083</v>
      </c>
      <c r="AD325" s="2">
        <f t="shared" ref="AD325:AD388" si="191">AD324</f>
        <v>211.11</v>
      </c>
      <c r="AE325" s="2">
        <f t="shared" si="167"/>
        <v>8.6311121576078911</v>
      </c>
      <c r="AF325" s="2">
        <f t="shared" si="182"/>
        <v>642.98416917741679</v>
      </c>
      <c r="AG325" s="2">
        <f t="shared" si="183"/>
        <v>379.83559826444616</v>
      </c>
      <c r="AH325" s="2">
        <f t="shared" si="184"/>
        <v>-1022.8197674418606</v>
      </c>
      <c r="AI325" s="2">
        <f t="shared" si="168"/>
        <v>19.307242052945902</v>
      </c>
      <c r="AJ325">
        <f t="shared" si="169"/>
        <v>2.0475964885993164E-3</v>
      </c>
      <c r="AK325">
        <f t="shared" si="185"/>
        <v>44.007723608323197</v>
      </c>
      <c r="AL325">
        <f t="shared" si="186"/>
        <v>-1022.8197674418606</v>
      </c>
      <c r="AM325">
        <f t="shared" si="187"/>
        <v>1025.8967094570671</v>
      </c>
      <c r="AN325">
        <f t="shared" si="188"/>
        <v>-3.0769420152064981</v>
      </c>
      <c r="AO325">
        <f t="shared" si="189"/>
        <v>8.6311121576078911</v>
      </c>
      <c r="AP325">
        <f t="shared" si="190"/>
        <v>264696.69385604601</v>
      </c>
    </row>
    <row r="326" spans="1:42" x14ac:dyDescent="0.3">
      <c r="A326">
        <v>325</v>
      </c>
      <c r="B326" t="s">
        <v>436</v>
      </c>
      <c r="C326" t="s">
        <v>434</v>
      </c>
      <c r="D326" t="s">
        <v>435</v>
      </c>
      <c r="E326" t="str">
        <f t="shared" si="160"/>
        <v>178.403</v>
      </c>
      <c r="F326" t="str">
        <f t="shared" si="161"/>
        <v>34.52839</v>
      </c>
      <c r="G326" t="str">
        <f t="shared" si="162"/>
        <v>-86.50481</v>
      </c>
      <c r="H326">
        <f t="shared" si="170"/>
        <v>0.60264892621132682</v>
      </c>
      <c r="I326">
        <f t="shared" si="171"/>
        <v>0.60263409091268494</v>
      </c>
      <c r="J326">
        <f t="shared" si="172"/>
        <v>-1.5097934042462655</v>
      </c>
      <c r="K326">
        <f t="shared" si="173"/>
        <v>-1.509793753312116</v>
      </c>
      <c r="L326">
        <f t="shared" si="174"/>
        <v>-2.8757483933890302E-7</v>
      </c>
      <c r="M326">
        <f t="shared" si="175"/>
        <v>-1.4835298641879824E-5</v>
      </c>
      <c r="N326">
        <f t="shared" si="176"/>
        <v>310.16821967119995</v>
      </c>
      <c r="O326">
        <f t="shared" si="177"/>
        <v>1.4618999999999458</v>
      </c>
      <c r="P326" s="1">
        <f t="shared" si="178"/>
        <v>4.713248834937578E-3</v>
      </c>
      <c r="Q326" s="3">
        <v>9.81</v>
      </c>
      <c r="R326" s="3">
        <v>20</v>
      </c>
      <c r="S326" s="3">
        <v>68</v>
      </c>
      <c r="T326" s="3">
        <f t="shared" si="179"/>
        <v>88</v>
      </c>
      <c r="U326" s="5">
        <v>2.4750000000000002E-3</v>
      </c>
      <c r="V326" s="5">
        <v>0.32</v>
      </c>
      <c r="W326" s="5">
        <v>1.29</v>
      </c>
      <c r="X326" s="4">
        <f t="shared" si="180"/>
        <v>2.1366180000000004</v>
      </c>
      <c r="Y326" s="4">
        <f t="shared" si="163"/>
        <v>4.0688082607688045</v>
      </c>
      <c r="Z326" s="3">
        <f t="shared" si="164"/>
        <v>17.033361527804264</v>
      </c>
      <c r="AA326" s="3">
        <f t="shared" si="181"/>
        <v>23.23878778857307</v>
      </c>
      <c r="AB326" s="3">
        <f t="shared" si="165"/>
        <v>0.2064</v>
      </c>
      <c r="AC326" s="3">
        <f t="shared" si="166"/>
        <v>6.2054262607688058</v>
      </c>
      <c r="AD326" s="2">
        <f t="shared" si="191"/>
        <v>211.11</v>
      </c>
      <c r="AE326" s="2">
        <f t="shared" si="167"/>
        <v>9.0843809031986602</v>
      </c>
      <c r="AF326" s="2">
        <f t="shared" si="182"/>
        <v>749.69740397511532</v>
      </c>
      <c r="AG326" s="2">
        <f t="shared" si="183"/>
        <v>273.12236346674229</v>
      </c>
      <c r="AH326" s="2">
        <f t="shared" si="184"/>
        <v>-1022.8197674418606</v>
      </c>
      <c r="AI326" s="2">
        <f t="shared" si="168"/>
        <v>20.321175046325237</v>
      </c>
      <c r="AJ326">
        <f t="shared" si="169"/>
        <v>2.8907767815796776E-3</v>
      </c>
      <c r="AK326">
        <f t="shared" si="185"/>
        <v>30.065049713027161</v>
      </c>
      <c r="AL326">
        <f t="shared" si="186"/>
        <v>-1022.8197674418606</v>
      </c>
      <c r="AM326">
        <f t="shared" si="187"/>
        <v>1023.8028854821143</v>
      </c>
      <c r="AN326">
        <f t="shared" si="188"/>
        <v>-0.9831180402537143</v>
      </c>
      <c r="AO326">
        <f t="shared" si="189"/>
        <v>9.0843809031986602</v>
      </c>
      <c r="AP326">
        <f t="shared" si="190"/>
        <v>262546.58825383667</v>
      </c>
    </row>
    <row r="327" spans="1:42" x14ac:dyDescent="0.3">
      <c r="A327">
        <v>326</v>
      </c>
      <c r="B327" t="s">
        <v>433</v>
      </c>
      <c r="C327" t="s">
        <v>431</v>
      </c>
      <c r="D327" t="s">
        <v>432</v>
      </c>
      <c r="E327" t="str">
        <f t="shared" si="160"/>
        <v>178.816</v>
      </c>
      <c r="F327" t="str">
        <f t="shared" si="161"/>
        <v>34.52799</v>
      </c>
      <c r="G327" t="str">
        <f t="shared" si="162"/>
        <v>-86.50484</v>
      </c>
      <c r="H327">
        <f t="shared" si="170"/>
        <v>0.60263409091268494</v>
      </c>
      <c r="I327">
        <f t="shared" si="171"/>
        <v>0.602627109595677</v>
      </c>
      <c r="J327">
        <f t="shared" si="172"/>
        <v>-1.509793753312116</v>
      </c>
      <c r="K327">
        <f t="shared" si="173"/>
        <v>-1.5097942769108916</v>
      </c>
      <c r="L327">
        <f t="shared" si="174"/>
        <v>-4.313654964221609E-7</v>
      </c>
      <c r="M327">
        <f t="shared" si="175"/>
        <v>-6.9813170079369158E-6</v>
      </c>
      <c r="N327">
        <f t="shared" si="176"/>
        <v>146.21240979404888</v>
      </c>
      <c r="O327">
        <f t="shared" si="177"/>
        <v>1.362900000000036</v>
      </c>
      <c r="P327" s="1">
        <f t="shared" si="178"/>
        <v>9.3213702032528059E-3</v>
      </c>
      <c r="Q327" s="3">
        <v>9.81</v>
      </c>
      <c r="R327" s="3">
        <v>20</v>
      </c>
      <c r="S327" s="3">
        <v>68</v>
      </c>
      <c r="T327" s="3">
        <f t="shared" si="179"/>
        <v>88</v>
      </c>
      <c r="U327" s="5">
        <v>2.4750000000000002E-3</v>
      </c>
      <c r="V327" s="5">
        <v>0.32</v>
      </c>
      <c r="W327" s="5">
        <v>1.29</v>
      </c>
      <c r="X327" s="4">
        <f t="shared" si="180"/>
        <v>2.1366180000000004</v>
      </c>
      <c r="Y327" s="4">
        <f t="shared" si="163"/>
        <v>8.0466029002723225</v>
      </c>
      <c r="Z327" s="3">
        <f t="shared" si="164"/>
        <v>14.771457507997663</v>
      </c>
      <c r="AA327" s="3">
        <f t="shared" si="181"/>
        <v>24.954678408269984</v>
      </c>
      <c r="AB327" s="3">
        <f t="shared" si="165"/>
        <v>0.2064</v>
      </c>
      <c r="AC327" s="3">
        <f t="shared" si="166"/>
        <v>10.183220900272323</v>
      </c>
      <c r="AD327" s="2">
        <f t="shared" si="191"/>
        <v>211.11</v>
      </c>
      <c r="AE327" s="2">
        <f t="shared" si="167"/>
        <v>8.4597363486775379</v>
      </c>
      <c r="AF327" s="2">
        <f t="shared" si="182"/>
        <v>605.43912792322453</v>
      </c>
      <c r="AG327" s="2">
        <f t="shared" si="183"/>
        <v>417.38063951863649</v>
      </c>
      <c r="AH327" s="2">
        <f t="shared" si="184"/>
        <v>-1022.8197674418606</v>
      </c>
      <c r="AI327" s="2">
        <f t="shared" si="168"/>
        <v>18.923885404970797</v>
      </c>
      <c r="AJ327">
        <f t="shared" si="169"/>
        <v>1.463322340342541E-3</v>
      </c>
      <c r="AK327">
        <f t="shared" si="185"/>
        <v>49.337310563334896</v>
      </c>
      <c r="AL327">
        <f t="shared" si="186"/>
        <v>-1022.8197674418606</v>
      </c>
      <c r="AM327">
        <f t="shared" si="187"/>
        <v>1027.1501743537553</v>
      </c>
      <c r="AN327">
        <f t="shared" si="188"/>
        <v>-4.3304069118947268</v>
      </c>
      <c r="AO327">
        <f t="shared" si="189"/>
        <v>8.4597363486775379</v>
      </c>
      <c r="AP327">
        <f t="shared" si="190"/>
        <v>265988.04738203081</v>
      </c>
    </row>
    <row r="328" spans="1:42" x14ac:dyDescent="0.3">
      <c r="A328">
        <v>327</v>
      </c>
      <c r="B328" t="s">
        <v>430</v>
      </c>
      <c r="C328" t="s">
        <v>428</v>
      </c>
      <c r="D328" t="s">
        <v>429</v>
      </c>
      <c r="E328" t="str">
        <f t="shared" si="160"/>
        <v>179.75</v>
      </c>
      <c r="F328" t="str">
        <f t="shared" si="161"/>
        <v>34.52769</v>
      </c>
      <c r="G328" t="str">
        <f t="shared" si="162"/>
        <v>-86.50493</v>
      </c>
      <c r="H328">
        <f t="shared" si="170"/>
        <v>0.602627109595677</v>
      </c>
      <c r="I328">
        <f t="shared" si="171"/>
        <v>0.60262187360792097</v>
      </c>
      <c r="J328">
        <f t="shared" si="172"/>
        <v>-1.5097942769108916</v>
      </c>
      <c r="K328">
        <f t="shared" si="173"/>
        <v>-1.5097958477072182</v>
      </c>
      <c r="L328">
        <f t="shared" si="174"/>
        <v>-1.2941019276885534E-6</v>
      </c>
      <c r="M328">
        <f t="shared" si="175"/>
        <v>-5.2359877560359536E-6</v>
      </c>
      <c r="N328">
        <f t="shared" si="176"/>
        <v>112.74395934122211</v>
      </c>
      <c r="O328">
        <f t="shared" si="177"/>
        <v>3.0821999999999914</v>
      </c>
      <c r="P328" s="1">
        <f t="shared" si="178"/>
        <v>2.7338050020681324E-2</v>
      </c>
      <c r="Q328" s="3">
        <v>9.81</v>
      </c>
      <c r="R328" s="3">
        <v>20</v>
      </c>
      <c r="S328" s="3">
        <v>68</v>
      </c>
      <c r="T328" s="3">
        <f t="shared" si="179"/>
        <v>88</v>
      </c>
      <c r="U328" s="5">
        <v>2.4750000000000002E-3</v>
      </c>
      <c r="V328" s="5">
        <v>0.32</v>
      </c>
      <c r="W328" s="5">
        <v>1.29</v>
      </c>
      <c r="X328" s="4">
        <f t="shared" si="180"/>
        <v>2.1366180000000004</v>
      </c>
      <c r="Y328" s="4">
        <f t="shared" si="163"/>
        <v>23.591577661749405</v>
      </c>
      <c r="Z328" s="3">
        <f t="shared" si="164"/>
        <v>8.0582695333032675</v>
      </c>
      <c r="AA328" s="3">
        <f t="shared" si="181"/>
        <v>33.786465195052671</v>
      </c>
      <c r="AB328" s="3">
        <f t="shared" si="165"/>
        <v>0.2064</v>
      </c>
      <c r="AC328" s="3">
        <f t="shared" si="166"/>
        <v>25.728195661749407</v>
      </c>
      <c r="AD328" s="2">
        <f t="shared" si="191"/>
        <v>211.11</v>
      </c>
      <c r="AE328" s="2">
        <f t="shared" si="167"/>
        <v>6.248360069076198</v>
      </c>
      <c r="AF328" s="2">
        <f t="shared" si="182"/>
        <v>243.94849601620848</v>
      </c>
      <c r="AG328" s="2">
        <f t="shared" si="183"/>
        <v>778.87127142565146</v>
      </c>
      <c r="AH328" s="2">
        <f t="shared" si="184"/>
        <v>-1022.8197674418606</v>
      </c>
      <c r="AI328" s="2">
        <f t="shared" si="168"/>
        <v>13.977179080135008</v>
      </c>
      <c r="AJ328">
        <f t="shared" si="169"/>
        <v>1.5277061615996651E-3</v>
      </c>
      <c r="AK328">
        <f t="shared" si="185"/>
        <v>124.65211076428976</v>
      </c>
      <c r="AL328">
        <f t="shared" si="186"/>
        <v>-1022.8197674418606</v>
      </c>
      <c r="AM328">
        <f t="shared" si="187"/>
        <v>1088.7102709829767</v>
      </c>
      <c r="AN328">
        <f t="shared" si="188"/>
        <v>-65.890503541116175</v>
      </c>
      <c r="AO328">
        <f t="shared" si="189"/>
        <v>6.248360069076198</v>
      </c>
      <c r="AP328">
        <f t="shared" si="190"/>
        <v>333275.73713290878</v>
      </c>
    </row>
    <row r="329" spans="1:42" x14ac:dyDescent="0.3">
      <c r="A329">
        <v>328</v>
      </c>
      <c r="B329" t="s">
        <v>427</v>
      </c>
      <c r="C329" t="s">
        <v>425</v>
      </c>
      <c r="D329" t="s">
        <v>426</v>
      </c>
      <c r="E329" t="str">
        <f t="shared" si="160"/>
        <v>181.21</v>
      </c>
      <c r="F329" t="str">
        <f t="shared" si="161"/>
        <v>34.52735</v>
      </c>
      <c r="G329" t="str">
        <f t="shared" si="162"/>
        <v>-86.50511</v>
      </c>
      <c r="H329">
        <f t="shared" si="170"/>
        <v>0.60262187360792097</v>
      </c>
      <c r="I329">
        <f t="shared" si="171"/>
        <v>0.60261593948846404</v>
      </c>
      <c r="J329">
        <f t="shared" si="172"/>
        <v>-1.5097958477072182</v>
      </c>
      <c r="K329">
        <f t="shared" si="173"/>
        <v>-1.509798989299872</v>
      </c>
      <c r="L329">
        <f t="shared" si="174"/>
        <v>-2.5882138010536049E-6</v>
      </c>
      <c r="M329">
        <f t="shared" si="175"/>
        <v>-5.9341194569295652E-6</v>
      </c>
      <c r="N329">
        <f t="shared" si="176"/>
        <v>135.32930519051303</v>
      </c>
      <c r="O329">
        <f t="shared" si="177"/>
        <v>4.8180000000000263</v>
      </c>
      <c r="P329" s="1">
        <f t="shared" si="178"/>
        <v>3.5602044902376263E-2</v>
      </c>
      <c r="Q329" s="3">
        <v>9.81</v>
      </c>
      <c r="R329" s="3">
        <v>20</v>
      </c>
      <c r="S329" s="3">
        <v>68</v>
      </c>
      <c r="T329" s="3">
        <f t="shared" si="179"/>
        <v>88</v>
      </c>
      <c r="U329" s="5">
        <v>2.4750000000000002E-3</v>
      </c>
      <c r="V329" s="5">
        <v>0.32</v>
      </c>
      <c r="W329" s="5">
        <v>1.29</v>
      </c>
      <c r="X329" s="4">
        <f t="shared" si="180"/>
        <v>2.1366180000000004</v>
      </c>
      <c r="Y329" s="4">
        <f t="shared" si="163"/>
        <v>30.715073723665078</v>
      </c>
      <c r="Z329" s="3">
        <f t="shared" si="164"/>
        <v>6.0716535965841585</v>
      </c>
      <c r="AA329" s="3">
        <f t="shared" si="181"/>
        <v>38.923345320249233</v>
      </c>
      <c r="AB329" s="3">
        <f t="shared" si="165"/>
        <v>0.2064</v>
      </c>
      <c r="AC329" s="3">
        <f t="shared" si="166"/>
        <v>32.851691723665077</v>
      </c>
      <c r="AD329" s="2">
        <f t="shared" si="191"/>
        <v>211.11</v>
      </c>
      <c r="AE329" s="2">
        <f t="shared" si="167"/>
        <v>5.4237373037454093</v>
      </c>
      <c r="AF329" s="2">
        <f t="shared" si="182"/>
        <v>159.54968075200327</v>
      </c>
      <c r="AG329" s="2">
        <f t="shared" si="183"/>
        <v>863.27008668985764</v>
      </c>
      <c r="AH329" s="2">
        <f t="shared" si="184"/>
        <v>-1022.8197674418606</v>
      </c>
      <c r="AI329" s="2">
        <f t="shared" si="168"/>
        <v>12.132551059796119</v>
      </c>
      <c r="AJ329">
        <f t="shared" si="169"/>
        <v>2.1125441878755758E-3</v>
      </c>
      <c r="AK329">
        <f t="shared" si="185"/>
        <v>159.16517307977267</v>
      </c>
      <c r="AL329">
        <f t="shared" si="186"/>
        <v>-1022.8197674418606</v>
      </c>
      <c r="AM329">
        <f t="shared" si="187"/>
        <v>1152.4102912871192</v>
      </c>
      <c r="AN329">
        <f t="shared" si="188"/>
        <v>-129.59052384525859</v>
      </c>
      <c r="AO329">
        <f t="shared" si="189"/>
        <v>5.4237373037454093</v>
      </c>
      <c r="AP329">
        <f t="shared" si="190"/>
        <v>410881.52250002028</v>
      </c>
    </row>
    <row r="330" spans="1:42" x14ac:dyDescent="0.3">
      <c r="A330">
        <v>329</v>
      </c>
      <c r="B330" t="s">
        <v>424</v>
      </c>
      <c r="C330" t="s">
        <v>422</v>
      </c>
      <c r="D330" t="s">
        <v>423</v>
      </c>
      <c r="E330" t="str">
        <f t="shared" si="160"/>
        <v>182.724</v>
      </c>
      <c r="F330" t="str">
        <f t="shared" si="161"/>
        <v>34.52615</v>
      </c>
      <c r="G330" t="str">
        <f t="shared" si="162"/>
        <v>-86.50593</v>
      </c>
      <c r="H330">
        <f t="shared" si="170"/>
        <v>0.60261593948846404</v>
      </c>
      <c r="I330">
        <f t="shared" si="171"/>
        <v>0.60259499553744023</v>
      </c>
      <c r="J330">
        <f t="shared" si="172"/>
        <v>-1.509798989299872</v>
      </c>
      <c r="K330">
        <f t="shared" si="173"/>
        <v>-1.5098133009997383</v>
      </c>
      <c r="L330">
        <f t="shared" si="174"/>
        <v>-1.1790860774591135E-5</v>
      </c>
      <c r="M330">
        <f t="shared" si="175"/>
        <v>-2.0943951023810747E-5</v>
      </c>
      <c r="N330">
        <f t="shared" si="176"/>
        <v>502.41273622764862</v>
      </c>
      <c r="O330">
        <f t="shared" si="177"/>
        <v>4.9961999999999387</v>
      </c>
      <c r="P330" s="1">
        <f t="shared" si="178"/>
        <v>9.9444135065399827E-3</v>
      </c>
      <c r="Q330" s="3">
        <v>9.81</v>
      </c>
      <c r="R330" s="3">
        <v>20</v>
      </c>
      <c r="S330" s="3">
        <v>68</v>
      </c>
      <c r="T330" s="3">
        <f t="shared" si="179"/>
        <v>88</v>
      </c>
      <c r="U330" s="5">
        <v>2.4750000000000002E-3</v>
      </c>
      <c r="V330" s="5">
        <v>0.32</v>
      </c>
      <c r="W330" s="5">
        <v>1.29</v>
      </c>
      <c r="X330" s="4">
        <f t="shared" si="180"/>
        <v>2.1366180000000004</v>
      </c>
      <c r="Y330" s="4">
        <f t="shared" si="163"/>
        <v>8.5843888414755938</v>
      </c>
      <c r="Z330" s="3">
        <f t="shared" si="164"/>
        <v>14.481907632121153</v>
      </c>
      <c r="AA330" s="3">
        <f t="shared" si="181"/>
        <v>25.202914473596749</v>
      </c>
      <c r="AB330" s="3">
        <f t="shared" si="165"/>
        <v>0.2064</v>
      </c>
      <c r="AC330" s="3">
        <f t="shared" si="166"/>
        <v>10.721006841475594</v>
      </c>
      <c r="AD330" s="2">
        <f t="shared" si="191"/>
        <v>211.11</v>
      </c>
      <c r="AE330" s="2">
        <f t="shared" si="167"/>
        <v>8.3764121891999608</v>
      </c>
      <c r="AF330" s="2">
        <f t="shared" si="182"/>
        <v>587.72493998336995</v>
      </c>
      <c r="AG330" s="2">
        <f t="shared" si="183"/>
        <v>435.09482745849004</v>
      </c>
      <c r="AH330" s="2">
        <f t="shared" si="184"/>
        <v>-1022.8197674418606</v>
      </c>
      <c r="AI330" s="2">
        <f t="shared" si="168"/>
        <v>18.73749462629533</v>
      </c>
      <c r="AJ330">
        <f t="shared" si="169"/>
        <v>5.0782630876546296E-3</v>
      </c>
      <c r="AK330">
        <f t="shared" si="185"/>
        <v>51.942862604048422</v>
      </c>
      <c r="AL330">
        <f t="shared" si="186"/>
        <v>-1022.8197674418606</v>
      </c>
      <c r="AM330">
        <f t="shared" si="187"/>
        <v>1027.8695870024874</v>
      </c>
      <c r="AN330">
        <f t="shared" si="188"/>
        <v>-5.0498195606267586</v>
      </c>
      <c r="AO330">
        <f t="shared" si="189"/>
        <v>8.3764121891999608</v>
      </c>
      <c r="AP330">
        <f t="shared" si="190"/>
        <v>266730.62511367392</v>
      </c>
    </row>
    <row r="331" spans="1:42" x14ac:dyDescent="0.3">
      <c r="A331">
        <v>330</v>
      </c>
      <c r="B331" t="s">
        <v>421</v>
      </c>
      <c r="C331" t="s">
        <v>419</v>
      </c>
      <c r="D331" t="s">
        <v>420</v>
      </c>
      <c r="E331" t="str">
        <f t="shared" si="160"/>
        <v>182.522</v>
      </c>
      <c r="F331" t="str">
        <f t="shared" si="161"/>
        <v>34.52583</v>
      </c>
      <c r="G331" t="str">
        <f t="shared" si="162"/>
        <v>-86.50615</v>
      </c>
      <c r="H331">
        <f t="shared" si="170"/>
        <v>0.60259499553744023</v>
      </c>
      <c r="I331">
        <f t="shared" si="171"/>
        <v>0.60258941048383374</v>
      </c>
      <c r="J331">
        <f t="shared" si="172"/>
        <v>-1.5098133009997383</v>
      </c>
      <c r="K331">
        <f t="shared" si="173"/>
        <v>-1.5098171407240926</v>
      </c>
      <c r="L331">
        <f t="shared" si="174"/>
        <v>-3.1634305386609924E-6</v>
      </c>
      <c r="M331">
        <f t="shared" si="175"/>
        <v>-5.5850536064827594E-6</v>
      </c>
      <c r="N331">
        <f t="shared" si="176"/>
        <v>134.17408634123586</v>
      </c>
      <c r="O331">
        <f t="shared" si="177"/>
        <v>-0.66659999999999398</v>
      </c>
      <c r="P331" s="1">
        <f t="shared" si="178"/>
        <v>-4.9681724554820174E-3</v>
      </c>
      <c r="Q331" s="3">
        <v>9.81</v>
      </c>
      <c r="R331" s="3">
        <v>20</v>
      </c>
      <c r="S331" s="3">
        <v>68</v>
      </c>
      <c r="T331" s="3">
        <f t="shared" si="179"/>
        <v>88</v>
      </c>
      <c r="U331" s="5">
        <v>2.4750000000000002E-3</v>
      </c>
      <c r="V331" s="5">
        <v>0.32</v>
      </c>
      <c r="W331" s="5">
        <v>1.29</v>
      </c>
      <c r="X331" s="4">
        <f t="shared" si="180"/>
        <v>2.1366180000000004</v>
      </c>
      <c r="Y331" s="4">
        <f t="shared" si="163"/>
        <v>-4.2888709871566544</v>
      </c>
      <c r="Z331" s="3">
        <f t="shared" si="164"/>
        <v>22.411657109762761</v>
      </c>
      <c r="AA331" s="3">
        <f t="shared" si="181"/>
        <v>20.259404122606107</v>
      </c>
      <c r="AB331" s="3">
        <f t="shared" si="165"/>
        <v>0.2064</v>
      </c>
      <c r="AC331" s="3">
        <f t="shared" si="166"/>
        <v>-2.152252987156654</v>
      </c>
      <c r="AD331" s="2">
        <f t="shared" si="191"/>
        <v>211.11</v>
      </c>
      <c r="AE331" s="2">
        <f t="shared" si="167"/>
        <v>10.420345964886211</v>
      </c>
      <c r="AF331" s="2">
        <f t="shared" si="182"/>
        <v>1131.4787826072177</v>
      </c>
      <c r="AG331" s="2">
        <f t="shared" si="183"/>
        <v>-108.65901516536887</v>
      </c>
      <c r="AH331" s="2">
        <f t="shared" si="184"/>
        <v>-1022.8197674418606</v>
      </c>
      <c r="AI331" s="2">
        <f t="shared" si="168"/>
        <v>23.309642853170317</v>
      </c>
      <c r="AJ331">
        <f t="shared" si="169"/>
        <v>1.0901822450399747E-3</v>
      </c>
      <c r="AK331">
        <f t="shared" si="185"/>
        <v>-10.427582302115573</v>
      </c>
      <c r="AL331">
        <f t="shared" si="186"/>
        <v>-1022.8197674418606</v>
      </c>
      <c r="AM331">
        <f t="shared" si="187"/>
        <v>1022.7787087190364</v>
      </c>
      <c r="AN331">
        <f t="shared" si="188"/>
        <v>4.1058722824118377E-2</v>
      </c>
      <c r="AO331">
        <f t="shared" si="189"/>
        <v>10.420345964886211</v>
      </c>
      <c r="AP331">
        <f t="shared" si="190"/>
        <v>261498.0751799437</v>
      </c>
    </row>
    <row r="332" spans="1:42" x14ac:dyDescent="0.3">
      <c r="A332">
        <v>331</v>
      </c>
      <c r="B332" t="s">
        <v>418</v>
      </c>
      <c r="C332" t="s">
        <v>416</v>
      </c>
      <c r="D332" t="s">
        <v>417</v>
      </c>
      <c r="E332" t="str">
        <f t="shared" si="160"/>
        <v>182.805</v>
      </c>
      <c r="F332" t="str">
        <f t="shared" si="161"/>
        <v>34.52553</v>
      </c>
      <c r="G332" t="str">
        <f t="shared" si="162"/>
        <v>-86.50648</v>
      </c>
      <c r="H332">
        <f t="shared" si="170"/>
        <v>0.60258941048383374</v>
      </c>
      <c r="I332">
        <f t="shared" si="171"/>
        <v>0.60258417449607793</v>
      </c>
      <c r="J332">
        <f t="shared" si="172"/>
        <v>-1.5098171407240926</v>
      </c>
      <c r="K332">
        <f t="shared" si="173"/>
        <v>-1.509822900310624</v>
      </c>
      <c r="L332">
        <f t="shared" si="174"/>
        <v>-4.745163470217417E-6</v>
      </c>
      <c r="M332">
        <f t="shared" si="175"/>
        <v>-5.235987755813909E-6</v>
      </c>
      <c r="N332">
        <f t="shared" si="176"/>
        <v>147.70987548437947</v>
      </c>
      <c r="O332">
        <f t="shared" si="177"/>
        <v>0.93390000000005102</v>
      </c>
      <c r="P332" s="1">
        <f t="shared" si="178"/>
        <v>6.3225291940538688E-3</v>
      </c>
      <c r="Q332" s="3">
        <v>9.81</v>
      </c>
      <c r="R332" s="3">
        <v>20</v>
      </c>
      <c r="S332" s="3">
        <v>68</v>
      </c>
      <c r="T332" s="3">
        <f t="shared" si="179"/>
        <v>88</v>
      </c>
      <c r="U332" s="5">
        <v>2.4750000000000002E-3</v>
      </c>
      <c r="V332" s="5">
        <v>0.32</v>
      </c>
      <c r="W332" s="5">
        <v>1.29</v>
      </c>
      <c r="X332" s="4">
        <f t="shared" si="180"/>
        <v>2.1366180000000004</v>
      </c>
      <c r="Y332" s="4">
        <f t="shared" si="163"/>
        <v>5.4580039135842897</v>
      </c>
      <c r="Z332" s="3">
        <f t="shared" si="164"/>
        <v>16.219827231927365</v>
      </c>
      <c r="AA332" s="3">
        <f t="shared" si="181"/>
        <v>23.814449145511656</v>
      </c>
      <c r="AB332" s="3">
        <f t="shared" si="165"/>
        <v>0.2064</v>
      </c>
      <c r="AC332" s="3">
        <f t="shared" si="166"/>
        <v>7.5946219135842901</v>
      </c>
      <c r="AD332" s="2">
        <f t="shared" si="191"/>
        <v>211.11</v>
      </c>
      <c r="AE332" s="2">
        <f t="shared" si="167"/>
        <v>8.8647861938804802</v>
      </c>
      <c r="AF332" s="2">
        <f t="shared" si="182"/>
        <v>696.63420791044734</v>
      </c>
      <c r="AG332" s="2">
        <f t="shared" si="183"/>
        <v>326.18555953141555</v>
      </c>
      <c r="AH332" s="2">
        <f t="shared" si="184"/>
        <v>-1022.8197674418606</v>
      </c>
      <c r="AI332" s="2">
        <f t="shared" si="168"/>
        <v>19.82995582347975</v>
      </c>
      <c r="AJ332">
        <f t="shared" si="169"/>
        <v>1.4107623564269644E-3</v>
      </c>
      <c r="AK332">
        <f t="shared" si="185"/>
        <v>36.795648806125435</v>
      </c>
      <c r="AL332">
        <f t="shared" si="186"/>
        <v>-1022.8197674418606</v>
      </c>
      <c r="AM332">
        <f t="shared" si="187"/>
        <v>1024.6205553547661</v>
      </c>
      <c r="AN332">
        <f t="shared" si="188"/>
        <v>-1.8007879129054913</v>
      </c>
      <c r="AO332">
        <f t="shared" si="189"/>
        <v>8.8647861938804802</v>
      </c>
      <c r="AP332">
        <f t="shared" si="190"/>
        <v>263385.19347885286</v>
      </c>
    </row>
    <row r="333" spans="1:42" x14ac:dyDescent="0.3">
      <c r="A333">
        <v>332</v>
      </c>
      <c r="B333" t="s">
        <v>415</v>
      </c>
      <c r="C333" t="s">
        <v>413</v>
      </c>
      <c r="D333" t="s">
        <v>414</v>
      </c>
      <c r="E333" t="str">
        <f t="shared" si="160"/>
        <v>183.475</v>
      </c>
      <c r="F333" t="str">
        <f t="shared" si="161"/>
        <v>34.52543</v>
      </c>
      <c r="G333" t="str">
        <f t="shared" si="162"/>
        <v>-86.50663</v>
      </c>
      <c r="H333">
        <f t="shared" si="170"/>
        <v>0.60258417449607793</v>
      </c>
      <c r="I333">
        <f t="shared" si="171"/>
        <v>0.60258242916682581</v>
      </c>
      <c r="J333">
        <f t="shared" si="172"/>
        <v>-1.509822900310624</v>
      </c>
      <c r="K333">
        <f t="shared" si="173"/>
        <v>-1.5098255183045022</v>
      </c>
      <c r="L333">
        <f t="shared" si="174"/>
        <v>-2.1568976660902012E-6</v>
      </c>
      <c r="M333">
        <f t="shared" si="175"/>
        <v>-1.7453292521230068E-6</v>
      </c>
      <c r="N333">
        <f t="shared" si="176"/>
        <v>57.998818371264399</v>
      </c>
      <c r="O333">
        <f t="shared" si="177"/>
        <v>2.2109999999999586</v>
      </c>
      <c r="P333" s="1">
        <f t="shared" si="178"/>
        <v>3.812146630034452E-2</v>
      </c>
      <c r="Q333" s="3">
        <v>9.81</v>
      </c>
      <c r="R333" s="3">
        <v>20</v>
      </c>
      <c r="S333" s="3">
        <v>68</v>
      </c>
      <c r="T333" s="3">
        <f t="shared" si="179"/>
        <v>88</v>
      </c>
      <c r="U333" s="5">
        <v>2.4750000000000002E-3</v>
      </c>
      <c r="V333" s="5">
        <v>0.32</v>
      </c>
      <c r="W333" s="5">
        <v>1.29</v>
      </c>
      <c r="X333" s="4">
        <f t="shared" si="180"/>
        <v>2.1366180000000004</v>
      </c>
      <c r="Y333" s="4">
        <f t="shared" si="163"/>
        <v>32.885612657252864</v>
      </c>
      <c r="Z333" s="3">
        <f t="shared" si="164"/>
        <v>5.579932651113487</v>
      </c>
      <c r="AA333" s="3">
        <f t="shared" si="181"/>
        <v>40.60216330836635</v>
      </c>
      <c r="AB333" s="3">
        <f t="shared" si="165"/>
        <v>0.2064</v>
      </c>
      <c r="AC333" s="3">
        <f t="shared" si="166"/>
        <v>35.022230657252862</v>
      </c>
      <c r="AD333" s="2">
        <f t="shared" si="191"/>
        <v>211.11</v>
      </c>
      <c r="AE333" s="2">
        <f t="shared" si="167"/>
        <v>5.1994766484892976</v>
      </c>
      <c r="AF333" s="2">
        <f t="shared" si="182"/>
        <v>140.56554999809862</v>
      </c>
      <c r="AG333" s="2">
        <f t="shared" si="183"/>
        <v>882.25421744376092</v>
      </c>
      <c r="AH333" s="2">
        <f t="shared" si="184"/>
        <v>-1022.8197674418606</v>
      </c>
      <c r="AI333" s="2">
        <f t="shared" si="168"/>
        <v>11.630894416374396</v>
      </c>
      <c r="AJ333">
        <f t="shared" si="169"/>
        <v>9.4443507939189907E-4</v>
      </c>
      <c r="AK333">
        <f t="shared" si="185"/>
        <v>169.68135008358945</v>
      </c>
      <c r="AL333">
        <f t="shared" si="186"/>
        <v>-1022.8197674418606</v>
      </c>
      <c r="AM333">
        <f t="shared" si="187"/>
        <v>1176.602884721832</v>
      </c>
      <c r="AN333">
        <f t="shared" si="188"/>
        <v>-153.78311727997135</v>
      </c>
      <c r="AO333">
        <f t="shared" si="189"/>
        <v>5.1994766484892976</v>
      </c>
      <c r="AP333">
        <f t="shared" si="190"/>
        <v>442481.72858058545</v>
      </c>
    </row>
    <row r="334" spans="1:42" x14ac:dyDescent="0.3">
      <c r="A334">
        <v>333</v>
      </c>
      <c r="B334" t="s">
        <v>412</v>
      </c>
      <c r="C334" t="s">
        <v>410</v>
      </c>
      <c r="D334" t="s">
        <v>411</v>
      </c>
      <c r="E334" t="str">
        <f t="shared" si="160"/>
        <v>184.985</v>
      </c>
      <c r="F334" t="str">
        <f t="shared" si="161"/>
        <v>34.52527</v>
      </c>
      <c r="G334" t="str">
        <f t="shared" si="162"/>
        <v>-86.50695</v>
      </c>
      <c r="H334">
        <f t="shared" si="170"/>
        <v>0.60258242916682581</v>
      </c>
      <c r="I334">
        <f t="shared" si="171"/>
        <v>0.60257963664002268</v>
      </c>
      <c r="J334">
        <f t="shared" si="172"/>
        <v>-1.5098255183045022</v>
      </c>
      <c r="K334">
        <f t="shared" si="173"/>
        <v>-1.5098311033581089</v>
      </c>
      <c r="L334">
        <f t="shared" si="174"/>
        <v>-4.6013888698630045E-6</v>
      </c>
      <c r="M334">
        <f t="shared" si="175"/>
        <v>-2.7925268031303574E-6</v>
      </c>
      <c r="N334">
        <f t="shared" si="176"/>
        <v>112.51257352173192</v>
      </c>
      <c r="O334">
        <f t="shared" si="177"/>
        <v>4.9830000000000636</v>
      </c>
      <c r="P334" s="1">
        <f t="shared" si="178"/>
        <v>4.4288383458206043E-2</v>
      </c>
      <c r="Q334" s="3">
        <v>9.81</v>
      </c>
      <c r="R334" s="3">
        <v>20</v>
      </c>
      <c r="S334" s="3">
        <v>68</v>
      </c>
      <c r="T334" s="3">
        <f t="shared" si="179"/>
        <v>88</v>
      </c>
      <c r="U334" s="5">
        <v>2.4750000000000002E-3</v>
      </c>
      <c r="V334" s="5">
        <v>0.32</v>
      </c>
      <c r="W334" s="5">
        <v>1.29</v>
      </c>
      <c r="X334" s="4">
        <f t="shared" si="180"/>
        <v>2.1366180000000004</v>
      </c>
      <c r="Y334" s="4">
        <f t="shared" si="163"/>
        <v>38.195834204952888</v>
      </c>
      <c r="Z334" s="3">
        <f t="shared" si="164"/>
        <v>4.5636299036255403</v>
      </c>
      <c r="AA334" s="3">
        <f t="shared" si="181"/>
        <v>44.896082108578426</v>
      </c>
      <c r="AB334" s="3">
        <f t="shared" si="165"/>
        <v>0.2064</v>
      </c>
      <c r="AC334" s="3">
        <f t="shared" si="166"/>
        <v>40.332452204952887</v>
      </c>
      <c r="AD334" s="2">
        <f t="shared" si="191"/>
        <v>211.11</v>
      </c>
      <c r="AE334" s="2">
        <f t="shared" si="167"/>
        <v>4.7021920418232339</v>
      </c>
      <c r="AF334" s="2">
        <f t="shared" si="182"/>
        <v>103.96833437332629</v>
      </c>
      <c r="AG334" s="2">
        <f t="shared" si="183"/>
        <v>918.85143306853388</v>
      </c>
      <c r="AH334" s="2">
        <f t="shared" si="184"/>
        <v>-1022.8197674418606</v>
      </c>
      <c r="AI334" s="2">
        <f t="shared" si="168"/>
        <v>10.518500776391081</v>
      </c>
      <c r="AJ334">
        <f t="shared" si="169"/>
        <v>2.0258780204171147E-3</v>
      </c>
      <c r="AK334">
        <f t="shared" si="185"/>
        <v>195.40916765965545</v>
      </c>
      <c r="AL334">
        <f t="shared" si="186"/>
        <v>-1022.8197674418606</v>
      </c>
      <c r="AM334">
        <f t="shared" si="187"/>
        <v>1244.8247952548984</v>
      </c>
      <c r="AN334">
        <f t="shared" si="188"/>
        <v>-222.00502781303788</v>
      </c>
      <c r="AO334">
        <f t="shared" si="189"/>
        <v>4.7021920418232339</v>
      </c>
      <c r="AP334">
        <f t="shared" si="190"/>
        <v>537897.43246037827</v>
      </c>
    </row>
    <row r="335" spans="1:42" x14ac:dyDescent="0.3">
      <c r="A335">
        <v>334</v>
      </c>
      <c r="B335" t="s">
        <v>409</v>
      </c>
      <c r="C335" t="s">
        <v>407</v>
      </c>
      <c r="D335" t="s">
        <v>408</v>
      </c>
      <c r="E335" t="str">
        <f t="shared" si="160"/>
        <v>185.294</v>
      </c>
      <c r="F335" t="str">
        <f t="shared" si="161"/>
        <v>34.52489</v>
      </c>
      <c r="G335" t="str">
        <f t="shared" si="162"/>
        <v>-86.50785</v>
      </c>
      <c r="H335">
        <f t="shared" si="170"/>
        <v>0.60257963664002268</v>
      </c>
      <c r="I335">
        <f t="shared" si="171"/>
        <v>0.60257300438886507</v>
      </c>
      <c r="J335">
        <f t="shared" si="172"/>
        <v>-1.5098311033581089</v>
      </c>
      <c r="K335">
        <f t="shared" si="173"/>
        <v>-1.5098468113213768</v>
      </c>
      <c r="L335">
        <f t="shared" si="174"/>
        <v>-1.2941448149073163E-5</v>
      </c>
      <c r="M335">
        <f t="shared" si="175"/>
        <v>-6.6322511576011323E-6</v>
      </c>
      <c r="N335">
        <f t="shared" si="176"/>
        <v>303.97760184854695</v>
      </c>
      <c r="O335">
        <f t="shared" si="177"/>
        <v>1.0196999999999916</v>
      </c>
      <c r="P335" s="1">
        <f t="shared" si="178"/>
        <v>3.3545234708050775E-3</v>
      </c>
      <c r="Q335" s="3">
        <v>9.81</v>
      </c>
      <c r="R335" s="3">
        <v>20</v>
      </c>
      <c r="S335" s="3">
        <v>68</v>
      </c>
      <c r="T335" s="3">
        <f t="shared" si="179"/>
        <v>88</v>
      </c>
      <c r="U335" s="5">
        <v>2.4750000000000002E-3</v>
      </c>
      <c r="V335" s="5">
        <v>0.32</v>
      </c>
      <c r="W335" s="5">
        <v>1.29</v>
      </c>
      <c r="X335" s="4">
        <f t="shared" si="180"/>
        <v>2.1366180000000004</v>
      </c>
      <c r="Y335" s="4">
        <f t="shared" si="163"/>
        <v>2.895876728521487</v>
      </c>
      <c r="Z335" s="3">
        <f t="shared" si="164"/>
        <v>17.739241005472245</v>
      </c>
      <c r="AA335" s="3">
        <f t="shared" si="181"/>
        <v>22.771735733993733</v>
      </c>
      <c r="AB335" s="3">
        <f t="shared" si="165"/>
        <v>0.2064</v>
      </c>
      <c r="AC335" s="3">
        <f t="shared" si="166"/>
        <v>5.0324947285214874</v>
      </c>
      <c r="AD335" s="2">
        <f t="shared" si="191"/>
        <v>211.11</v>
      </c>
      <c r="AE335" s="2">
        <f t="shared" si="167"/>
        <v>9.270703053384473</v>
      </c>
      <c r="AF335" s="2">
        <f t="shared" si="182"/>
        <v>796.77924299493498</v>
      </c>
      <c r="AG335" s="2">
        <f t="shared" si="183"/>
        <v>226.04052444692547</v>
      </c>
      <c r="AH335" s="2">
        <f t="shared" si="184"/>
        <v>-1022.8197674418606</v>
      </c>
      <c r="AI335" s="2">
        <f t="shared" si="168"/>
        <v>20.737965697144428</v>
      </c>
      <c r="AJ335">
        <f t="shared" si="169"/>
        <v>2.7761409360198821E-3</v>
      </c>
      <c r="AK335">
        <f t="shared" si="185"/>
        <v>24.382241901751392</v>
      </c>
      <c r="AL335">
        <f t="shared" si="186"/>
        <v>-1022.8197674418606</v>
      </c>
      <c r="AM335">
        <f t="shared" si="187"/>
        <v>1023.3443759572942</v>
      </c>
      <c r="AN335">
        <f t="shared" si="188"/>
        <v>-0.52460851543361287</v>
      </c>
      <c r="AO335">
        <f t="shared" si="189"/>
        <v>9.270703053384473</v>
      </c>
      <c r="AP335">
        <f t="shared" si="190"/>
        <v>262076.92434130373</v>
      </c>
    </row>
    <row r="336" spans="1:42" x14ac:dyDescent="0.3">
      <c r="A336">
        <v>335</v>
      </c>
      <c r="B336" t="s">
        <v>406</v>
      </c>
      <c r="C336" t="s">
        <v>404</v>
      </c>
      <c r="D336" t="s">
        <v>405</v>
      </c>
      <c r="E336" t="str">
        <f t="shared" si="160"/>
        <v>186.117</v>
      </c>
      <c r="F336" t="str">
        <f t="shared" si="161"/>
        <v>34.52437</v>
      </c>
      <c r="G336" t="str">
        <f t="shared" si="162"/>
        <v>-86.50896</v>
      </c>
      <c r="H336">
        <f t="shared" si="170"/>
        <v>0.60257300438886507</v>
      </c>
      <c r="I336">
        <f t="shared" si="171"/>
        <v>0.60256392867675457</v>
      </c>
      <c r="J336">
        <f t="shared" si="172"/>
        <v>-1.5098468113213768</v>
      </c>
      <c r="K336">
        <f t="shared" si="173"/>
        <v>-1.5098661844760737</v>
      </c>
      <c r="L336">
        <f t="shared" si="174"/>
        <v>-1.5961205620458467E-5</v>
      </c>
      <c r="M336">
        <f t="shared" si="175"/>
        <v>-9.0757121105067284E-6</v>
      </c>
      <c r="N336">
        <f t="shared" si="176"/>
        <v>383.81084802962783</v>
      </c>
      <c r="O336">
        <f t="shared" si="177"/>
        <v>2.7158999999999307</v>
      </c>
      <c r="P336" s="1">
        <f t="shared" si="178"/>
        <v>7.0761418389880424E-3</v>
      </c>
      <c r="Q336" s="3">
        <v>9.81</v>
      </c>
      <c r="R336" s="3">
        <v>20</v>
      </c>
      <c r="S336" s="3">
        <v>68</v>
      </c>
      <c r="T336" s="3">
        <f t="shared" si="179"/>
        <v>88</v>
      </c>
      <c r="U336" s="5">
        <v>2.4750000000000002E-3</v>
      </c>
      <c r="V336" s="5">
        <v>0.32</v>
      </c>
      <c r="W336" s="5">
        <v>1.29</v>
      </c>
      <c r="X336" s="4">
        <f t="shared" si="180"/>
        <v>2.1366180000000004</v>
      </c>
      <c r="Y336" s="4">
        <f t="shared" si="163"/>
        <v>6.1085387959604391</v>
      </c>
      <c r="Z336" s="3">
        <f t="shared" si="164"/>
        <v>15.847455179890034</v>
      </c>
      <c r="AA336" s="3">
        <f t="shared" si="181"/>
        <v>24.092611975850474</v>
      </c>
      <c r="AB336" s="3">
        <f t="shared" si="165"/>
        <v>0.2064</v>
      </c>
      <c r="AC336" s="3">
        <f t="shared" si="166"/>
        <v>8.2451567959604404</v>
      </c>
      <c r="AD336" s="2">
        <f t="shared" si="191"/>
        <v>211.11</v>
      </c>
      <c r="AE336" s="2">
        <f t="shared" si="167"/>
        <v>8.7624372239758941</v>
      </c>
      <c r="AF336" s="2">
        <f t="shared" si="182"/>
        <v>672.78261227499036</v>
      </c>
      <c r="AG336" s="2">
        <f t="shared" si="183"/>
        <v>350.0371551668681</v>
      </c>
      <c r="AH336" s="2">
        <f t="shared" si="184"/>
        <v>-1022.8197674418606</v>
      </c>
      <c r="AI336" s="2">
        <f t="shared" si="168"/>
        <v>19.601007769076851</v>
      </c>
      <c r="AJ336">
        <f t="shared" si="169"/>
        <v>3.7085566898830613E-3</v>
      </c>
      <c r="AK336">
        <f t="shared" si="185"/>
        <v>39.94746509670756</v>
      </c>
      <c r="AL336">
        <f t="shared" si="186"/>
        <v>-1022.8197674418606</v>
      </c>
      <c r="AM336">
        <f t="shared" si="187"/>
        <v>1025.1229478534149</v>
      </c>
      <c r="AN336">
        <f t="shared" si="188"/>
        <v>-2.303180411554365</v>
      </c>
      <c r="AO336">
        <f t="shared" si="189"/>
        <v>8.7624372239758941</v>
      </c>
      <c r="AP336">
        <f t="shared" si="190"/>
        <v>263901.11226038623</v>
      </c>
    </row>
    <row r="337" spans="1:42" x14ac:dyDescent="0.3">
      <c r="A337">
        <v>336</v>
      </c>
      <c r="B337" t="s">
        <v>403</v>
      </c>
      <c r="C337" t="s">
        <v>401</v>
      </c>
      <c r="D337" t="s">
        <v>402</v>
      </c>
      <c r="E337" t="str">
        <f t="shared" si="160"/>
        <v>186.1</v>
      </c>
      <c r="F337" t="str">
        <f t="shared" si="161"/>
        <v>34.52417</v>
      </c>
      <c r="G337" t="str">
        <f t="shared" si="162"/>
        <v>-86.50934</v>
      </c>
      <c r="H337">
        <f t="shared" si="170"/>
        <v>0.60256392867675457</v>
      </c>
      <c r="I337">
        <f t="shared" si="171"/>
        <v>0.60256043801825065</v>
      </c>
      <c r="J337">
        <f t="shared" si="172"/>
        <v>-1.5098661844760737</v>
      </c>
      <c r="K337">
        <f t="shared" si="173"/>
        <v>-1.5098728167272311</v>
      </c>
      <c r="L337">
        <f t="shared" si="174"/>
        <v>-5.4642201363578362E-6</v>
      </c>
      <c r="M337">
        <f t="shared" si="175"/>
        <v>-3.4906585039129467E-6</v>
      </c>
      <c r="N337">
        <f t="shared" si="176"/>
        <v>135.5386533630637</v>
      </c>
      <c r="O337">
        <f t="shared" si="177"/>
        <v>-5.6099999999986494E-2</v>
      </c>
      <c r="P337" s="1">
        <f t="shared" si="178"/>
        <v>-4.1390406801307779E-4</v>
      </c>
      <c r="Q337" s="3">
        <v>9.81</v>
      </c>
      <c r="R337" s="3">
        <v>20</v>
      </c>
      <c r="S337" s="3">
        <v>68</v>
      </c>
      <c r="T337" s="3">
        <f t="shared" si="179"/>
        <v>88</v>
      </c>
      <c r="U337" s="5">
        <v>2.4750000000000002E-3</v>
      </c>
      <c r="V337" s="5">
        <v>0.32</v>
      </c>
      <c r="W337" s="5">
        <v>1.29</v>
      </c>
      <c r="X337" s="4">
        <f t="shared" si="180"/>
        <v>2.1366180000000004</v>
      </c>
      <c r="Y337" s="4">
        <f t="shared" si="163"/>
        <v>-0.35731507322733341</v>
      </c>
      <c r="Z337" s="3">
        <f t="shared" si="164"/>
        <v>19.783720937224725</v>
      </c>
      <c r="AA337" s="3">
        <f t="shared" si="181"/>
        <v>21.563023863997394</v>
      </c>
      <c r="AB337" s="3">
        <f t="shared" si="165"/>
        <v>0.2064</v>
      </c>
      <c r="AC337" s="3">
        <f t="shared" si="166"/>
        <v>1.7793029267726668</v>
      </c>
      <c r="AD337" s="2">
        <f t="shared" si="191"/>
        <v>211.11</v>
      </c>
      <c r="AE337" s="2">
        <f t="shared" si="167"/>
        <v>9.7903708372034988</v>
      </c>
      <c r="AF337" s="2">
        <f t="shared" si="182"/>
        <v>938.42037071306788</v>
      </c>
      <c r="AG337" s="2">
        <f t="shared" si="183"/>
        <v>84.399396728807901</v>
      </c>
      <c r="AH337" s="2">
        <f t="shared" si="184"/>
        <v>-1022.8197674418606</v>
      </c>
      <c r="AI337" s="2">
        <f t="shared" si="168"/>
        <v>21.900429062942312</v>
      </c>
      <c r="AJ337">
        <f t="shared" si="169"/>
        <v>1.1721322640211079E-3</v>
      </c>
      <c r="AK337">
        <f t="shared" si="185"/>
        <v>8.6206537149838507</v>
      </c>
      <c r="AL337">
        <f t="shared" si="186"/>
        <v>-1022.8197674418606</v>
      </c>
      <c r="AM337">
        <f t="shared" si="187"/>
        <v>1022.8429652992228</v>
      </c>
      <c r="AN337">
        <f t="shared" si="188"/>
        <v>-2.319785736222002E-2</v>
      </c>
      <c r="AO337">
        <f t="shared" si="189"/>
        <v>9.7903708372034988</v>
      </c>
      <c r="AP337">
        <f t="shared" si="190"/>
        <v>261563.7969326684</v>
      </c>
    </row>
    <row r="338" spans="1:42" x14ac:dyDescent="0.3">
      <c r="A338">
        <v>337</v>
      </c>
      <c r="B338" t="s">
        <v>400</v>
      </c>
      <c r="C338" t="s">
        <v>398</v>
      </c>
      <c r="D338" t="s">
        <v>399</v>
      </c>
      <c r="E338" t="str">
        <f t="shared" si="160"/>
        <v>185.863</v>
      </c>
      <c r="F338" t="str">
        <f t="shared" si="161"/>
        <v>34.52403</v>
      </c>
      <c r="G338" t="str">
        <f t="shared" si="162"/>
        <v>-86.50964</v>
      </c>
      <c r="H338">
        <f t="shared" si="170"/>
        <v>0.60256043801825065</v>
      </c>
      <c r="I338">
        <f t="shared" si="171"/>
        <v>0.60255799455729797</v>
      </c>
      <c r="J338">
        <f t="shared" si="172"/>
        <v>-1.5098728167272311</v>
      </c>
      <c r="K338">
        <f t="shared" si="173"/>
        <v>-1.5098780527149873</v>
      </c>
      <c r="L338">
        <f t="shared" si="174"/>
        <v>-4.3138668075450935E-6</v>
      </c>
      <c r="M338">
        <f t="shared" si="175"/>
        <v>-2.4434609526835516E-6</v>
      </c>
      <c r="N338">
        <f t="shared" si="176"/>
        <v>103.63582440210581</v>
      </c>
      <c r="O338">
        <f t="shared" si="177"/>
        <v>-0.7820999999999827</v>
      </c>
      <c r="P338" s="1">
        <f t="shared" si="178"/>
        <v>-7.5466182134610489E-3</v>
      </c>
      <c r="Q338" s="3">
        <v>9.81</v>
      </c>
      <c r="R338" s="3">
        <v>20</v>
      </c>
      <c r="S338" s="3">
        <v>68</v>
      </c>
      <c r="T338" s="3">
        <f t="shared" si="179"/>
        <v>88</v>
      </c>
      <c r="U338" s="5">
        <v>2.4750000000000002E-3</v>
      </c>
      <c r="V338" s="5">
        <v>0.32</v>
      </c>
      <c r="W338" s="5">
        <v>1.29</v>
      </c>
      <c r="X338" s="4">
        <f t="shared" si="180"/>
        <v>2.1366180000000004</v>
      </c>
      <c r="Y338" s="4">
        <f t="shared" si="163"/>
        <v>-6.5146590643293871</v>
      </c>
      <c r="Z338" s="3">
        <f t="shared" si="164"/>
        <v>23.968455624130343</v>
      </c>
      <c r="AA338" s="3">
        <f t="shared" si="181"/>
        <v>19.590414559800955</v>
      </c>
      <c r="AB338" s="3">
        <f t="shared" si="165"/>
        <v>0.2064</v>
      </c>
      <c r="AC338" s="3">
        <f t="shared" si="166"/>
        <v>-4.3780410643293868</v>
      </c>
      <c r="AD338" s="2">
        <f t="shared" si="191"/>
        <v>211.11</v>
      </c>
      <c r="AE338" s="2">
        <f t="shared" si="167"/>
        <v>10.776188495428409</v>
      </c>
      <c r="AF338" s="2">
        <f t="shared" si="182"/>
        <v>1251.3982352225762</v>
      </c>
      <c r="AG338" s="2">
        <f t="shared" si="183"/>
        <v>-228.57846778071456</v>
      </c>
      <c r="AH338" s="2">
        <f t="shared" si="184"/>
        <v>-1022.8197674418606</v>
      </c>
      <c r="AI338" s="2">
        <f t="shared" si="168"/>
        <v>24.105639677734246</v>
      </c>
      <c r="AJ338">
        <f t="shared" si="169"/>
        <v>8.1424916775733793E-4</v>
      </c>
      <c r="AK338">
        <f t="shared" si="185"/>
        <v>-21.211439265161758</v>
      </c>
      <c r="AL338">
        <f t="shared" si="186"/>
        <v>-1022.8197674418606</v>
      </c>
      <c r="AM338">
        <f t="shared" si="187"/>
        <v>1022.4740714488989</v>
      </c>
      <c r="AN338">
        <f t="shared" si="188"/>
        <v>0.34569599296168008</v>
      </c>
      <c r="AO338">
        <f t="shared" si="189"/>
        <v>10.776188495428409</v>
      </c>
      <c r="AP338">
        <f t="shared" si="190"/>
        <v>261186.60397804834</v>
      </c>
    </row>
    <row r="339" spans="1:42" x14ac:dyDescent="0.3">
      <c r="A339">
        <v>338</v>
      </c>
      <c r="B339" t="s">
        <v>397</v>
      </c>
      <c r="C339" t="s">
        <v>395</v>
      </c>
      <c r="D339" t="s">
        <v>396</v>
      </c>
      <c r="E339" t="str">
        <f t="shared" si="160"/>
        <v>185.72</v>
      </c>
      <c r="F339" t="str">
        <f t="shared" si="161"/>
        <v>34.52396</v>
      </c>
      <c r="G339" t="str">
        <f t="shared" si="162"/>
        <v>-86.50984</v>
      </c>
      <c r="H339">
        <f t="shared" si="170"/>
        <v>0.60255799455729797</v>
      </c>
      <c r="I339">
        <f t="shared" si="171"/>
        <v>0.60255677282682163</v>
      </c>
      <c r="J339">
        <f t="shared" si="172"/>
        <v>-1.5098780527149873</v>
      </c>
      <c r="K339">
        <f t="shared" si="173"/>
        <v>-1.5098815433734911</v>
      </c>
      <c r="L339">
        <f t="shared" si="174"/>
        <v>-2.8759148302188399E-6</v>
      </c>
      <c r="M339">
        <f t="shared" si="175"/>
        <v>-1.2217304763417758E-6</v>
      </c>
      <c r="N339">
        <f t="shared" si="176"/>
        <v>65.316430774450367</v>
      </c>
      <c r="O339">
        <f t="shared" si="177"/>
        <v>-0.47190000000000221</v>
      </c>
      <c r="P339" s="1">
        <f t="shared" si="178"/>
        <v>-7.224828338057228E-3</v>
      </c>
      <c r="Q339" s="3">
        <v>9.81</v>
      </c>
      <c r="R339" s="3">
        <v>20</v>
      </c>
      <c r="S339" s="3">
        <v>68</v>
      </c>
      <c r="T339" s="3">
        <f t="shared" si="179"/>
        <v>88</v>
      </c>
      <c r="U339" s="5">
        <v>2.4750000000000002E-3</v>
      </c>
      <c r="V339" s="5">
        <v>0.32</v>
      </c>
      <c r="W339" s="5">
        <v>1.29</v>
      </c>
      <c r="X339" s="4">
        <f t="shared" si="180"/>
        <v>2.1366180000000004</v>
      </c>
      <c r="Y339" s="4">
        <f t="shared" si="163"/>
        <v>-6.2368870328368224</v>
      </c>
      <c r="Z339" s="3">
        <f t="shared" si="164"/>
        <v>23.77162242413965</v>
      </c>
      <c r="AA339" s="3">
        <f t="shared" si="181"/>
        <v>19.67135339130283</v>
      </c>
      <c r="AB339" s="3">
        <f t="shared" si="165"/>
        <v>0.2064</v>
      </c>
      <c r="AC339" s="3">
        <f t="shared" si="166"/>
        <v>-4.1002690328368221</v>
      </c>
      <c r="AD339" s="2">
        <f t="shared" si="191"/>
        <v>211.11</v>
      </c>
      <c r="AE339" s="2">
        <f t="shared" si="167"/>
        <v>10.731849293772369</v>
      </c>
      <c r="AF339" s="2">
        <f t="shared" si="182"/>
        <v>1236.0148707573958</v>
      </c>
      <c r="AG339" s="2">
        <f t="shared" si="183"/>
        <v>-213.19510331553568</v>
      </c>
      <c r="AH339" s="2">
        <f t="shared" si="184"/>
        <v>-1022.8197674418606</v>
      </c>
      <c r="AI339" s="2">
        <f t="shared" si="168"/>
        <v>24.006455739074273</v>
      </c>
      <c r="AJ339">
        <f t="shared" si="169"/>
        <v>5.1530039527616326E-4</v>
      </c>
      <c r="AK339">
        <f t="shared" si="185"/>
        <v>-19.865644538938092</v>
      </c>
      <c r="AL339">
        <f t="shared" si="186"/>
        <v>-1022.8197674418606</v>
      </c>
      <c r="AM339">
        <f t="shared" si="187"/>
        <v>1022.5358018669488</v>
      </c>
      <c r="AN339">
        <f t="shared" si="188"/>
        <v>0.28396557491186059</v>
      </c>
      <c r="AO339">
        <f t="shared" si="189"/>
        <v>10.731849293772369</v>
      </c>
      <c r="AP339">
        <f t="shared" si="190"/>
        <v>261249.70420061031</v>
      </c>
    </row>
    <row r="340" spans="1:42" x14ac:dyDescent="0.3">
      <c r="A340">
        <v>339</v>
      </c>
      <c r="B340" t="s">
        <v>394</v>
      </c>
      <c r="C340" t="s">
        <v>390</v>
      </c>
      <c r="D340" t="s">
        <v>393</v>
      </c>
      <c r="E340" t="str">
        <f t="shared" si="160"/>
        <v>185.618</v>
      </c>
      <c r="F340" t="str">
        <f t="shared" si="161"/>
        <v>34.52391</v>
      </c>
      <c r="G340" t="str">
        <f t="shared" si="162"/>
        <v>-86.5101</v>
      </c>
      <c r="H340">
        <f t="shared" si="170"/>
        <v>0.60255677282682163</v>
      </c>
      <c r="I340">
        <f t="shared" si="171"/>
        <v>0.60255590016219551</v>
      </c>
      <c r="J340">
        <f t="shared" si="172"/>
        <v>-1.5098815433734911</v>
      </c>
      <c r="K340">
        <f t="shared" si="173"/>
        <v>-1.5098860812295465</v>
      </c>
      <c r="L340">
        <f t="shared" si="174"/>
        <v>-3.7386919728503156E-6</v>
      </c>
      <c r="M340">
        <f t="shared" si="175"/>
        <v>-8.7266462611701456E-7</v>
      </c>
      <c r="N340">
        <f t="shared" si="176"/>
        <v>80.25253420739152</v>
      </c>
      <c r="O340">
        <f t="shared" si="177"/>
        <v>-0.33660000000001272</v>
      </c>
      <c r="P340" s="1">
        <f t="shared" si="178"/>
        <v>-4.1942600732103831E-3</v>
      </c>
      <c r="Q340" s="3">
        <v>9.81</v>
      </c>
      <c r="R340" s="3">
        <v>20</v>
      </c>
      <c r="S340" s="3">
        <v>68</v>
      </c>
      <c r="T340" s="3">
        <f t="shared" si="179"/>
        <v>88</v>
      </c>
      <c r="U340" s="5">
        <v>2.4750000000000002E-3</v>
      </c>
      <c r="V340" s="5">
        <v>0.32</v>
      </c>
      <c r="W340" s="5">
        <v>1.29</v>
      </c>
      <c r="X340" s="4">
        <f t="shared" si="180"/>
        <v>2.1366180000000004</v>
      </c>
      <c r="Y340" s="4">
        <f t="shared" si="163"/>
        <v>-3.6207889880114719</v>
      </c>
      <c r="Z340" s="3">
        <f t="shared" si="164"/>
        <v>21.953762351544828</v>
      </c>
      <c r="AA340" s="3">
        <f t="shared" si="181"/>
        <v>20.469591363533358</v>
      </c>
      <c r="AB340" s="3">
        <f t="shared" si="165"/>
        <v>0.2064</v>
      </c>
      <c r="AC340" s="3">
        <f t="shared" si="166"/>
        <v>-1.484170988011472</v>
      </c>
      <c r="AD340" s="2">
        <f t="shared" si="191"/>
        <v>211.11</v>
      </c>
      <c r="AE340" s="2">
        <f t="shared" si="167"/>
        <v>10.313347064470065</v>
      </c>
      <c r="AF340" s="2">
        <f t="shared" si="182"/>
        <v>1096.9804772402047</v>
      </c>
      <c r="AG340" s="2">
        <f t="shared" si="183"/>
        <v>-74.160709798351505</v>
      </c>
      <c r="AH340" s="2">
        <f t="shared" si="184"/>
        <v>-1022.8197674418606</v>
      </c>
      <c r="AI340" s="2">
        <f t="shared" si="168"/>
        <v>23.070293203668584</v>
      </c>
      <c r="AJ340">
        <f t="shared" si="169"/>
        <v>6.588275001839939E-4</v>
      </c>
      <c r="AK340">
        <f t="shared" si="185"/>
        <v>-7.1907509109082941</v>
      </c>
      <c r="AL340">
        <f t="shared" si="186"/>
        <v>-1022.8197674418606</v>
      </c>
      <c r="AM340">
        <f t="shared" si="187"/>
        <v>1022.8063037062499</v>
      </c>
      <c r="AN340">
        <f t="shared" si="188"/>
        <v>1.3463735610685035E-2</v>
      </c>
      <c r="AO340">
        <f t="shared" si="189"/>
        <v>10.313347064470065</v>
      </c>
      <c r="AP340">
        <f t="shared" si="190"/>
        <v>261526.29837380137</v>
      </c>
    </row>
    <row r="341" spans="1:42" x14ac:dyDescent="0.3">
      <c r="A341">
        <v>340</v>
      </c>
      <c r="B341" t="s">
        <v>392</v>
      </c>
      <c r="C341" t="s">
        <v>390</v>
      </c>
      <c r="D341" t="s">
        <v>391</v>
      </c>
      <c r="E341" t="str">
        <f t="shared" si="160"/>
        <v>185.766</v>
      </c>
      <c r="F341" t="str">
        <f t="shared" si="161"/>
        <v>34.52391</v>
      </c>
      <c r="G341" t="str">
        <f t="shared" si="162"/>
        <v>-86.51043</v>
      </c>
      <c r="H341">
        <f t="shared" si="170"/>
        <v>0.60255590016219551</v>
      </c>
      <c r="I341">
        <f t="shared" si="171"/>
        <v>0.60255590016219551</v>
      </c>
      <c r="J341">
        <f t="shared" si="172"/>
        <v>-1.5098860812295465</v>
      </c>
      <c r="K341">
        <f t="shared" si="173"/>
        <v>-1.5098918408160782</v>
      </c>
      <c r="L341">
        <f t="shared" si="174"/>
        <v>-4.7452643128298461E-6</v>
      </c>
      <c r="M341">
        <f t="shared" si="175"/>
        <v>0</v>
      </c>
      <c r="N341">
        <f t="shared" si="176"/>
        <v>99.192727468524936</v>
      </c>
      <c r="O341">
        <f t="shared" si="177"/>
        <v>0.48839999999998723</v>
      </c>
      <c r="P341" s="1">
        <f t="shared" si="178"/>
        <v>4.9237480656529236E-3</v>
      </c>
      <c r="Q341" s="3">
        <v>9.81</v>
      </c>
      <c r="R341" s="3">
        <v>20</v>
      </c>
      <c r="S341" s="3">
        <v>68</v>
      </c>
      <c r="T341" s="3">
        <f t="shared" si="179"/>
        <v>88</v>
      </c>
      <c r="U341" s="5">
        <v>2.4750000000000002E-3</v>
      </c>
      <c r="V341" s="5">
        <v>0.32</v>
      </c>
      <c r="W341" s="5">
        <v>1.29</v>
      </c>
      <c r="X341" s="4">
        <f t="shared" si="180"/>
        <v>2.1366180000000004</v>
      </c>
      <c r="Y341" s="4">
        <f t="shared" si="163"/>
        <v>4.2505217071032719</v>
      </c>
      <c r="Z341" s="3">
        <f t="shared" si="164"/>
        <v>16.92554599274288</v>
      </c>
      <c r="AA341" s="3">
        <f t="shared" si="181"/>
        <v>23.312685699846153</v>
      </c>
      <c r="AB341" s="3">
        <f t="shared" si="165"/>
        <v>0.2064</v>
      </c>
      <c r="AC341" s="3">
        <f t="shared" si="166"/>
        <v>6.3871397071032723</v>
      </c>
      <c r="AD341" s="2">
        <f t="shared" si="191"/>
        <v>211.11</v>
      </c>
      <c r="AE341" s="2">
        <f t="shared" si="167"/>
        <v>9.0555847025978835</v>
      </c>
      <c r="AF341" s="2">
        <f t="shared" si="182"/>
        <v>742.59067526646959</v>
      </c>
      <c r="AG341" s="2">
        <f t="shared" si="183"/>
        <v>280.22909217538722</v>
      </c>
      <c r="AH341" s="2">
        <f t="shared" si="184"/>
        <v>-1022.8197674418606</v>
      </c>
      <c r="AI341" s="2">
        <f t="shared" si="168"/>
        <v>20.256759800056621</v>
      </c>
      <c r="AJ341">
        <f t="shared" si="169"/>
        <v>9.2741887646023474E-4</v>
      </c>
      <c r="AK341">
        <f t="shared" si="185"/>
        <v>30.945444317360817</v>
      </c>
      <c r="AL341">
        <f t="shared" si="186"/>
        <v>-1022.8197674418606</v>
      </c>
      <c r="AM341">
        <f t="shared" si="187"/>
        <v>1023.8917121295403</v>
      </c>
      <c r="AN341">
        <f t="shared" si="188"/>
        <v>-1.0719446876798315</v>
      </c>
      <c r="AO341">
        <f t="shared" si="189"/>
        <v>9.0555847025978835</v>
      </c>
      <c r="AP341">
        <f t="shared" si="190"/>
        <v>262637.62444903207</v>
      </c>
    </row>
    <row r="342" spans="1:42" x14ac:dyDescent="0.3">
      <c r="A342">
        <v>341</v>
      </c>
      <c r="B342" t="s">
        <v>389</v>
      </c>
      <c r="C342" t="s">
        <v>387</v>
      </c>
      <c r="D342" t="s">
        <v>388</v>
      </c>
      <c r="E342" t="str">
        <f t="shared" si="160"/>
        <v>185.73</v>
      </c>
      <c r="F342" t="str">
        <f t="shared" si="161"/>
        <v>34.52393</v>
      </c>
      <c r="G342" t="str">
        <f t="shared" si="162"/>
        <v>-86.51061</v>
      </c>
      <c r="H342">
        <f t="shared" si="170"/>
        <v>0.60255590016219551</v>
      </c>
      <c r="I342">
        <f t="shared" si="171"/>
        <v>0.60255624922804596</v>
      </c>
      <c r="J342">
        <f t="shared" si="172"/>
        <v>-1.5098918408160782</v>
      </c>
      <c r="K342">
        <f t="shared" si="173"/>
        <v>-1.5098949824087315</v>
      </c>
      <c r="L342">
        <f t="shared" si="174"/>
        <v>-2.5883256778112591E-6</v>
      </c>
      <c r="M342">
        <f t="shared" si="175"/>
        <v>3.4906585044680583E-7</v>
      </c>
      <c r="N342">
        <f t="shared" si="176"/>
        <v>54.594923309809396</v>
      </c>
      <c r="O342">
        <f t="shared" si="177"/>
        <v>-0.1188000000000045</v>
      </c>
      <c r="P342" s="1">
        <f t="shared" si="178"/>
        <v>-2.1760265020586444E-3</v>
      </c>
      <c r="Q342" s="3">
        <v>9.81</v>
      </c>
      <c r="R342" s="3">
        <v>20</v>
      </c>
      <c r="S342" s="3">
        <v>68</v>
      </c>
      <c r="T342" s="3">
        <f t="shared" si="179"/>
        <v>88</v>
      </c>
      <c r="U342" s="5">
        <v>2.4750000000000002E-3</v>
      </c>
      <c r="V342" s="5">
        <v>0.32</v>
      </c>
      <c r="W342" s="5">
        <v>1.29</v>
      </c>
      <c r="X342" s="4">
        <f t="shared" si="180"/>
        <v>2.1366180000000004</v>
      </c>
      <c r="Y342" s="4">
        <f t="shared" si="163"/>
        <v>-1.8785157112307156</v>
      </c>
      <c r="Z342" s="3">
        <f t="shared" si="164"/>
        <v>20.781103756752263</v>
      </c>
      <c r="AA342" s="3">
        <f t="shared" si="181"/>
        <v>21.039206045521546</v>
      </c>
      <c r="AB342" s="3">
        <f t="shared" si="165"/>
        <v>0.2064</v>
      </c>
      <c r="AC342" s="3">
        <f t="shared" si="166"/>
        <v>0.2581022887692847</v>
      </c>
      <c r="AD342" s="2">
        <f t="shared" si="191"/>
        <v>211.11</v>
      </c>
      <c r="AE342" s="2">
        <f t="shared" si="167"/>
        <v>10.034123889624189</v>
      </c>
      <c r="AF342" s="2">
        <f t="shared" si="182"/>
        <v>1010.2721398177658</v>
      </c>
      <c r="AG342" s="2">
        <f t="shared" si="183"/>
        <v>12.547627624547291</v>
      </c>
      <c r="AH342" s="2">
        <f t="shared" si="184"/>
        <v>-1022.8197674418606</v>
      </c>
      <c r="AI342" s="2">
        <f t="shared" si="168"/>
        <v>22.44568894351082</v>
      </c>
      <c r="AJ342">
        <f t="shared" si="169"/>
        <v>4.6066519154646616E-4</v>
      </c>
      <c r="AK342">
        <f t="shared" si="185"/>
        <v>1.2504955851225035</v>
      </c>
      <c r="AL342">
        <f t="shared" si="186"/>
        <v>-1022.8197674418606</v>
      </c>
      <c r="AM342">
        <f t="shared" si="187"/>
        <v>1022.819838250065</v>
      </c>
      <c r="AN342">
        <f t="shared" si="188"/>
        <v>-7.0808204384320561E-5</v>
      </c>
      <c r="AO342">
        <f t="shared" si="189"/>
        <v>10.034123889624189</v>
      </c>
      <c r="AP342">
        <f t="shared" si="190"/>
        <v>261540.14159149159</v>
      </c>
    </row>
    <row r="343" spans="1:42" x14ac:dyDescent="0.3">
      <c r="A343">
        <v>342</v>
      </c>
      <c r="B343" t="s">
        <v>386</v>
      </c>
      <c r="C343" t="s">
        <v>384</v>
      </c>
      <c r="D343" t="s">
        <v>385</v>
      </c>
      <c r="E343" t="str">
        <f t="shared" si="160"/>
        <v>185.849</v>
      </c>
      <c r="F343" t="str">
        <f t="shared" si="161"/>
        <v>34.52397</v>
      </c>
      <c r="G343" t="str">
        <f t="shared" si="162"/>
        <v>-86.51079</v>
      </c>
      <c r="H343">
        <f t="shared" si="170"/>
        <v>0.60255624922804596</v>
      </c>
      <c r="I343">
        <f t="shared" si="171"/>
        <v>0.60255694735974663</v>
      </c>
      <c r="J343">
        <f t="shared" si="172"/>
        <v>-1.5098949824087315</v>
      </c>
      <c r="K343">
        <f t="shared" si="173"/>
        <v>-1.5098981240013851</v>
      </c>
      <c r="L343">
        <f t="shared" si="174"/>
        <v>-2.5883247457270572E-6</v>
      </c>
      <c r="M343">
        <f t="shared" si="175"/>
        <v>6.9813170067156705E-7</v>
      </c>
      <c r="N343">
        <f t="shared" si="176"/>
        <v>56.038640719434042</v>
      </c>
      <c r="O343">
        <f t="shared" si="177"/>
        <v>0.39269999999999922</v>
      </c>
      <c r="P343" s="1">
        <f t="shared" si="178"/>
        <v>7.0076646213835083E-3</v>
      </c>
      <c r="Q343" s="3">
        <v>9.81</v>
      </c>
      <c r="R343" s="3">
        <v>20</v>
      </c>
      <c r="S343" s="3">
        <v>68</v>
      </c>
      <c r="T343" s="3">
        <f t="shared" si="179"/>
        <v>88</v>
      </c>
      <c r="U343" s="5">
        <v>2.4750000000000002E-3</v>
      </c>
      <c r="V343" s="5">
        <v>0.32</v>
      </c>
      <c r="W343" s="5">
        <v>1.29</v>
      </c>
      <c r="X343" s="4">
        <f t="shared" si="180"/>
        <v>2.1366180000000004</v>
      </c>
      <c r="Y343" s="4">
        <f t="shared" si="163"/>
        <v>6.049428180437312</v>
      </c>
      <c r="Z343" s="3">
        <f t="shared" si="164"/>
        <v>15.88106110139338</v>
      </c>
      <c r="AA343" s="3">
        <f t="shared" si="181"/>
        <v>24.067107281830694</v>
      </c>
      <c r="AB343" s="3">
        <f t="shared" si="165"/>
        <v>0.2064</v>
      </c>
      <c r="AC343" s="3">
        <f t="shared" si="166"/>
        <v>8.1860461804373124</v>
      </c>
      <c r="AD343" s="2">
        <f t="shared" si="191"/>
        <v>211.11</v>
      </c>
      <c r="AE343" s="2">
        <f t="shared" si="167"/>
        <v>8.7717230628450071</v>
      </c>
      <c r="AF343" s="2">
        <f t="shared" si="182"/>
        <v>674.92378839894877</v>
      </c>
      <c r="AG343" s="2">
        <f t="shared" si="183"/>
        <v>347.89597904290815</v>
      </c>
      <c r="AH343" s="2">
        <f t="shared" si="184"/>
        <v>-1022.8197674418606</v>
      </c>
      <c r="AI343" s="2">
        <f t="shared" si="168"/>
        <v>19.621779592619035</v>
      </c>
      <c r="AJ343">
        <f t="shared" si="169"/>
        <v>5.4089787697582652E-4</v>
      </c>
      <c r="AK343">
        <f t="shared" si="185"/>
        <v>39.66107645560713</v>
      </c>
      <c r="AL343">
        <f t="shared" si="186"/>
        <v>-1022.8197674418606</v>
      </c>
      <c r="AM343">
        <f t="shared" si="187"/>
        <v>1025.0738746245033</v>
      </c>
      <c r="AN343">
        <f t="shared" si="188"/>
        <v>-2.2541071826427128</v>
      </c>
      <c r="AO343">
        <f t="shared" si="189"/>
        <v>8.7717230628450071</v>
      </c>
      <c r="AP343">
        <f t="shared" si="190"/>
        <v>263850.69555098587</v>
      </c>
    </row>
    <row r="344" spans="1:42" x14ac:dyDescent="0.3">
      <c r="A344">
        <v>343</v>
      </c>
      <c r="B344" t="s">
        <v>383</v>
      </c>
      <c r="C344" t="s">
        <v>381</v>
      </c>
      <c r="D344" t="s">
        <v>382</v>
      </c>
      <c r="E344" t="str">
        <f t="shared" si="160"/>
        <v>186.341</v>
      </c>
      <c r="F344" t="str">
        <f t="shared" si="161"/>
        <v>34.52405</v>
      </c>
      <c r="G344" t="str">
        <f t="shared" si="162"/>
        <v>-86.51099</v>
      </c>
      <c r="H344">
        <f t="shared" si="170"/>
        <v>0.60255694735974663</v>
      </c>
      <c r="I344">
        <f t="shared" si="171"/>
        <v>0.60255834362314831</v>
      </c>
      <c r="J344">
        <f t="shared" si="172"/>
        <v>-1.5098981240013851</v>
      </c>
      <c r="K344">
        <f t="shared" si="173"/>
        <v>-1.5099016146598894</v>
      </c>
      <c r="L344">
        <f t="shared" si="174"/>
        <v>-2.8759143126576437E-6</v>
      </c>
      <c r="M344">
        <f t="shared" si="175"/>
        <v>1.396263401676201E-6</v>
      </c>
      <c r="N344">
        <f t="shared" si="176"/>
        <v>66.827329492746003</v>
      </c>
      <c r="O344">
        <f t="shared" si="177"/>
        <v>1.6236000000000614</v>
      </c>
      <c r="P344" s="1">
        <f t="shared" si="178"/>
        <v>2.42954493666592E-2</v>
      </c>
      <c r="Q344" s="3">
        <v>9.81</v>
      </c>
      <c r="R344" s="3">
        <v>20</v>
      </c>
      <c r="S344" s="3">
        <v>68</v>
      </c>
      <c r="T344" s="3">
        <f t="shared" si="179"/>
        <v>88</v>
      </c>
      <c r="U344" s="5">
        <v>2.4750000000000002E-3</v>
      </c>
      <c r="V344" s="5">
        <v>0.32</v>
      </c>
      <c r="W344" s="5">
        <v>1.29</v>
      </c>
      <c r="X344" s="4">
        <f t="shared" si="180"/>
        <v>2.1366180000000004</v>
      </c>
      <c r="Y344" s="4">
        <f t="shared" si="163"/>
        <v>20.967588184977327</v>
      </c>
      <c r="Z344" s="3">
        <f t="shared" si="164"/>
        <v>8.9517749683526535</v>
      </c>
      <c r="AA344" s="3">
        <f t="shared" si="181"/>
        <v>32.055981153329981</v>
      </c>
      <c r="AB344" s="3">
        <f t="shared" si="165"/>
        <v>0.2064</v>
      </c>
      <c r="AC344" s="3">
        <f t="shared" si="166"/>
        <v>23.104206184977329</v>
      </c>
      <c r="AD344" s="2">
        <f t="shared" si="191"/>
        <v>211.11</v>
      </c>
      <c r="AE344" s="2">
        <f t="shared" si="167"/>
        <v>6.5856664623746761</v>
      </c>
      <c r="AF344" s="2">
        <f t="shared" si="182"/>
        <v>285.62695827425</v>
      </c>
      <c r="AG344" s="2">
        <f t="shared" si="183"/>
        <v>737.19280916761022</v>
      </c>
      <c r="AH344" s="2">
        <f t="shared" si="184"/>
        <v>-1022.8197674418606</v>
      </c>
      <c r="AI344" s="2">
        <f t="shared" si="168"/>
        <v>14.731711759411974</v>
      </c>
      <c r="AJ344">
        <f t="shared" si="169"/>
        <v>8.591459973225239E-4</v>
      </c>
      <c r="AK344">
        <f t="shared" si="185"/>
        <v>111.93898345434752</v>
      </c>
      <c r="AL344">
        <f t="shared" si="186"/>
        <v>-1022.8197674418606</v>
      </c>
      <c r="AM344">
        <f t="shared" si="187"/>
        <v>1071.3111628361921</v>
      </c>
      <c r="AN344">
        <f t="shared" si="188"/>
        <v>-48.491395394331505</v>
      </c>
      <c r="AO344">
        <f t="shared" si="189"/>
        <v>6.5856664623746761</v>
      </c>
      <c r="AP344">
        <f t="shared" si="190"/>
        <v>313489.44235490623</v>
      </c>
    </row>
    <row r="345" spans="1:42" x14ac:dyDescent="0.3">
      <c r="A345">
        <v>344</v>
      </c>
      <c r="B345" t="s">
        <v>380</v>
      </c>
      <c r="C345" t="s">
        <v>378</v>
      </c>
      <c r="D345" t="s">
        <v>379</v>
      </c>
      <c r="E345" t="str">
        <f t="shared" si="160"/>
        <v>186.49</v>
      </c>
      <c r="F345" t="str">
        <f t="shared" si="161"/>
        <v>34.52469</v>
      </c>
      <c r="G345" t="str">
        <f t="shared" si="162"/>
        <v>-86.51243</v>
      </c>
      <c r="H345">
        <f t="shared" si="170"/>
        <v>0.60255834362314831</v>
      </c>
      <c r="I345">
        <f t="shared" si="171"/>
        <v>0.60256951373036105</v>
      </c>
      <c r="J345">
        <f t="shared" si="172"/>
        <v>-1.5099016146598894</v>
      </c>
      <c r="K345">
        <f t="shared" si="173"/>
        <v>-1.509926747401118</v>
      </c>
      <c r="L345">
        <f t="shared" si="174"/>
        <v>-2.0706493551300501E-5</v>
      </c>
      <c r="M345">
        <f t="shared" si="175"/>
        <v>1.1170107212743474E-5</v>
      </c>
      <c r="N345">
        <f t="shared" si="176"/>
        <v>491.80175353215128</v>
      </c>
      <c r="O345">
        <f t="shared" si="177"/>
        <v>0.49170000000000297</v>
      </c>
      <c r="P345" s="1">
        <f t="shared" si="178"/>
        <v>9.9979310050967189E-4</v>
      </c>
      <c r="Q345" s="3">
        <v>9.81</v>
      </c>
      <c r="R345" s="3">
        <v>20</v>
      </c>
      <c r="S345" s="3">
        <v>68</v>
      </c>
      <c r="T345" s="3">
        <f t="shared" si="179"/>
        <v>88</v>
      </c>
      <c r="U345" s="5">
        <v>2.4750000000000002E-3</v>
      </c>
      <c r="V345" s="5">
        <v>0.32</v>
      </c>
      <c r="W345" s="5">
        <v>1.29</v>
      </c>
      <c r="X345" s="4">
        <f t="shared" si="180"/>
        <v>2.1366180000000004</v>
      </c>
      <c r="Y345" s="4">
        <f t="shared" si="163"/>
        <v>0.8631009564361759</v>
      </c>
      <c r="Z345" s="3">
        <f t="shared" si="164"/>
        <v>19.002236873237258</v>
      </c>
      <c r="AA345" s="3">
        <f t="shared" si="181"/>
        <v>22.001955829673435</v>
      </c>
      <c r="AB345" s="3">
        <f t="shared" si="165"/>
        <v>0.2064</v>
      </c>
      <c r="AC345" s="3">
        <f t="shared" si="166"/>
        <v>2.9997189564361766</v>
      </c>
      <c r="AD345" s="2">
        <f t="shared" si="191"/>
        <v>211.11</v>
      </c>
      <c r="AE345" s="2">
        <f t="shared" si="167"/>
        <v>9.595056077482063</v>
      </c>
      <c r="AF345" s="2">
        <f t="shared" si="182"/>
        <v>883.36980812165166</v>
      </c>
      <c r="AG345" s="2">
        <f t="shared" si="183"/>
        <v>139.44995932020876</v>
      </c>
      <c r="AH345" s="2">
        <f t="shared" si="184"/>
        <v>-1022.8197674418606</v>
      </c>
      <c r="AI345" s="2">
        <f t="shared" si="168"/>
        <v>21.463522523715987</v>
      </c>
      <c r="AJ345">
        <f t="shared" si="169"/>
        <v>4.3396544718781451E-3</v>
      </c>
      <c r="AK345">
        <f t="shared" si="185"/>
        <v>14.53352207575667</v>
      </c>
      <c r="AL345">
        <f t="shared" si="186"/>
        <v>-1022.8197674418606</v>
      </c>
      <c r="AM345">
        <f t="shared" si="187"/>
        <v>1022.9309156729677</v>
      </c>
      <c r="AN345">
        <f t="shared" si="188"/>
        <v>-0.11114823110710859</v>
      </c>
      <c r="AO345">
        <f t="shared" si="189"/>
        <v>9.595056077482063</v>
      </c>
      <c r="AP345">
        <f t="shared" si="190"/>
        <v>261653.76612927724</v>
      </c>
    </row>
    <row r="346" spans="1:42" x14ac:dyDescent="0.3">
      <c r="A346">
        <v>345</v>
      </c>
      <c r="B346" t="s">
        <v>377</v>
      </c>
      <c r="C346" t="s">
        <v>375</v>
      </c>
      <c r="D346" t="s">
        <v>376</v>
      </c>
      <c r="E346" t="str">
        <f t="shared" si="160"/>
        <v>184.489</v>
      </c>
      <c r="F346" t="str">
        <f t="shared" si="161"/>
        <v>34.52485</v>
      </c>
      <c r="G346" t="str">
        <f t="shared" si="162"/>
        <v>-86.51288</v>
      </c>
      <c r="H346">
        <f t="shared" si="170"/>
        <v>0.60256951373036105</v>
      </c>
      <c r="I346">
        <f t="shared" si="171"/>
        <v>0.60257230625716429</v>
      </c>
      <c r="J346">
        <f t="shared" si="172"/>
        <v>-1.509926747401118</v>
      </c>
      <c r="K346">
        <f t="shared" si="173"/>
        <v>-1.5099346013827519</v>
      </c>
      <c r="L346">
        <f t="shared" si="174"/>
        <v>-6.4707481587093479E-6</v>
      </c>
      <c r="M346">
        <f t="shared" si="175"/>
        <v>2.7925268032413797E-6</v>
      </c>
      <c r="N346">
        <f t="shared" si="176"/>
        <v>147.31982836256458</v>
      </c>
      <c r="O346">
        <f t="shared" si="177"/>
        <v>-6.603300000000015</v>
      </c>
      <c r="P346" s="1">
        <f t="shared" si="178"/>
        <v>-4.4822886867264225E-2</v>
      </c>
      <c r="Q346" s="3">
        <v>9.81</v>
      </c>
      <c r="R346" s="3">
        <v>20</v>
      </c>
      <c r="S346" s="3">
        <v>68</v>
      </c>
      <c r="T346" s="3">
        <f t="shared" si="179"/>
        <v>88</v>
      </c>
      <c r="U346" s="5">
        <v>2.4750000000000002E-3</v>
      </c>
      <c r="V346" s="5">
        <v>0.32</v>
      </c>
      <c r="W346" s="5">
        <v>1.29</v>
      </c>
      <c r="X346" s="4">
        <f t="shared" si="180"/>
        <v>2.1366180000000004</v>
      </c>
      <c r="Y346" s="4">
        <f t="shared" si="163"/>
        <v>-38.655889655643236</v>
      </c>
      <c r="Z346" s="3">
        <f t="shared" si="164"/>
        <v>50.073084373329785</v>
      </c>
      <c r="AA346" s="3">
        <f t="shared" si="181"/>
        <v>13.553812717686547</v>
      </c>
      <c r="AB346" s="3">
        <f t="shared" si="165"/>
        <v>0.2064</v>
      </c>
      <c r="AC346" s="3">
        <f t="shared" si="166"/>
        <v>-36.519271655643237</v>
      </c>
      <c r="AD346" s="2">
        <f t="shared" si="191"/>
        <v>211.11</v>
      </c>
      <c r="AE346" s="2">
        <f t="shared" si="167"/>
        <v>15.575691091298614</v>
      </c>
      <c r="AF346" s="2">
        <f t="shared" si="182"/>
        <v>3778.6961927689754</v>
      </c>
      <c r="AG346" s="2">
        <f t="shared" si="183"/>
        <v>-2755.8764253271142</v>
      </c>
      <c r="AH346" s="2">
        <f t="shared" si="184"/>
        <v>-1022.8197674418606</v>
      </c>
      <c r="AI346" s="2">
        <f t="shared" si="168"/>
        <v>34.84181789672872</v>
      </c>
      <c r="AJ346">
        <f t="shared" si="169"/>
        <v>8.008044450242295E-4</v>
      </c>
      <c r="AK346">
        <f t="shared" si="185"/>
        <v>-176.93445569594593</v>
      </c>
      <c r="AL346">
        <f t="shared" si="186"/>
        <v>-1022.8197674418606</v>
      </c>
      <c r="AM346">
        <f t="shared" si="187"/>
        <v>748.87386922441522</v>
      </c>
      <c r="AN346">
        <f t="shared" si="188"/>
        <v>273.94589821744535</v>
      </c>
      <c r="AO346">
        <f t="shared" si="189"/>
        <v>15.575691091298614</v>
      </c>
      <c r="AP346">
        <f t="shared" si="190"/>
        <v>56389.144411199319</v>
      </c>
    </row>
    <row r="347" spans="1:42" x14ac:dyDescent="0.3">
      <c r="A347">
        <v>346</v>
      </c>
      <c r="B347" t="s">
        <v>374</v>
      </c>
      <c r="C347" t="s">
        <v>372</v>
      </c>
      <c r="D347" t="s">
        <v>373</v>
      </c>
      <c r="E347" t="str">
        <f t="shared" si="160"/>
        <v>183.26</v>
      </c>
      <c r="F347" t="str">
        <f t="shared" si="161"/>
        <v>34.52492</v>
      </c>
      <c r="G347" t="str">
        <f t="shared" si="162"/>
        <v>-86.51313</v>
      </c>
      <c r="H347">
        <f t="shared" si="170"/>
        <v>0.60257230625716429</v>
      </c>
      <c r="I347">
        <f t="shared" si="171"/>
        <v>0.60257352798764063</v>
      </c>
      <c r="J347">
        <f t="shared" si="172"/>
        <v>-1.5099346013827519</v>
      </c>
      <c r="K347">
        <f t="shared" si="173"/>
        <v>-1.5099389647058821</v>
      </c>
      <c r="L347">
        <f t="shared" si="174"/>
        <v>-3.5948551247424302E-6</v>
      </c>
      <c r="M347">
        <f t="shared" si="175"/>
        <v>1.2217304763417758E-6</v>
      </c>
      <c r="N347">
        <f t="shared" si="176"/>
        <v>79.366260341915506</v>
      </c>
      <c r="O347">
        <f t="shared" si="177"/>
        <v>-4.0557000000000443</v>
      </c>
      <c r="P347" s="1">
        <f t="shared" si="178"/>
        <v>-5.1101059600487657E-2</v>
      </c>
      <c r="Q347" s="3">
        <v>9.81</v>
      </c>
      <c r="R347" s="3">
        <v>20</v>
      </c>
      <c r="S347" s="3">
        <v>68</v>
      </c>
      <c r="T347" s="3">
        <f t="shared" si="179"/>
        <v>88</v>
      </c>
      <c r="U347" s="5">
        <v>2.4750000000000002E-3</v>
      </c>
      <c r="V347" s="5">
        <v>0.32</v>
      </c>
      <c r="W347" s="5">
        <v>1.29</v>
      </c>
      <c r="X347" s="4">
        <f t="shared" si="180"/>
        <v>2.1366180000000004</v>
      </c>
      <c r="Y347" s="4">
        <f t="shared" si="163"/>
        <v>-44.057036762980047</v>
      </c>
      <c r="Z347" s="3" t="e">
        <f t="shared" si="164"/>
        <v>#NUM!</v>
      </c>
      <c r="AA347" s="3" t="e">
        <f t="shared" si="181"/>
        <v>#NUM!</v>
      </c>
      <c r="AB347" s="3">
        <f t="shared" si="165"/>
        <v>0.2064</v>
      </c>
      <c r="AC347" s="3">
        <f t="shared" si="166"/>
        <v>-41.920418762980056</v>
      </c>
      <c r="AD347" s="2">
        <f t="shared" si="191"/>
        <v>211.11</v>
      </c>
      <c r="AE347" s="2" t="e">
        <f t="shared" si="167"/>
        <v>#NUM!</v>
      </c>
      <c r="AF347" s="2" t="e">
        <f t="shared" si="182"/>
        <v>#NUM!</v>
      </c>
      <c r="AG347" s="2" t="e">
        <f t="shared" si="183"/>
        <v>#NUM!</v>
      </c>
      <c r="AH347" s="2">
        <f t="shared" si="184"/>
        <v>-1022.8197674418606</v>
      </c>
      <c r="AI347" s="2" t="e">
        <f t="shared" si="168"/>
        <v>#NUM!</v>
      </c>
      <c r="AJ347" t="e">
        <f t="shared" si="169"/>
        <v>#NUM!</v>
      </c>
      <c r="AK347">
        <f t="shared" si="185"/>
        <v>-203.1028040842057</v>
      </c>
      <c r="AL347">
        <f t="shared" si="186"/>
        <v>-1022.8197674418606</v>
      </c>
      <c r="AM347" t="e">
        <f t="shared" si="187"/>
        <v>#NUM!</v>
      </c>
      <c r="AN347" t="e">
        <f t="shared" si="188"/>
        <v>#NUM!</v>
      </c>
      <c r="AO347" t="e">
        <f t="shared" si="189"/>
        <v>#NUM!</v>
      </c>
      <c r="AP347">
        <f t="shared" si="190"/>
        <v>-48761.515941083722</v>
      </c>
    </row>
    <row r="348" spans="1:42" x14ac:dyDescent="0.3">
      <c r="A348">
        <v>347</v>
      </c>
      <c r="B348" t="s">
        <v>371</v>
      </c>
      <c r="C348" t="s">
        <v>369</v>
      </c>
      <c r="D348" t="s">
        <v>370</v>
      </c>
      <c r="E348" t="str">
        <f t="shared" si="160"/>
        <v>182.347</v>
      </c>
      <c r="F348" t="str">
        <f t="shared" si="161"/>
        <v>34.52496</v>
      </c>
      <c r="G348" t="str">
        <f t="shared" si="162"/>
        <v>-86.51347</v>
      </c>
      <c r="H348">
        <f t="shared" si="170"/>
        <v>0.60257352798764063</v>
      </c>
      <c r="I348">
        <f t="shared" si="171"/>
        <v>0.60257422611934142</v>
      </c>
      <c r="J348">
        <f t="shared" si="172"/>
        <v>-1.5099389647058821</v>
      </c>
      <c r="K348">
        <f t="shared" si="173"/>
        <v>-1.5099448988253386</v>
      </c>
      <c r="L348">
        <f t="shared" si="174"/>
        <v>-4.8889997407459553E-6</v>
      </c>
      <c r="M348">
        <f t="shared" si="175"/>
        <v>6.9813170078258935E-7</v>
      </c>
      <c r="N348">
        <f t="shared" si="176"/>
        <v>103.23398922323287</v>
      </c>
      <c r="O348">
        <f t="shared" si="177"/>
        <v>-3.012899999999942</v>
      </c>
      <c r="P348" s="1">
        <f t="shared" si="178"/>
        <v>-2.9185155225231643E-2</v>
      </c>
      <c r="Q348" s="3">
        <v>9.81</v>
      </c>
      <c r="R348" s="3">
        <v>20</v>
      </c>
      <c r="S348" s="3">
        <v>68</v>
      </c>
      <c r="T348" s="3">
        <f t="shared" si="179"/>
        <v>88</v>
      </c>
      <c r="U348" s="5">
        <v>2.4750000000000002E-3</v>
      </c>
      <c r="V348" s="5">
        <v>0.32</v>
      </c>
      <c r="W348" s="5">
        <v>1.29</v>
      </c>
      <c r="X348" s="4">
        <f t="shared" si="180"/>
        <v>2.1366180000000004</v>
      </c>
      <c r="Y348" s="4">
        <f t="shared" si="163"/>
        <v>-25.18423745547674</v>
      </c>
      <c r="Z348" s="3">
        <f t="shared" si="164"/>
        <v>38.504086731742518</v>
      </c>
      <c r="AA348" s="3">
        <f t="shared" si="181"/>
        <v>15.456467276265776</v>
      </c>
      <c r="AB348" s="3">
        <f t="shared" si="165"/>
        <v>0.2064</v>
      </c>
      <c r="AC348" s="3">
        <f t="shared" si="166"/>
        <v>-23.047619455476742</v>
      </c>
      <c r="AD348" s="2">
        <f t="shared" si="191"/>
        <v>211.11</v>
      </c>
      <c r="AE348" s="2">
        <f t="shared" si="167"/>
        <v>13.65836036311936</v>
      </c>
      <c r="AF348" s="2">
        <f t="shared" si="182"/>
        <v>2547.9781590840216</v>
      </c>
      <c r="AG348" s="2">
        <f t="shared" si="183"/>
        <v>-1525.1583916421616</v>
      </c>
      <c r="AH348" s="2">
        <f t="shared" si="184"/>
        <v>-1022.8197674418606</v>
      </c>
      <c r="AI348" s="2">
        <f t="shared" si="168"/>
        <v>30.552872533890625</v>
      </c>
      <c r="AJ348">
        <f t="shared" si="169"/>
        <v>6.3993629000519403E-4</v>
      </c>
      <c r="AK348">
        <f t="shared" si="185"/>
        <v>-111.66482294320127</v>
      </c>
      <c r="AL348">
        <f t="shared" si="186"/>
        <v>-1022.8197674418606</v>
      </c>
      <c r="AM348">
        <f t="shared" si="187"/>
        <v>969.6363173437345</v>
      </c>
      <c r="AN348">
        <f t="shared" si="188"/>
        <v>53.183450098126059</v>
      </c>
      <c r="AO348">
        <f t="shared" si="189"/>
        <v>13.65836036311936</v>
      </c>
      <c r="AP348">
        <f t="shared" si="190"/>
        <v>209971.4644706742</v>
      </c>
    </row>
    <row r="349" spans="1:42" x14ac:dyDescent="0.3">
      <c r="A349">
        <v>348</v>
      </c>
      <c r="B349" t="s">
        <v>368</v>
      </c>
      <c r="C349" t="s">
        <v>366</v>
      </c>
      <c r="D349" t="s">
        <v>367</v>
      </c>
      <c r="E349" t="str">
        <f t="shared" si="160"/>
        <v>187.925</v>
      </c>
      <c r="F349" t="str">
        <f t="shared" si="161"/>
        <v>34.52498</v>
      </c>
      <c r="G349" t="str">
        <f t="shared" si="162"/>
        <v>-86.51469</v>
      </c>
      <c r="H349">
        <f t="shared" si="170"/>
        <v>0.60257422611934142</v>
      </c>
      <c r="I349">
        <f t="shared" si="171"/>
        <v>0.60257457518519186</v>
      </c>
      <c r="J349">
        <f t="shared" si="172"/>
        <v>-1.5099448988253386</v>
      </c>
      <c r="K349">
        <f t="shared" si="173"/>
        <v>-1.5099661918422129</v>
      </c>
      <c r="L349">
        <f t="shared" si="174"/>
        <v>-1.7542875104717551E-5</v>
      </c>
      <c r="M349">
        <f t="shared" si="175"/>
        <v>3.4906585044680583E-7</v>
      </c>
      <c r="N349">
        <f t="shared" si="176"/>
        <v>366.78042786897043</v>
      </c>
      <c r="O349">
        <f t="shared" si="177"/>
        <v>18.40740000000001</v>
      </c>
      <c r="P349" s="1">
        <f t="shared" si="178"/>
        <v>5.0186429267637792E-2</v>
      </c>
      <c r="Q349" s="3">
        <v>9.81</v>
      </c>
      <c r="R349" s="3">
        <v>20</v>
      </c>
      <c r="S349" s="3">
        <v>68</v>
      </c>
      <c r="T349" s="3">
        <f t="shared" si="179"/>
        <v>88</v>
      </c>
      <c r="U349" s="5">
        <v>2.4750000000000002E-3</v>
      </c>
      <c r="V349" s="5">
        <v>0.32</v>
      </c>
      <c r="W349" s="5">
        <v>1.29</v>
      </c>
      <c r="X349" s="4">
        <f t="shared" si="180"/>
        <v>2.1366180000000004</v>
      </c>
      <c r="Y349" s="4">
        <f t="shared" si="163"/>
        <v>43.270482727514143</v>
      </c>
      <c r="Z349" s="3">
        <f t="shared" si="164"/>
        <v>3.7991523726116756</v>
      </c>
      <c r="AA349" s="3">
        <f t="shared" si="181"/>
        <v>49.206253100125814</v>
      </c>
      <c r="AB349" s="3">
        <f t="shared" si="165"/>
        <v>0.2064</v>
      </c>
      <c r="AC349" s="3">
        <f t="shared" si="166"/>
        <v>45.407100727514141</v>
      </c>
      <c r="AD349" s="2">
        <f t="shared" si="191"/>
        <v>211.11</v>
      </c>
      <c r="AE349" s="2">
        <f t="shared" si="167"/>
        <v>4.2903083795148849</v>
      </c>
      <c r="AF349" s="2">
        <f t="shared" si="182"/>
        <v>78.970616566229296</v>
      </c>
      <c r="AG349" s="2">
        <f t="shared" si="183"/>
        <v>943.84915087563161</v>
      </c>
      <c r="AH349" s="2">
        <f t="shared" si="184"/>
        <v>-1022.8197674418606</v>
      </c>
      <c r="AI349" s="2">
        <f t="shared" si="168"/>
        <v>9.5971435491151578</v>
      </c>
      <c r="AJ349">
        <f t="shared" si="169"/>
        <v>7.2381943409717577E-3</v>
      </c>
      <c r="AK349">
        <f t="shared" si="185"/>
        <v>219.99564305966155</v>
      </c>
      <c r="AL349">
        <f t="shared" si="186"/>
        <v>-1022.8197674418606</v>
      </c>
      <c r="AM349">
        <f t="shared" si="187"/>
        <v>1321.2783973358989</v>
      </c>
      <c r="AN349">
        <f t="shared" si="188"/>
        <v>-298.45862989403832</v>
      </c>
      <c r="AO349">
        <f t="shared" si="189"/>
        <v>4.2903083795148849</v>
      </c>
      <c r="AP349">
        <f t="shared" si="190"/>
        <v>655887.00934491865</v>
      </c>
    </row>
    <row r="350" spans="1:42" x14ac:dyDescent="0.3">
      <c r="A350">
        <v>349</v>
      </c>
      <c r="B350" t="s">
        <v>365</v>
      </c>
      <c r="C350" t="s">
        <v>363</v>
      </c>
      <c r="D350" t="s">
        <v>364</v>
      </c>
      <c r="E350" t="str">
        <f t="shared" si="160"/>
        <v>189.166</v>
      </c>
      <c r="F350" t="str">
        <f t="shared" si="161"/>
        <v>34.525</v>
      </c>
      <c r="G350" t="str">
        <f t="shared" si="162"/>
        <v>-86.51505</v>
      </c>
      <c r="H350">
        <f t="shared" si="170"/>
        <v>0.60257457518519186</v>
      </c>
      <c r="I350">
        <f t="shared" si="171"/>
        <v>0.60257492425104231</v>
      </c>
      <c r="J350">
        <f t="shared" si="172"/>
        <v>-1.5099661918422129</v>
      </c>
      <c r="K350">
        <f t="shared" si="173"/>
        <v>-1.5099724750275203</v>
      </c>
      <c r="L350">
        <f t="shared" si="174"/>
        <v>-5.1765848535711667E-6</v>
      </c>
      <c r="M350">
        <f t="shared" si="175"/>
        <v>3.4906585044680583E-7</v>
      </c>
      <c r="N350">
        <f t="shared" si="176"/>
        <v>108.45458055727228</v>
      </c>
      <c r="O350">
        <f t="shared" si="177"/>
        <v>4.095299999999952</v>
      </c>
      <c r="P350" s="1">
        <f t="shared" si="178"/>
        <v>3.7760507476559013E-2</v>
      </c>
      <c r="Q350" s="3">
        <v>9.81</v>
      </c>
      <c r="R350" s="3">
        <v>20</v>
      </c>
      <c r="S350" s="3">
        <v>68</v>
      </c>
      <c r="T350" s="3">
        <f t="shared" si="179"/>
        <v>88</v>
      </c>
      <c r="U350" s="5">
        <v>2.4750000000000002E-3</v>
      </c>
      <c r="V350" s="5">
        <v>0.32</v>
      </c>
      <c r="W350" s="5">
        <v>1.29</v>
      </c>
      <c r="X350" s="4">
        <f t="shared" si="180"/>
        <v>2.1366180000000004</v>
      </c>
      <c r="Y350" s="4">
        <f t="shared" si="163"/>
        <v>32.574675769548264</v>
      </c>
      <c r="Z350" s="3">
        <f t="shared" si="164"/>
        <v>5.6474462463900021</v>
      </c>
      <c r="AA350" s="3">
        <f t="shared" si="181"/>
        <v>40.358740015938267</v>
      </c>
      <c r="AB350" s="3">
        <f t="shared" si="165"/>
        <v>0.2064</v>
      </c>
      <c r="AC350" s="3">
        <f t="shared" si="166"/>
        <v>34.71129376954827</v>
      </c>
      <c r="AD350" s="2">
        <f t="shared" si="191"/>
        <v>211.11</v>
      </c>
      <c r="AE350" s="2">
        <f t="shared" si="167"/>
        <v>5.2308372341809868</v>
      </c>
      <c r="AF350" s="2">
        <f t="shared" si="182"/>
        <v>143.12438034715345</v>
      </c>
      <c r="AG350" s="2">
        <f t="shared" si="183"/>
        <v>879.69538709470726</v>
      </c>
      <c r="AH350" s="2">
        <f t="shared" si="184"/>
        <v>-1022.8197674418606</v>
      </c>
      <c r="AI350" s="2">
        <f t="shared" si="168"/>
        <v>11.701046026944987</v>
      </c>
      <c r="AJ350">
        <f t="shared" si="169"/>
        <v>1.7554533338095138E-3</v>
      </c>
      <c r="AK350">
        <f t="shared" si="185"/>
        <v>168.17487291447804</v>
      </c>
      <c r="AL350">
        <f t="shared" si="186"/>
        <v>-1022.8197674418606</v>
      </c>
      <c r="AM350">
        <f t="shared" si="187"/>
        <v>1173.0026902583033</v>
      </c>
      <c r="AN350">
        <f t="shared" si="188"/>
        <v>-150.18292281644273</v>
      </c>
      <c r="AO350">
        <f t="shared" si="189"/>
        <v>5.2308372341809868</v>
      </c>
      <c r="AP350">
        <f t="shared" si="190"/>
        <v>437705.04166199791</v>
      </c>
    </row>
    <row r="351" spans="1:42" x14ac:dyDescent="0.3">
      <c r="A351">
        <v>350</v>
      </c>
      <c r="B351" t="s">
        <v>362</v>
      </c>
      <c r="C351" t="s">
        <v>360</v>
      </c>
      <c r="D351" t="s">
        <v>361</v>
      </c>
      <c r="E351" t="str">
        <f t="shared" si="160"/>
        <v>192.233</v>
      </c>
      <c r="F351" t="str">
        <f t="shared" si="161"/>
        <v>34.52507</v>
      </c>
      <c r="G351" t="str">
        <f t="shared" si="162"/>
        <v>-86.51568</v>
      </c>
      <c r="H351">
        <f t="shared" si="170"/>
        <v>0.60257492425104231</v>
      </c>
      <c r="I351">
        <f t="shared" si="171"/>
        <v>0.60257614598151865</v>
      </c>
      <c r="J351">
        <f t="shared" si="172"/>
        <v>-1.5099724750275203</v>
      </c>
      <c r="K351">
        <f t="shared" si="173"/>
        <v>-1.5099834706018078</v>
      </c>
      <c r="L351">
        <f t="shared" si="174"/>
        <v>-9.0590185988931021E-6</v>
      </c>
      <c r="M351">
        <f t="shared" si="175"/>
        <v>1.2217304763417758E-6</v>
      </c>
      <c r="N351">
        <f t="shared" si="176"/>
        <v>191.07971928557393</v>
      </c>
      <c r="O351">
        <f t="shared" si="177"/>
        <v>10.121100000000023</v>
      </c>
      <c r="P351" s="1">
        <f t="shared" si="178"/>
        <v>5.2967944676921778E-2</v>
      </c>
      <c r="Q351" s="3">
        <v>9.81</v>
      </c>
      <c r="R351" s="3">
        <v>20</v>
      </c>
      <c r="S351" s="3">
        <v>68</v>
      </c>
      <c r="T351" s="3">
        <f t="shared" si="179"/>
        <v>88</v>
      </c>
      <c r="U351" s="5">
        <v>2.4750000000000002E-3</v>
      </c>
      <c r="V351" s="5">
        <v>0.32</v>
      </c>
      <c r="W351" s="5">
        <v>1.29</v>
      </c>
      <c r="X351" s="4">
        <f t="shared" si="180"/>
        <v>2.1366180000000004</v>
      </c>
      <c r="Y351" s="4">
        <f t="shared" si="163"/>
        <v>45.662157199626883</v>
      </c>
      <c r="Z351" s="3">
        <f t="shared" si="164"/>
        <v>3.496068141878566</v>
      </c>
      <c r="AA351" s="3">
        <f t="shared" si="181"/>
        <v>51.294843341505448</v>
      </c>
      <c r="AB351" s="3">
        <f t="shared" si="165"/>
        <v>0.2064</v>
      </c>
      <c r="AC351" s="3">
        <f t="shared" si="166"/>
        <v>47.798775199626888</v>
      </c>
      <c r="AD351" s="2">
        <f t="shared" si="191"/>
        <v>211.11</v>
      </c>
      <c r="AE351" s="2">
        <f t="shared" si="167"/>
        <v>4.1156183789176231</v>
      </c>
      <c r="AF351" s="2">
        <f t="shared" si="182"/>
        <v>69.711639043913806</v>
      </c>
      <c r="AG351" s="2">
        <f t="shared" si="183"/>
        <v>953.1081283979471</v>
      </c>
      <c r="AH351" s="2">
        <f t="shared" si="184"/>
        <v>-1022.8197674418606</v>
      </c>
      <c r="AI351" s="2">
        <f t="shared" si="168"/>
        <v>9.2063732678151204</v>
      </c>
      <c r="AJ351">
        <f t="shared" si="169"/>
        <v>3.9309008793178644E-3</v>
      </c>
      <c r="AK351">
        <f t="shared" si="185"/>
        <v>231.58321317648685</v>
      </c>
      <c r="AL351">
        <f t="shared" si="186"/>
        <v>-1022.8197674418606</v>
      </c>
      <c r="AM351">
        <f t="shared" si="187"/>
        <v>1360.8448003782462</v>
      </c>
      <c r="AN351">
        <f t="shared" si="188"/>
        <v>-338.02503293638557</v>
      </c>
      <c r="AO351">
        <f t="shared" si="189"/>
        <v>4.1156183789176231</v>
      </c>
      <c r="AP351">
        <f t="shared" si="190"/>
        <v>721539.67763662117</v>
      </c>
    </row>
    <row r="352" spans="1:42" x14ac:dyDescent="0.3">
      <c r="A352">
        <v>351</v>
      </c>
      <c r="B352" t="s">
        <v>359</v>
      </c>
      <c r="C352" t="s">
        <v>357</v>
      </c>
      <c r="D352" t="s">
        <v>358</v>
      </c>
      <c r="E352" t="str">
        <f t="shared" si="160"/>
        <v>192.858</v>
      </c>
      <c r="F352" t="str">
        <f t="shared" si="161"/>
        <v>34.52529</v>
      </c>
      <c r="G352" t="str">
        <f t="shared" si="162"/>
        <v>-86.51747</v>
      </c>
      <c r="H352">
        <f t="shared" si="170"/>
        <v>0.60257614598151865</v>
      </c>
      <c r="I352">
        <f t="shared" si="171"/>
        <v>0.60257998570587301</v>
      </c>
      <c r="J352">
        <f t="shared" si="172"/>
        <v>-1.5099834706018078</v>
      </c>
      <c r="K352">
        <f t="shared" si="173"/>
        <v>-1.5100147119954184</v>
      </c>
      <c r="L352">
        <f t="shared" si="174"/>
        <v>-2.5739071525936678E-5</v>
      </c>
      <c r="M352">
        <f t="shared" si="175"/>
        <v>3.8397243543597526E-6</v>
      </c>
      <c r="N352">
        <f t="shared" si="176"/>
        <v>543.99107995994109</v>
      </c>
      <c r="O352">
        <f t="shared" si="177"/>
        <v>2.0625</v>
      </c>
      <c r="P352" s="1">
        <f t="shared" si="178"/>
        <v>3.7914224625739822E-3</v>
      </c>
      <c r="Q352" s="3">
        <v>9.81</v>
      </c>
      <c r="R352" s="3">
        <v>20</v>
      </c>
      <c r="S352" s="3">
        <v>68</v>
      </c>
      <c r="T352" s="3">
        <f t="shared" si="179"/>
        <v>88</v>
      </c>
      <c r="U352" s="5">
        <v>2.4750000000000002E-3</v>
      </c>
      <c r="V352" s="5">
        <v>0.32</v>
      </c>
      <c r="W352" s="5">
        <v>1.29</v>
      </c>
      <c r="X352" s="4">
        <f t="shared" si="180"/>
        <v>2.1366180000000004</v>
      </c>
      <c r="Y352" s="4">
        <f t="shared" si="163"/>
        <v>3.2730356588209726</v>
      </c>
      <c r="Z352" s="3">
        <f t="shared" si="164"/>
        <v>17.510399638663497</v>
      </c>
      <c r="AA352" s="3">
        <f t="shared" si="181"/>
        <v>22.920053297484472</v>
      </c>
      <c r="AB352" s="3">
        <f t="shared" si="165"/>
        <v>0.2064</v>
      </c>
      <c r="AC352" s="3">
        <f t="shared" si="166"/>
        <v>5.4096536588209734</v>
      </c>
      <c r="AD352" s="2">
        <f t="shared" si="191"/>
        <v>211.11</v>
      </c>
      <c r="AE352" s="2">
        <f t="shared" si="167"/>
        <v>9.2107115659792669</v>
      </c>
      <c r="AF352" s="2">
        <f t="shared" si="182"/>
        <v>781.41104882149739</v>
      </c>
      <c r="AG352" s="2">
        <f t="shared" si="183"/>
        <v>241.40871862037014</v>
      </c>
      <c r="AH352" s="2">
        <f t="shared" si="184"/>
        <v>-1022.8197674418606</v>
      </c>
      <c r="AI352" s="2">
        <f t="shared" si="168"/>
        <v>20.603768603270769</v>
      </c>
      <c r="AJ352">
        <f t="shared" si="169"/>
        <v>5.0004742148201629E-3</v>
      </c>
      <c r="AK352">
        <f t="shared" si="185"/>
        <v>26.20956230048921</v>
      </c>
      <c r="AL352">
        <f t="shared" si="186"/>
        <v>-1022.8197674418606</v>
      </c>
      <c r="AM352">
        <f t="shared" si="187"/>
        <v>1023.4713056206795</v>
      </c>
      <c r="AN352">
        <f t="shared" si="188"/>
        <v>-0.65153817881883924</v>
      </c>
      <c r="AO352">
        <f t="shared" si="189"/>
        <v>9.2107115659792669</v>
      </c>
      <c r="AP352">
        <f t="shared" si="190"/>
        <v>262206.8997979929</v>
      </c>
    </row>
    <row r="353" spans="1:42" x14ac:dyDescent="0.3">
      <c r="A353">
        <v>352</v>
      </c>
      <c r="B353" t="s">
        <v>356</v>
      </c>
      <c r="C353" t="s">
        <v>354</v>
      </c>
      <c r="D353" t="s">
        <v>355</v>
      </c>
      <c r="E353" t="str">
        <f t="shared" si="160"/>
        <v>191.988</v>
      </c>
      <c r="F353" t="str">
        <f t="shared" si="161"/>
        <v>34.52557</v>
      </c>
      <c r="G353" t="str">
        <f t="shared" si="162"/>
        <v>-86.51964</v>
      </c>
      <c r="H353">
        <f t="shared" si="170"/>
        <v>0.60257998570587301</v>
      </c>
      <c r="I353">
        <f t="shared" si="171"/>
        <v>0.60258487262777871</v>
      </c>
      <c r="J353">
        <f t="shared" si="172"/>
        <v>-1.5100147119954184</v>
      </c>
      <c r="K353">
        <f t="shared" si="173"/>
        <v>-1.5100525856401867</v>
      </c>
      <c r="L353">
        <f t="shared" si="174"/>
        <v>-3.1203138300263439E-5</v>
      </c>
      <c r="M353">
        <f t="shared" si="175"/>
        <v>4.88692190570017E-6</v>
      </c>
      <c r="N353">
        <f t="shared" si="176"/>
        <v>660.20644743689479</v>
      </c>
      <c r="O353">
        <f t="shared" si="177"/>
        <v>-2.8710000000000147</v>
      </c>
      <c r="P353" s="1">
        <f t="shared" si="178"/>
        <v>-4.3486397491966878E-3</v>
      </c>
      <c r="Q353" s="3">
        <v>9.81</v>
      </c>
      <c r="R353" s="3">
        <v>20</v>
      </c>
      <c r="S353" s="3">
        <v>68</v>
      </c>
      <c r="T353" s="3">
        <f t="shared" si="179"/>
        <v>88</v>
      </c>
      <c r="U353" s="5">
        <v>2.4750000000000002E-3</v>
      </c>
      <c r="V353" s="5">
        <v>0.32</v>
      </c>
      <c r="W353" s="5">
        <v>1.29</v>
      </c>
      <c r="X353" s="4">
        <f t="shared" si="180"/>
        <v>2.1366180000000004</v>
      </c>
      <c r="Y353" s="4">
        <f t="shared" si="163"/>
        <v>-3.7540582269805589</v>
      </c>
      <c r="Z353" s="3">
        <f t="shared" si="164"/>
        <v>22.044746410587852</v>
      </c>
      <c r="AA353" s="3">
        <f t="shared" si="181"/>
        <v>20.427306183607293</v>
      </c>
      <c r="AB353" s="3">
        <f t="shared" si="165"/>
        <v>0.2064</v>
      </c>
      <c r="AC353" s="3">
        <f t="shared" si="166"/>
        <v>-1.6174402269805588</v>
      </c>
      <c r="AD353" s="2">
        <f t="shared" si="191"/>
        <v>211.11</v>
      </c>
      <c r="AE353" s="2">
        <f t="shared" si="167"/>
        <v>10.334696024158758</v>
      </c>
      <c r="AF353" s="2">
        <f t="shared" si="182"/>
        <v>1103.8069432320265</v>
      </c>
      <c r="AG353" s="2">
        <f t="shared" si="183"/>
        <v>-80.987175790166759</v>
      </c>
      <c r="AH353" s="2">
        <f t="shared" si="184"/>
        <v>-1022.8197674418606</v>
      </c>
      <c r="AI353" s="2">
        <f t="shared" si="168"/>
        <v>23.118049451619186</v>
      </c>
      <c r="AJ353">
        <f t="shared" si="169"/>
        <v>5.4087218800630069E-3</v>
      </c>
      <c r="AK353">
        <f t="shared" si="185"/>
        <v>-7.8364352082391413</v>
      </c>
      <c r="AL353">
        <f t="shared" si="186"/>
        <v>-1022.8197674418606</v>
      </c>
      <c r="AM353">
        <f t="shared" si="187"/>
        <v>1022.8023413433859</v>
      </c>
      <c r="AN353">
        <f t="shared" si="188"/>
        <v>1.7426098474572882E-2</v>
      </c>
      <c r="AO353">
        <f t="shared" si="189"/>
        <v>10.334696024158758</v>
      </c>
      <c r="AP353">
        <f t="shared" si="190"/>
        <v>261522.24571313514</v>
      </c>
    </row>
    <row r="354" spans="1:42" x14ac:dyDescent="0.3">
      <c r="A354">
        <v>353</v>
      </c>
      <c r="B354" t="s">
        <v>353</v>
      </c>
      <c r="C354" t="s">
        <v>351</v>
      </c>
      <c r="D354" t="s">
        <v>352</v>
      </c>
      <c r="E354" t="str">
        <f t="shared" si="160"/>
        <v>188.548</v>
      </c>
      <c r="F354" t="str">
        <f t="shared" si="161"/>
        <v>34.52567</v>
      </c>
      <c r="G354" t="str">
        <f t="shared" si="162"/>
        <v>-86.52015</v>
      </c>
      <c r="H354">
        <f t="shared" si="170"/>
        <v>0.60258487262777871</v>
      </c>
      <c r="I354">
        <f t="shared" si="171"/>
        <v>0.60258661795703061</v>
      </c>
      <c r="J354">
        <f t="shared" si="172"/>
        <v>-1.5100525856401867</v>
      </c>
      <c r="K354">
        <f t="shared" si="173"/>
        <v>-1.5100614868193718</v>
      </c>
      <c r="L354">
        <f t="shared" si="174"/>
        <v>-7.3334397370826395E-6</v>
      </c>
      <c r="M354">
        <f t="shared" si="175"/>
        <v>1.7453292519009622E-6</v>
      </c>
      <c r="N354">
        <f t="shared" si="176"/>
        <v>157.57637491254528</v>
      </c>
      <c r="O354">
        <f t="shared" si="177"/>
        <v>-11.351999999999991</v>
      </c>
      <c r="P354" s="1">
        <f t="shared" si="178"/>
        <v>-7.2041256224483777E-2</v>
      </c>
      <c r="Q354" s="3">
        <v>9.81</v>
      </c>
      <c r="R354" s="3">
        <v>20</v>
      </c>
      <c r="S354" s="3">
        <v>68</v>
      </c>
      <c r="T354" s="3">
        <f t="shared" si="179"/>
        <v>88</v>
      </c>
      <c r="U354" s="5">
        <v>2.4750000000000002E-3</v>
      </c>
      <c r="V354" s="5">
        <v>0.32</v>
      </c>
      <c r="W354" s="5">
        <v>1.29</v>
      </c>
      <c r="X354" s="4">
        <f t="shared" si="180"/>
        <v>2.1366180000000004</v>
      </c>
      <c r="Y354" s="4">
        <f t="shared" si="163"/>
        <v>-62.031015283515231</v>
      </c>
      <c r="Z354" s="3" t="e">
        <f t="shared" si="164"/>
        <v>#NUM!</v>
      </c>
      <c r="AA354" s="3" t="e">
        <f t="shared" si="181"/>
        <v>#NUM!</v>
      </c>
      <c r="AB354" s="3">
        <f t="shared" si="165"/>
        <v>0.2064</v>
      </c>
      <c r="AC354" s="3">
        <f t="shared" si="166"/>
        <v>-59.894397283515232</v>
      </c>
      <c r="AD354" s="2">
        <f t="shared" si="191"/>
        <v>211.11</v>
      </c>
      <c r="AE354" s="2" t="e">
        <f t="shared" si="167"/>
        <v>#NUM!</v>
      </c>
      <c r="AF354" s="2" t="e">
        <f t="shared" si="182"/>
        <v>#NUM!</v>
      </c>
      <c r="AG354" s="2" t="e">
        <f t="shared" si="183"/>
        <v>#NUM!</v>
      </c>
      <c r="AH354" s="2">
        <f t="shared" si="184"/>
        <v>-1022.8197674418606</v>
      </c>
      <c r="AI354" s="2" t="e">
        <f t="shared" si="168"/>
        <v>#NUM!</v>
      </c>
      <c r="AJ354" t="e">
        <f t="shared" si="169"/>
        <v>#NUM!</v>
      </c>
      <c r="AK354">
        <f t="shared" si="185"/>
        <v>-290.18603335036448</v>
      </c>
      <c r="AL354">
        <f t="shared" si="186"/>
        <v>-1022.8197674418606</v>
      </c>
      <c r="AM354" t="e">
        <f t="shared" si="187"/>
        <v>#NUM!</v>
      </c>
      <c r="AN354" t="e">
        <f t="shared" si="188"/>
        <v>#NUM!</v>
      </c>
      <c r="AO354" t="e">
        <f t="shared" si="189"/>
        <v>#NUM!</v>
      </c>
      <c r="AP354">
        <f t="shared" si="190"/>
        <v>-643495.72083438747</v>
      </c>
    </row>
    <row r="355" spans="1:42" x14ac:dyDescent="0.3">
      <c r="A355">
        <v>354</v>
      </c>
      <c r="B355" t="s">
        <v>350</v>
      </c>
      <c r="C355" t="s">
        <v>348</v>
      </c>
      <c r="D355" t="s">
        <v>349</v>
      </c>
      <c r="E355" t="str">
        <f t="shared" si="160"/>
        <v>188.952</v>
      </c>
      <c r="F355" t="str">
        <f t="shared" si="161"/>
        <v>34.52575</v>
      </c>
      <c r="G355" t="str">
        <f t="shared" si="162"/>
        <v>-86.52049</v>
      </c>
      <c r="H355">
        <f t="shared" si="170"/>
        <v>0.60258661795703061</v>
      </c>
      <c r="I355">
        <f t="shared" si="171"/>
        <v>0.60258801422043229</v>
      </c>
      <c r="J355">
        <f t="shared" si="172"/>
        <v>-1.5100614868193718</v>
      </c>
      <c r="K355">
        <f t="shared" si="173"/>
        <v>-1.5100674209388285</v>
      </c>
      <c r="L355">
        <f t="shared" si="174"/>
        <v>-4.8889545416427424E-6</v>
      </c>
      <c r="M355">
        <f t="shared" si="175"/>
        <v>1.396263401676201E-6</v>
      </c>
      <c r="N355">
        <f t="shared" si="176"/>
        <v>106.28248331421673</v>
      </c>
      <c r="O355">
        <f t="shared" si="177"/>
        <v>1.333199999999988</v>
      </c>
      <c r="P355" s="1">
        <f t="shared" si="178"/>
        <v>1.2543929709079861E-2</v>
      </c>
      <c r="Q355" s="3">
        <v>9.81</v>
      </c>
      <c r="R355" s="3">
        <v>20</v>
      </c>
      <c r="S355" s="3">
        <v>68</v>
      </c>
      <c r="T355" s="3">
        <f t="shared" si="179"/>
        <v>88</v>
      </c>
      <c r="U355" s="5">
        <v>2.4750000000000002E-3</v>
      </c>
      <c r="V355" s="5">
        <v>0.32</v>
      </c>
      <c r="W355" s="5">
        <v>1.29</v>
      </c>
      <c r="X355" s="4">
        <f t="shared" si="180"/>
        <v>2.1366180000000004</v>
      </c>
      <c r="Y355" s="4">
        <f t="shared" si="163"/>
        <v>10.828071773282524</v>
      </c>
      <c r="Z355" s="3">
        <f t="shared" si="164"/>
        <v>13.317218326019274</v>
      </c>
      <c r="AA355" s="3">
        <f t="shared" si="181"/>
        <v>26.281908099301798</v>
      </c>
      <c r="AB355" s="3">
        <f t="shared" si="165"/>
        <v>0.2064</v>
      </c>
      <c r="AC355" s="3">
        <f t="shared" si="166"/>
        <v>12.964689773282526</v>
      </c>
      <c r="AD355" s="2">
        <f t="shared" si="191"/>
        <v>211.11</v>
      </c>
      <c r="AE355" s="2">
        <f t="shared" si="167"/>
        <v>8.0325218093890314</v>
      </c>
      <c r="AF355" s="2">
        <f t="shared" si="182"/>
        <v>518.26960583403638</v>
      </c>
      <c r="AG355" s="2">
        <f t="shared" si="183"/>
        <v>504.55016160782372</v>
      </c>
      <c r="AH355" s="2">
        <f t="shared" si="184"/>
        <v>-1022.8197674418606</v>
      </c>
      <c r="AI355" s="2">
        <f t="shared" si="168"/>
        <v>17.968233993198741</v>
      </c>
      <c r="AJ355">
        <f t="shared" si="169"/>
        <v>1.1202691489363608E-3</v>
      </c>
      <c r="AK355">
        <f t="shared" si="185"/>
        <v>62.813419444198281</v>
      </c>
      <c r="AL355">
        <f t="shared" si="186"/>
        <v>-1022.8197674418606</v>
      </c>
      <c r="AM355">
        <f t="shared" si="187"/>
        <v>1031.7165534724402</v>
      </c>
      <c r="AN355">
        <f t="shared" si="188"/>
        <v>-8.8967860305796762</v>
      </c>
      <c r="AO355">
        <f t="shared" si="189"/>
        <v>8.0325218093890314</v>
      </c>
      <c r="AP355">
        <f t="shared" si="190"/>
        <v>270719.03058790683</v>
      </c>
    </row>
    <row r="356" spans="1:42" x14ac:dyDescent="0.3">
      <c r="A356">
        <v>355</v>
      </c>
      <c r="B356" t="s">
        <v>347</v>
      </c>
      <c r="C356" t="s">
        <v>345</v>
      </c>
      <c r="D356" t="s">
        <v>346</v>
      </c>
      <c r="E356" t="str">
        <f t="shared" si="160"/>
        <v>188.373</v>
      </c>
      <c r="F356" t="str">
        <f t="shared" si="161"/>
        <v>34.52589</v>
      </c>
      <c r="G356" t="str">
        <f t="shared" si="162"/>
        <v>-86.52093</v>
      </c>
      <c r="H356">
        <f t="shared" si="170"/>
        <v>0.60258801422043229</v>
      </c>
      <c r="I356">
        <f t="shared" si="171"/>
        <v>0.60259045768138497</v>
      </c>
      <c r="J356">
        <f t="shared" si="172"/>
        <v>-1.5100674209388285</v>
      </c>
      <c r="K356">
        <f t="shared" si="173"/>
        <v>-1.5100751003875375</v>
      </c>
      <c r="L356">
        <f t="shared" si="174"/>
        <v>-6.326873991959644E-6</v>
      </c>
      <c r="M356">
        <f t="shared" si="175"/>
        <v>2.4434609526835516E-6</v>
      </c>
      <c r="N356">
        <f t="shared" si="176"/>
        <v>141.77431762362068</v>
      </c>
      <c r="O356">
        <f t="shared" si="177"/>
        <v>-1.9107000000000254</v>
      </c>
      <c r="P356" s="1">
        <f t="shared" si="178"/>
        <v>-1.3477053051826421E-2</v>
      </c>
      <c r="Q356" s="3">
        <v>9.81</v>
      </c>
      <c r="R356" s="3">
        <v>20</v>
      </c>
      <c r="S356" s="3">
        <v>68</v>
      </c>
      <c r="T356" s="3">
        <f t="shared" si="179"/>
        <v>88</v>
      </c>
      <c r="U356" s="5">
        <v>2.4750000000000002E-3</v>
      </c>
      <c r="V356" s="5">
        <v>0.32</v>
      </c>
      <c r="W356" s="5">
        <v>1.29</v>
      </c>
      <c r="X356" s="4">
        <f t="shared" si="180"/>
        <v>2.1366180000000004</v>
      </c>
      <c r="Y356" s="4">
        <f t="shared" si="163"/>
        <v>-11.633413912486903</v>
      </c>
      <c r="Z356" s="3">
        <f t="shared" si="164"/>
        <v>27.715020454204002</v>
      </c>
      <c r="AA356" s="3">
        <f t="shared" si="181"/>
        <v>18.218224541717099</v>
      </c>
      <c r="AB356" s="3">
        <f t="shared" si="165"/>
        <v>0.2064</v>
      </c>
      <c r="AC356" s="3">
        <f t="shared" si="166"/>
        <v>-9.4967959124869044</v>
      </c>
      <c r="AD356" s="2">
        <f t="shared" si="191"/>
        <v>211.11</v>
      </c>
      <c r="AE356" s="2">
        <f t="shared" si="167"/>
        <v>11.587847076787792</v>
      </c>
      <c r="AF356" s="2">
        <f t="shared" si="182"/>
        <v>1555.9952458980702</v>
      </c>
      <c r="AG356" s="2">
        <f t="shared" si="183"/>
        <v>-533.17547845620948</v>
      </c>
      <c r="AH356" s="2">
        <f t="shared" si="184"/>
        <v>-1022.8197674418606</v>
      </c>
      <c r="AI356" s="2">
        <f t="shared" si="168"/>
        <v>25.921267653422547</v>
      </c>
      <c r="AJ356">
        <f t="shared" si="169"/>
        <v>1.0358751307473111E-3</v>
      </c>
      <c r="AK356">
        <f t="shared" si="185"/>
        <v>-46.011608103134229</v>
      </c>
      <c r="AL356">
        <f t="shared" si="186"/>
        <v>-1022.8197674418606</v>
      </c>
      <c r="AM356">
        <f t="shared" si="187"/>
        <v>1019.2802434069652</v>
      </c>
      <c r="AN356">
        <f t="shared" si="188"/>
        <v>3.5395240348954644</v>
      </c>
      <c r="AO356">
        <f t="shared" si="189"/>
        <v>11.587847076787792</v>
      </c>
      <c r="AP356">
        <f t="shared" si="190"/>
        <v>257932.30224762237</v>
      </c>
    </row>
    <row r="357" spans="1:42" x14ac:dyDescent="0.3">
      <c r="A357">
        <v>356</v>
      </c>
      <c r="B357" t="s">
        <v>344</v>
      </c>
      <c r="C357" t="s">
        <v>342</v>
      </c>
      <c r="D357" t="s">
        <v>343</v>
      </c>
      <c r="E357" t="str">
        <f t="shared" si="160"/>
        <v>197.226</v>
      </c>
      <c r="F357" t="str">
        <f t="shared" si="161"/>
        <v>34.527</v>
      </c>
      <c r="G357" t="str">
        <f t="shared" si="162"/>
        <v>-86.52388</v>
      </c>
      <c r="H357">
        <f t="shared" si="170"/>
        <v>0.60259045768138497</v>
      </c>
      <c r="I357">
        <f t="shared" si="171"/>
        <v>0.60260983083608211</v>
      </c>
      <c r="J357">
        <f t="shared" si="172"/>
        <v>-1.5100751003875375</v>
      </c>
      <c r="K357">
        <f t="shared" si="173"/>
        <v>-1.5101265876004712</v>
      </c>
      <c r="L357">
        <f t="shared" si="174"/>
        <v>-4.2418495936775661E-5</v>
      </c>
      <c r="M357">
        <f t="shared" si="175"/>
        <v>1.9373154697133188E-5</v>
      </c>
      <c r="N357">
        <f t="shared" si="176"/>
        <v>974.79636544056643</v>
      </c>
      <c r="O357">
        <f t="shared" si="177"/>
        <v>29.214900000000029</v>
      </c>
      <c r="P357" s="1">
        <f t="shared" si="178"/>
        <v>2.9970259467264365E-2</v>
      </c>
      <c r="Q357" s="3">
        <v>9.81</v>
      </c>
      <c r="R357" s="3">
        <v>20</v>
      </c>
      <c r="S357" s="3">
        <v>68</v>
      </c>
      <c r="T357" s="3">
        <f t="shared" si="179"/>
        <v>88</v>
      </c>
      <c r="U357" s="5">
        <v>2.4750000000000002E-3</v>
      </c>
      <c r="V357" s="5">
        <v>0.32</v>
      </c>
      <c r="W357" s="5">
        <v>1.29</v>
      </c>
      <c r="X357" s="4">
        <f t="shared" si="180"/>
        <v>2.1366180000000004</v>
      </c>
      <c r="Y357" s="4">
        <f t="shared" si="163"/>
        <v>25.861113760868918</v>
      </c>
      <c r="Z357" s="3">
        <f t="shared" si="164"/>
        <v>7.3585725737698002</v>
      </c>
      <c r="AA357" s="3">
        <f t="shared" si="181"/>
        <v>35.356304334638715</v>
      </c>
      <c r="AB357" s="3">
        <f t="shared" si="165"/>
        <v>0.2064</v>
      </c>
      <c r="AC357" s="3">
        <f t="shared" si="166"/>
        <v>27.99773176086892</v>
      </c>
      <c r="AD357" s="2">
        <f t="shared" si="191"/>
        <v>211.11</v>
      </c>
      <c r="AE357" s="2">
        <f t="shared" si="167"/>
        <v>5.9709294840856604</v>
      </c>
      <c r="AF357" s="2">
        <f t="shared" si="182"/>
        <v>212.87557142202616</v>
      </c>
      <c r="AG357" s="2">
        <f t="shared" si="183"/>
        <v>809.94419601983407</v>
      </c>
      <c r="AH357" s="2">
        <f t="shared" si="184"/>
        <v>-1022.8197674418606</v>
      </c>
      <c r="AI357" s="2">
        <f t="shared" si="168"/>
        <v>13.356584728040847</v>
      </c>
      <c r="AJ357">
        <f t="shared" si="169"/>
        <v>1.3822434964986989E-2</v>
      </c>
      <c r="AK357">
        <f t="shared" si="185"/>
        <v>135.64792519800832</v>
      </c>
      <c r="AL357">
        <f t="shared" si="186"/>
        <v>-1022.8197674418606</v>
      </c>
      <c r="AM357">
        <f t="shared" si="187"/>
        <v>1106.3749456141156</v>
      </c>
      <c r="AN357">
        <f t="shared" si="188"/>
        <v>-83.555178172255125</v>
      </c>
      <c r="AO357">
        <f t="shared" si="189"/>
        <v>5.9709294840856604</v>
      </c>
      <c r="AP357">
        <f t="shared" si="190"/>
        <v>353983.42487356195</v>
      </c>
    </row>
    <row r="358" spans="1:42" x14ac:dyDescent="0.3">
      <c r="A358">
        <v>357</v>
      </c>
      <c r="B358" t="s">
        <v>341</v>
      </c>
      <c r="C358" t="s">
        <v>339</v>
      </c>
      <c r="D358" t="s">
        <v>340</v>
      </c>
      <c r="E358" t="str">
        <f t="shared" si="160"/>
        <v>198.443</v>
      </c>
      <c r="F358" t="str">
        <f t="shared" si="161"/>
        <v>34.52729</v>
      </c>
      <c r="G358" t="str">
        <f t="shared" si="162"/>
        <v>-86.5245</v>
      </c>
      <c r="H358">
        <f t="shared" si="170"/>
        <v>0.60260983083608211</v>
      </c>
      <c r="I358">
        <f t="shared" si="171"/>
        <v>0.60261489229091292</v>
      </c>
      <c r="J358">
        <f t="shared" si="172"/>
        <v>-1.5101265876004712</v>
      </c>
      <c r="K358">
        <f t="shared" si="173"/>
        <v>-1.5101374086418338</v>
      </c>
      <c r="L358">
        <f t="shared" si="174"/>
        <v>-8.9149987903457447E-6</v>
      </c>
      <c r="M358">
        <f t="shared" si="175"/>
        <v>5.0614548308125507E-6</v>
      </c>
      <c r="N358">
        <f t="shared" si="176"/>
        <v>214.29475591827642</v>
      </c>
      <c r="O358">
        <f t="shared" si="177"/>
        <v>4.0161000000000424</v>
      </c>
      <c r="P358" s="1">
        <f t="shared" si="178"/>
        <v>1.8741009236509849E-2</v>
      </c>
      <c r="Q358" s="3">
        <v>9.81</v>
      </c>
      <c r="R358" s="3">
        <v>20</v>
      </c>
      <c r="S358" s="3">
        <v>68</v>
      </c>
      <c r="T358" s="3">
        <f t="shared" si="179"/>
        <v>88</v>
      </c>
      <c r="U358" s="5">
        <v>2.4750000000000002E-3</v>
      </c>
      <c r="V358" s="5">
        <v>0.32</v>
      </c>
      <c r="W358" s="5">
        <v>1.29</v>
      </c>
      <c r="X358" s="4">
        <f t="shared" si="180"/>
        <v>2.1366180000000004</v>
      </c>
      <c r="Y358" s="4">
        <f t="shared" si="163"/>
        <v>16.175898009736933</v>
      </c>
      <c r="Z358" s="3">
        <f t="shared" si="164"/>
        <v>10.83064030815973</v>
      </c>
      <c r="AA358" s="3">
        <f t="shared" si="181"/>
        <v>29.143156317896661</v>
      </c>
      <c r="AB358" s="3">
        <f t="shared" si="165"/>
        <v>0.2064</v>
      </c>
      <c r="AC358" s="3">
        <f t="shared" si="166"/>
        <v>18.312516009736935</v>
      </c>
      <c r="AD358" s="2">
        <f t="shared" si="191"/>
        <v>211.11</v>
      </c>
      <c r="AE358" s="2">
        <f t="shared" si="167"/>
        <v>7.2438962237716993</v>
      </c>
      <c r="AF358" s="2">
        <f t="shared" si="182"/>
        <v>380.11644587842937</v>
      </c>
      <c r="AG358" s="2">
        <f t="shared" si="183"/>
        <v>642.70332156343102</v>
      </c>
      <c r="AH358" s="2">
        <f t="shared" si="184"/>
        <v>-1022.8197674418606</v>
      </c>
      <c r="AI358" s="2">
        <f t="shared" si="168"/>
        <v>16.20412934566048</v>
      </c>
      <c r="AJ358">
        <f t="shared" si="169"/>
        <v>2.5046781069847594E-3</v>
      </c>
      <c r="AK358">
        <f t="shared" si="185"/>
        <v>88.723430279733208</v>
      </c>
      <c r="AL358">
        <f t="shared" si="186"/>
        <v>-1022.8197674418606</v>
      </c>
      <c r="AM358">
        <f t="shared" si="187"/>
        <v>1047.513768870271</v>
      </c>
      <c r="AN358">
        <f t="shared" si="188"/>
        <v>-24.694001428410331</v>
      </c>
      <c r="AO358">
        <f t="shared" si="189"/>
        <v>7.2438962237716993</v>
      </c>
      <c r="AP358">
        <f t="shared" si="190"/>
        <v>287407.3756722174</v>
      </c>
    </row>
    <row r="359" spans="1:42" x14ac:dyDescent="0.3">
      <c r="A359">
        <v>358</v>
      </c>
      <c r="B359" t="s">
        <v>338</v>
      </c>
      <c r="C359" t="s">
        <v>336</v>
      </c>
      <c r="D359" t="s">
        <v>337</v>
      </c>
      <c r="E359" t="str">
        <f t="shared" si="160"/>
        <v>198.909</v>
      </c>
      <c r="F359" t="str">
        <f t="shared" si="161"/>
        <v>34.52773</v>
      </c>
      <c r="G359" t="str">
        <f t="shared" si="162"/>
        <v>-86.52532</v>
      </c>
      <c r="H359">
        <f t="shared" si="170"/>
        <v>0.60261489229091292</v>
      </c>
      <c r="I359">
        <f t="shared" si="171"/>
        <v>0.60262257173962175</v>
      </c>
      <c r="J359">
        <f t="shared" si="172"/>
        <v>-1.5101374086418338</v>
      </c>
      <c r="K359">
        <f t="shared" si="173"/>
        <v>-1.5101517203416999</v>
      </c>
      <c r="L359">
        <f t="shared" si="174"/>
        <v>-1.1790753175152851E-5</v>
      </c>
      <c r="M359">
        <f t="shared" si="175"/>
        <v>7.6794487088305274E-6</v>
      </c>
      <c r="N359">
        <f t="shared" si="176"/>
        <v>294.13547399588646</v>
      </c>
      <c r="O359">
        <f t="shared" si="177"/>
        <v>1.5377999999999332</v>
      </c>
      <c r="P359" s="1">
        <f t="shared" si="178"/>
        <v>5.2282031103172534E-3</v>
      </c>
      <c r="Q359" s="3">
        <v>9.81</v>
      </c>
      <c r="R359" s="3">
        <v>20</v>
      </c>
      <c r="S359" s="3">
        <v>68</v>
      </c>
      <c r="T359" s="3">
        <f t="shared" si="179"/>
        <v>88</v>
      </c>
      <c r="U359" s="5">
        <v>2.4750000000000002E-3</v>
      </c>
      <c r="V359" s="5">
        <v>0.32</v>
      </c>
      <c r="W359" s="5">
        <v>1.29</v>
      </c>
      <c r="X359" s="4">
        <f t="shared" si="180"/>
        <v>2.1366180000000004</v>
      </c>
      <c r="Y359" s="4">
        <f t="shared" si="163"/>
        <v>4.5133414974147632</v>
      </c>
      <c r="Z359" s="3">
        <f t="shared" si="164"/>
        <v>16.770348699215472</v>
      </c>
      <c r="AA359" s="3">
        <f t="shared" si="181"/>
        <v>23.420308196630234</v>
      </c>
      <c r="AB359" s="3">
        <f t="shared" si="165"/>
        <v>0.2064</v>
      </c>
      <c r="AC359" s="3">
        <f t="shared" si="166"/>
        <v>6.6499594974147636</v>
      </c>
      <c r="AD359" s="2">
        <f t="shared" si="191"/>
        <v>211.11</v>
      </c>
      <c r="AE359" s="2">
        <f t="shared" si="167"/>
        <v>9.0139719011201436</v>
      </c>
      <c r="AF359" s="2">
        <f t="shared" si="182"/>
        <v>732.4004454782704</v>
      </c>
      <c r="AG359" s="2">
        <f t="shared" si="183"/>
        <v>290.41932196358385</v>
      </c>
      <c r="AH359" s="2">
        <f t="shared" si="184"/>
        <v>-1022.8197674418606</v>
      </c>
      <c r="AI359" s="2">
        <f t="shared" si="168"/>
        <v>20.16367464301533</v>
      </c>
      <c r="AJ359">
        <f t="shared" si="169"/>
        <v>2.7627640855076756E-3</v>
      </c>
      <c r="AK359">
        <f t="shared" si="185"/>
        <v>32.218796014606411</v>
      </c>
      <c r="AL359">
        <f t="shared" si="186"/>
        <v>-1022.8197674418606</v>
      </c>
      <c r="AM359">
        <f t="shared" si="187"/>
        <v>1024.0293951714987</v>
      </c>
      <c r="AN359">
        <f t="shared" si="188"/>
        <v>-1.2096277296380435</v>
      </c>
      <c r="AO359">
        <f t="shared" si="189"/>
        <v>9.0139719011201436</v>
      </c>
      <c r="AP359">
        <f t="shared" si="190"/>
        <v>262778.7635198193</v>
      </c>
    </row>
    <row r="360" spans="1:42" x14ac:dyDescent="0.3">
      <c r="A360">
        <v>359</v>
      </c>
      <c r="B360" t="s">
        <v>335</v>
      </c>
      <c r="C360" t="s">
        <v>333</v>
      </c>
      <c r="D360" t="s">
        <v>334</v>
      </c>
      <c r="E360" t="str">
        <f t="shared" si="160"/>
        <v>196.232</v>
      </c>
      <c r="F360" t="str">
        <f t="shared" si="161"/>
        <v>34.52818</v>
      </c>
      <c r="G360" t="str">
        <f t="shared" si="162"/>
        <v>-86.52615</v>
      </c>
      <c r="H360">
        <f t="shared" si="170"/>
        <v>0.60262257173962175</v>
      </c>
      <c r="I360">
        <f t="shared" si="171"/>
        <v>0.60263042572125569</v>
      </c>
      <c r="J360">
        <f t="shared" si="172"/>
        <v>-1.5101517203416999</v>
      </c>
      <c r="K360">
        <f t="shared" si="173"/>
        <v>-1.5101662065744916</v>
      </c>
      <c r="L360">
        <f t="shared" si="174"/>
        <v>-1.1934479076918999E-5</v>
      </c>
      <c r="M360">
        <f t="shared" si="175"/>
        <v>7.853981633942908E-6</v>
      </c>
      <c r="N360">
        <f t="shared" si="176"/>
        <v>298.64745584383854</v>
      </c>
      <c r="O360">
        <f t="shared" si="177"/>
        <v>-8.8340999999999745</v>
      </c>
      <c r="P360" s="1">
        <f t="shared" si="178"/>
        <v>-2.9580362488067828E-2</v>
      </c>
      <c r="Q360" s="3">
        <v>9.81</v>
      </c>
      <c r="R360" s="3">
        <v>20</v>
      </c>
      <c r="S360" s="3">
        <v>68</v>
      </c>
      <c r="T360" s="3">
        <f t="shared" si="179"/>
        <v>88</v>
      </c>
      <c r="U360" s="5">
        <v>2.4750000000000002E-3</v>
      </c>
      <c r="V360" s="5">
        <v>0.32</v>
      </c>
      <c r="W360" s="5">
        <v>1.29</v>
      </c>
      <c r="X360" s="4">
        <f t="shared" si="180"/>
        <v>2.1366180000000004</v>
      </c>
      <c r="Y360" s="4">
        <f t="shared" si="163"/>
        <v>-25.524970623294887</v>
      </c>
      <c r="Z360" s="3">
        <f t="shared" si="164"/>
        <v>38.788123738742392</v>
      </c>
      <c r="AA360" s="3">
        <f t="shared" si="181"/>
        <v>15.399771115447507</v>
      </c>
      <c r="AB360" s="3">
        <f t="shared" si="165"/>
        <v>0.2064</v>
      </c>
      <c r="AC360" s="3">
        <f t="shared" si="166"/>
        <v>-23.388352623294889</v>
      </c>
      <c r="AD360" s="2">
        <f t="shared" si="191"/>
        <v>211.11</v>
      </c>
      <c r="AE360" s="2">
        <f t="shared" si="167"/>
        <v>13.708645305009465</v>
      </c>
      <c r="AF360" s="2">
        <f t="shared" si="182"/>
        <v>2576.2239844052178</v>
      </c>
      <c r="AG360" s="2">
        <f t="shared" si="183"/>
        <v>-1553.404216963359</v>
      </c>
      <c r="AH360" s="2">
        <f t="shared" si="184"/>
        <v>-1022.8197674418606</v>
      </c>
      <c r="AI360" s="2">
        <f t="shared" si="168"/>
        <v>30.665356710548533</v>
      </c>
      <c r="AJ360">
        <f t="shared" si="169"/>
        <v>1.8444924246645224E-3</v>
      </c>
      <c r="AK360">
        <f t="shared" si="185"/>
        <v>-113.31566193456825</v>
      </c>
      <c r="AL360">
        <f t="shared" si="186"/>
        <v>-1022.8197674418606</v>
      </c>
      <c r="AM360">
        <f t="shared" si="187"/>
        <v>967.0965448911121</v>
      </c>
      <c r="AN360">
        <f t="shared" si="188"/>
        <v>55.72322255074846</v>
      </c>
      <c r="AO360">
        <f t="shared" si="189"/>
        <v>13.708645305009465</v>
      </c>
      <c r="AP360">
        <f t="shared" si="190"/>
        <v>207650.3331684281</v>
      </c>
    </row>
    <row r="361" spans="1:42" x14ac:dyDescent="0.3">
      <c r="A361">
        <v>360</v>
      </c>
      <c r="B361" t="s">
        <v>332</v>
      </c>
      <c r="C361" t="s">
        <v>330</v>
      </c>
      <c r="D361" t="s">
        <v>331</v>
      </c>
      <c r="E361" t="str">
        <f t="shared" si="160"/>
        <v>192.714</v>
      </c>
      <c r="F361" t="str">
        <f t="shared" si="161"/>
        <v>34.52861</v>
      </c>
      <c r="G361" t="str">
        <f t="shared" si="162"/>
        <v>-86.5269</v>
      </c>
      <c r="H361">
        <f t="shared" si="170"/>
        <v>0.60263042572125569</v>
      </c>
      <c r="I361">
        <f t="shared" si="171"/>
        <v>0.6026379306370393</v>
      </c>
      <c r="J361">
        <f t="shared" si="172"/>
        <v>-1.5101662065744916</v>
      </c>
      <c r="K361">
        <f t="shared" si="173"/>
        <v>-1.5101792965438816</v>
      </c>
      <c r="L361">
        <f t="shared" si="174"/>
        <v>-1.0784110862438787E-5</v>
      </c>
      <c r="M361">
        <f t="shared" si="175"/>
        <v>7.5049157836071245E-6</v>
      </c>
      <c r="N361">
        <f t="shared" si="176"/>
        <v>274.64139531750754</v>
      </c>
      <c r="O361">
        <f t="shared" si="177"/>
        <v>-11.609400000000001</v>
      </c>
      <c r="P361" s="1">
        <f t="shared" si="178"/>
        <v>-4.2271122263191969E-2</v>
      </c>
      <c r="Q361" s="3">
        <v>9.81</v>
      </c>
      <c r="R361" s="3">
        <v>20</v>
      </c>
      <c r="S361" s="3">
        <v>68</v>
      </c>
      <c r="T361" s="3">
        <f t="shared" si="179"/>
        <v>88</v>
      </c>
      <c r="U361" s="5">
        <v>2.4750000000000002E-3</v>
      </c>
      <c r="V361" s="5">
        <v>0.32</v>
      </c>
      <c r="W361" s="5">
        <v>1.29</v>
      </c>
      <c r="X361" s="4">
        <f t="shared" si="180"/>
        <v>2.1366180000000004</v>
      </c>
      <c r="Y361" s="4">
        <f t="shared" si="163"/>
        <v>-36.459255395650821</v>
      </c>
      <c r="Z361" s="3">
        <f t="shared" si="164"/>
        <v>48.145160730199485</v>
      </c>
      <c r="AA361" s="3">
        <f t="shared" si="181"/>
        <v>13.822523334548663</v>
      </c>
      <c r="AB361" s="3">
        <f t="shared" si="165"/>
        <v>0.2064</v>
      </c>
      <c r="AC361" s="3">
        <f t="shared" si="166"/>
        <v>-34.322637395650823</v>
      </c>
      <c r="AD361" s="2">
        <f t="shared" si="191"/>
        <v>211.11</v>
      </c>
      <c r="AE361" s="2">
        <f t="shared" si="167"/>
        <v>15.272898796440554</v>
      </c>
      <c r="AF361" s="2">
        <f t="shared" si="182"/>
        <v>3562.5783302844029</v>
      </c>
      <c r="AG361" s="2">
        <f t="shared" si="183"/>
        <v>-2539.7585628425436</v>
      </c>
      <c r="AH361" s="2">
        <f t="shared" si="184"/>
        <v>-1022.8197674418606</v>
      </c>
      <c r="AI361" s="2">
        <f t="shared" si="168"/>
        <v>34.164491032955027</v>
      </c>
      <c r="AJ361">
        <f t="shared" si="169"/>
        <v>1.5224993613883189E-3</v>
      </c>
      <c r="AK361">
        <f t="shared" si="185"/>
        <v>-166.29184784714545</v>
      </c>
      <c r="AL361">
        <f t="shared" si="186"/>
        <v>-1022.8197674418606</v>
      </c>
      <c r="AM361">
        <f t="shared" si="187"/>
        <v>813.44722183480326</v>
      </c>
      <c r="AN361">
        <f t="shared" si="188"/>
        <v>209.3725456070573</v>
      </c>
      <c r="AO361">
        <f t="shared" si="189"/>
        <v>15.272898796440554</v>
      </c>
      <c r="AP361">
        <f t="shared" si="190"/>
        <v>91226.55361491401</v>
      </c>
    </row>
    <row r="362" spans="1:42" x14ac:dyDescent="0.3">
      <c r="A362">
        <v>361</v>
      </c>
      <c r="B362" t="s">
        <v>329</v>
      </c>
      <c r="C362" t="s">
        <v>327</v>
      </c>
      <c r="D362" t="s">
        <v>328</v>
      </c>
      <c r="E362" t="str">
        <f t="shared" si="160"/>
        <v>193.42</v>
      </c>
      <c r="F362" t="str">
        <f t="shared" si="161"/>
        <v>34.52917</v>
      </c>
      <c r="G362" t="str">
        <f t="shared" si="162"/>
        <v>-86.52778</v>
      </c>
      <c r="H362">
        <f t="shared" si="170"/>
        <v>0.6026379306370393</v>
      </c>
      <c r="I362">
        <f t="shared" si="171"/>
        <v>0.60264770448085037</v>
      </c>
      <c r="J362">
        <f t="shared" si="172"/>
        <v>-1.5101792965438816</v>
      </c>
      <c r="K362">
        <f t="shared" si="173"/>
        <v>-1.5101946554412993</v>
      </c>
      <c r="L362">
        <f t="shared" si="174"/>
        <v>-1.2653281533467589E-5</v>
      </c>
      <c r="M362">
        <f t="shared" si="175"/>
        <v>9.7738438110672732E-6</v>
      </c>
      <c r="N362">
        <f t="shared" si="176"/>
        <v>334.21686049791134</v>
      </c>
      <c r="O362">
        <f t="shared" si="177"/>
        <v>2.3297999999999632</v>
      </c>
      <c r="P362" s="1">
        <f t="shared" si="178"/>
        <v>6.9709230005005184E-3</v>
      </c>
      <c r="Q362" s="3">
        <v>9.81</v>
      </c>
      <c r="R362" s="3">
        <v>20</v>
      </c>
      <c r="S362" s="3">
        <v>68</v>
      </c>
      <c r="T362" s="3">
        <f t="shared" si="179"/>
        <v>88</v>
      </c>
      <c r="U362" s="5">
        <v>2.4750000000000002E-3</v>
      </c>
      <c r="V362" s="5">
        <v>0.32</v>
      </c>
      <c r="W362" s="5">
        <v>1.29</v>
      </c>
      <c r="X362" s="4">
        <f t="shared" si="180"/>
        <v>2.1366180000000004</v>
      </c>
      <c r="Y362" s="4">
        <f t="shared" si="163"/>
        <v>6.0177121979946362</v>
      </c>
      <c r="Z362" s="3">
        <f t="shared" si="164"/>
        <v>15.899111446859532</v>
      </c>
      <c r="AA362" s="3">
        <f t="shared" si="181"/>
        <v>24.053441644854168</v>
      </c>
      <c r="AB362" s="3">
        <f t="shared" si="165"/>
        <v>0.2064</v>
      </c>
      <c r="AC362" s="3">
        <f t="shared" si="166"/>
        <v>8.1543301979946357</v>
      </c>
      <c r="AD362" s="2">
        <f t="shared" si="191"/>
        <v>211.11</v>
      </c>
      <c r="AE362" s="2">
        <f t="shared" si="167"/>
        <v>8.7767065984573449</v>
      </c>
      <c r="AF362" s="2">
        <f t="shared" si="182"/>
        <v>676.07478849448034</v>
      </c>
      <c r="AG362" s="2">
        <f t="shared" si="183"/>
        <v>346.74497894738136</v>
      </c>
      <c r="AH362" s="2">
        <f t="shared" si="184"/>
        <v>-1022.8197674418606</v>
      </c>
      <c r="AI362" s="2">
        <f t="shared" si="168"/>
        <v>19.632927440844139</v>
      </c>
      <c r="AJ362">
        <f t="shared" si="169"/>
        <v>3.2241064411967554E-3</v>
      </c>
      <c r="AK362">
        <f t="shared" si="185"/>
        <v>39.507413749974013</v>
      </c>
      <c r="AL362">
        <f t="shared" si="186"/>
        <v>-1022.8197674418606</v>
      </c>
      <c r="AM362">
        <f t="shared" si="187"/>
        <v>1025.0478326962723</v>
      </c>
      <c r="AN362">
        <f t="shared" si="188"/>
        <v>-2.2280652544116606</v>
      </c>
      <c r="AO362">
        <f t="shared" si="189"/>
        <v>8.7767065984573449</v>
      </c>
      <c r="AP362">
        <f t="shared" si="190"/>
        <v>263823.94262759597</v>
      </c>
    </row>
    <row r="363" spans="1:42" x14ac:dyDescent="0.3">
      <c r="A363">
        <v>362</v>
      </c>
      <c r="B363" t="s">
        <v>326</v>
      </c>
      <c r="C363" t="s">
        <v>324</v>
      </c>
      <c r="D363" t="s">
        <v>325</v>
      </c>
      <c r="E363" t="str">
        <f t="shared" si="160"/>
        <v>187.874</v>
      </c>
      <c r="F363" t="str">
        <f t="shared" si="161"/>
        <v>34.53056</v>
      </c>
      <c r="G363" t="str">
        <f t="shared" si="162"/>
        <v>-86.52959</v>
      </c>
      <c r="H363">
        <f t="shared" si="170"/>
        <v>0.60264770448085037</v>
      </c>
      <c r="I363">
        <f t="shared" si="171"/>
        <v>0.6026719645574532</v>
      </c>
      <c r="J363">
        <f t="shared" si="172"/>
        <v>-1.5101946554412993</v>
      </c>
      <c r="K363">
        <f t="shared" si="173"/>
        <v>-1.51022624590076</v>
      </c>
      <c r="L363">
        <f t="shared" si="174"/>
        <v>-2.6025194805094299E-5</v>
      </c>
      <c r="M363">
        <f t="shared" si="175"/>
        <v>2.4260076602833358E-5</v>
      </c>
      <c r="N363">
        <f t="shared" si="176"/>
        <v>743.72540991426547</v>
      </c>
      <c r="O363">
        <f t="shared" si="177"/>
        <v>-18.301799999999975</v>
      </c>
      <c r="P363" s="1">
        <f t="shared" si="178"/>
        <v>-2.4608275791074226E-2</v>
      </c>
      <c r="Q363" s="3">
        <v>9.81</v>
      </c>
      <c r="R363" s="3">
        <v>20</v>
      </c>
      <c r="S363" s="3">
        <v>68</v>
      </c>
      <c r="T363" s="3">
        <f t="shared" si="179"/>
        <v>88</v>
      </c>
      <c r="U363" s="5">
        <v>2.4750000000000002E-3</v>
      </c>
      <c r="V363" s="5">
        <v>0.32</v>
      </c>
      <c r="W363" s="5">
        <v>1.29</v>
      </c>
      <c r="X363" s="4">
        <f t="shared" si="180"/>
        <v>2.1366180000000004</v>
      </c>
      <c r="Y363" s="4">
        <f t="shared" si="163"/>
        <v>-21.237402960404129</v>
      </c>
      <c r="Z363" s="3">
        <f t="shared" si="164"/>
        <v>35.25401444928243</v>
      </c>
      <c r="AA363" s="3">
        <f t="shared" si="181"/>
        <v>16.153229488878303</v>
      </c>
      <c r="AB363" s="3">
        <f t="shared" si="165"/>
        <v>0.2064</v>
      </c>
      <c r="AC363" s="3">
        <f t="shared" si="166"/>
        <v>-19.100784960404127</v>
      </c>
      <c r="AD363" s="2">
        <f t="shared" si="191"/>
        <v>211.11</v>
      </c>
      <c r="AE363" s="2">
        <f t="shared" si="167"/>
        <v>13.069213196367437</v>
      </c>
      <c r="AF363" s="2">
        <f t="shared" si="182"/>
        <v>2232.2782503172975</v>
      </c>
      <c r="AG363" s="2">
        <f t="shared" si="183"/>
        <v>-1209.4584828754375</v>
      </c>
      <c r="AH363" s="2">
        <f t="shared" si="184"/>
        <v>-1022.8197674418606</v>
      </c>
      <c r="AI363" s="2">
        <f t="shared" si="168"/>
        <v>29.234988262944114</v>
      </c>
      <c r="AJ363">
        <f t="shared" si="169"/>
        <v>4.8180995984723578E-3</v>
      </c>
      <c r="AK363">
        <f t="shared" si="185"/>
        <v>-92.542562792655659</v>
      </c>
      <c r="AL363">
        <f t="shared" si="186"/>
        <v>-1022.8197674418606</v>
      </c>
      <c r="AM363">
        <f t="shared" si="187"/>
        <v>993.26723567402144</v>
      </c>
      <c r="AN363">
        <f t="shared" si="188"/>
        <v>29.552531767839127</v>
      </c>
      <c r="AO363">
        <f t="shared" si="189"/>
        <v>13.069213196367437</v>
      </c>
      <c r="AP363">
        <f t="shared" si="190"/>
        <v>232186.50763124516</v>
      </c>
    </row>
    <row r="364" spans="1:42" x14ac:dyDescent="0.3">
      <c r="A364">
        <v>363</v>
      </c>
      <c r="B364" t="s">
        <v>323</v>
      </c>
      <c r="C364" t="s">
        <v>321</v>
      </c>
      <c r="D364" t="s">
        <v>322</v>
      </c>
      <c r="E364" t="str">
        <f t="shared" si="160"/>
        <v>186.896</v>
      </c>
      <c r="F364" t="str">
        <f t="shared" si="161"/>
        <v>34.5308</v>
      </c>
      <c r="G364" t="str">
        <f t="shared" si="162"/>
        <v>-86.52996</v>
      </c>
      <c r="H364">
        <f t="shared" si="170"/>
        <v>0.6026719645574532</v>
      </c>
      <c r="I364">
        <f t="shared" si="171"/>
        <v>0.60267615334765789</v>
      </c>
      <c r="J364">
        <f t="shared" si="172"/>
        <v>-1.51022624590076</v>
      </c>
      <c r="K364">
        <f t="shared" si="173"/>
        <v>-1.5102327036189926</v>
      </c>
      <c r="L364">
        <f t="shared" si="174"/>
        <v>-5.320015377996841E-6</v>
      </c>
      <c r="M364">
        <f t="shared" si="175"/>
        <v>4.1887902046955361E-6</v>
      </c>
      <c r="N364">
        <f t="shared" si="176"/>
        <v>141.54095384831376</v>
      </c>
      <c r="O364">
        <f t="shared" si="177"/>
        <v>-3.2274000000000282</v>
      </c>
      <c r="P364" s="1">
        <f t="shared" si="178"/>
        <v>-2.2801881096963354E-2</v>
      </c>
      <c r="Q364" s="3">
        <v>9.81</v>
      </c>
      <c r="R364" s="3">
        <v>20</v>
      </c>
      <c r="S364" s="3">
        <v>68</v>
      </c>
      <c r="T364" s="3">
        <f t="shared" si="179"/>
        <v>88</v>
      </c>
      <c r="U364" s="5">
        <v>2.4750000000000002E-3</v>
      </c>
      <c r="V364" s="5">
        <v>0.32</v>
      </c>
      <c r="W364" s="5">
        <v>1.29</v>
      </c>
      <c r="X364" s="4">
        <f t="shared" si="180"/>
        <v>2.1366180000000004</v>
      </c>
      <c r="Y364" s="4">
        <f t="shared" si="163"/>
        <v>-19.679292692367135</v>
      </c>
      <c r="Z364" s="3">
        <f t="shared" si="164"/>
        <v>33.992829650148828</v>
      </c>
      <c r="AA364" s="3">
        <f t="shared" si="181"/>
        <v>16.450154957781692</v>
      </c>
      <c r="AB364" s="3">
        <f t="shared" si="165"/>
        <v>0.2064</v>
      </c>
      <c r="AC364" s="3">
        <f t="shared" si="166"/>
        <v>-17.542674692367132</v>
      </c>
      <c r="AD364" s="2">
        <f t="shared" si="191"/>
        <v>211.11</v>
      </c>
      <c r="AE364" s="2">
        <f t="shared" si="167"/>
        <v>12.833313761590738</v>
      </c>
      <c r="AF364" s="2">
        <f t="shared" si="182"/>
        <v>2113.5690336466305</v>
      </c>
      <c r="AG364" s="2">
        <f t="shared" si="183"/>
        <v>-1090.7492662047707</v>
      </c>
      <c r="AH364" s="2">
        <f t="shared" si="184"/>
        <v>-1022.8197674418606</v>
      </c>
      <c r="AI364" s="2">
        <f t="shared" si="168"/>
        <v>28.707296419272232</v>
      </c>
      <c r="AJ364">
        <f t="shared" si="169"/>
        <v>9.3380436957175156E-4</v>
      </c>
      <c r="AK364">
        <f t="shared" si="185"/>
        <v>-84.993578935887271</v>
      </c>
      <c r="AL364">
        <f t="shared" si="186"/>
        <v>-1022.8197674418606</v>
      </c>
      <c r="AM364">
        <f t="shared" si="187"/>
        <v>1000.0814023254825</v>
      </c>
      <c r="AN364">
        <f t="shared" si="188"/>
        <v>22.738365116378077</v>
      </c>
      <c r="AO364">
        <f t="shared" si="189"/>
        <v>12.833313761590738</v>
      </c>
      <c r="AP364">
        <f t="shared" si="190"/>
        <v>238799.85309527919</v>
      </c>
    </row>
    <row r="365" spans="1:42" x14ac:dyDescent="0.3">
      <c r="A365">
        <v>364</v>
      </c>
      <c r="B365" t="s">
        <v>320</v>
      </c>
      <c r="C365" t="s">
        <v>318</v>
      </c>
      <c r="D365" t="s">
        <v>319</v>
      </c>
      <c r="E365" t="str">
        <f t="shared" si="160"/>
        <v>185.52</v>
      </c>
      <c r="F365" t="str">
        <f t="shared" si="161"/>
        <v>34.53098</v>
      </c>
      <c r="G365" t="str">
        <f t="shared" si="162"/>
        <v>-86.53032</v>
      </c>
      <c r="H365">
        <f t="shared" si="170"/>
        <v>0.60267615334765789</v>
      </c>
      <c r="I365">
        <f t="shared" si="171"/>
        <v>0.60267929494031147</v>
      </c>
      <c r="J365">
        <f t="shared" si="172"/>
        <v>-1.5102327036189926</v>
      </c>
      <c r="K365">
        <f t="shared" si="173"/>
        <v>-1.5102389868042998</v>
      </c>
      <c r="L365">
        <f t="shared" si="174"/>
        <v>-5.1762181243855031E-6</v>
      </c>
      <c r="M365">
        <f t="shared" si="175"/>
        <v>3.1415926535771632E-6</v>
      </c>
      <c r="N365">
        <f t="shared" si="176"/>
        <v>126.57049162708562</v>
      </c>
      <c r="O365">
        <f t="shared" si="177"/>
        <v>-4.5407999999999218</v>
      </c>
      <c r="P365" s="1">
        <f t="shared" si="178"/>
        <v>-3.5875660603250807E-2</v>
      </c>
      <c r="Q365" s="3">
        <v>9.81</v>
      </c>
      <c r="R365" s="3">
        <v>20</v>
      </c>
      <c r="S365" s="3">
        <v>68</v>
      </c>
      <c r="T365" s="3">
        <f t="shared" si="179"/>
        <v>88</v>
      </c>
      <c r="U365" s="5">
        <v>2.4750000000000002E-3</v>
      </c>
      <c r="V365" s="5">
        <v>0.32</v>
      </c>
      <c r="W365" s="5">
        <v>1.29</v>
      </c>
      <c r="X365" s="4">
        <f t="shared" si="180"/>
        <v>2.1366180000000004</v>
      </c>
      <c r="Y365" s="4">
        <f t="shared" si="163"/>
        <v>-30.950828856642737</v>
      </c>
      <c r="Z365" s="3">
        <f t="shared" si="164"/>
        <v>43.376693776074191</v>
      </c>
      <c r="AA365" s="3">
        <f t="shared" si="181"/>
        <v>14.562482919431453</v>
      </c>
      <c r="AB365" s="3">
        <f t="shared" si="165"/>
        <v>0.2064</v>
      </c>
      <c r="AC365" s="3">
        <f t="shared" si="166"/>
        <v>-28.814210856642742</v>
      </c>
      <c r="AD365" s="2">
        <f t="shared" si="191"/>
        <v>211.11</v>
      </c>
      <c r="AE365" s="2">
        <f t="shared" si="167"/>
        <v>14.496841037890938</v>
      </c>
      <c r="AF365" s="2">
        <f t="shared" si="182"/>
        <v>3046.6329187064957</v>
      </c>
      <c r="AG365" s="2">
        <f t="shared" si="183"/>
        <v>-2023.8131512646371</v>
      </c>
      <c r="AH365" s="2">
        <f t="shared" si="184"/>
        <v>-1022.8197674418606</v>
      </c>
      <c r="AI365" s="2">
        <f t="shared" si="168"/>
        <v>32.428499805199188</v>
      </c>
      <c r="AJ365">
        <f t="shared" si="169"/>
        <v>7.3921655840638179E-4</v>
      </c>
      <c r="AK365">
        <f t="shared" si="185"/>
        <v>-139.60373477055592</v>
      </c>
      <c r="AL365">
        <f t="shared" si="186"/>
        <v>-1022.8197674418606</v>
      </c>
      <c r="AM365">
        <f t="shared" si="187"/>
        <v>912.37244659243652</v>
      </c>
      <c r="AN365">
        <f t="shared" si="188"/>
        <v>110.44732084942405</v>
      </c>
      <c r="AO365">
        <f t="shared" si="189"/>
        <v>14.496841037890938</v>
      </c>
      <c r="AP365">
        <f t="shared" si="190"/>
        <v>160770.97682448657</v>
      </c>
    </row>
    <row r="366" spans="1:42" x14ac:dyDescent="0.3">
      <c r="A366">
        <v>365</v>
      </c>
      <c r="B366" t="s">
        <v>227</v>
      </c>
      <c r="C366" t="s">
        <v>313</v>
      </c>
      <c r="D366" t="s">
        <v>314</v>
      </c>
      <c r="E366" t="str">
        <f t="shared" si="160"/>
        <v>180.252</v>
      </c>
      <c r="F366" t="str">
        <f t="shared" si="161"/>
        <v>34.5316</v>
      </c>
      <c r="G366" t="str">
        <f t="shared" si="162"/>
        <v>-86.53187</v>
      </c>
      <c r="H366">
        <f t="shared" si="170"/>
        <v>0.60267929494031147</v>
      </c>
      <c r="I366">
        <f t="shared" si="171"/>
        <v>0.60269011598167377</v>
      </c>
      <c r="J366">
        <f t="shared" si="172"/>
        <v>-1.5102389868042998</v>
      </c>
      <c r="K366">
        <f t="shared" si="173"/>
        <v>-1.5102660394077054</v>
      </c>
      <c r="L366">
        <f t="shared" si="174"/>
        <v>-2.2286387644563343E-5</v>
      </c>
      <c r="M366">
        <f t="shared" si="175"/>
        <v>1.0821041362296668E-5</v>
      </c>
      <c r="N366">
        <f t="shared" si="176"/>
        <v>517.87516755752608</v>
      </c>
      <c r="O366">
        <f t="shared" si="177"/>
        <v>-17.384400000000003</v>
      </c>
      <c r="P366" s="1">
        <f t="shared" si="178"/>
        <v>-3.3568707458962933E-2</v>
      </c>
      <c r="Q366" s="3">
        <v>9.81</v>
      </c>
      <c r="R366" s="3">
        <v>20</v>
      </c>
      <c r="S366" s="3">
        <v>68</v>
      </c>
      <c r="T366" s="3">
        <f t="shared" si="179"/>
        <v>88</v>
      </c>
      <c r="U366" s="5">
        <v>2.4750000000000002E-3</v>
      </c>
      <c r="V366" s="5">
        <v>0.32</v>
      </c>
      <c r="W366" s="5">
        <v>1.29</v>
      </c>
      <c r="X366" s="4">
        <f t="shared" si="180"/>
        <v>2.1366180000000004</v>
      </c>
      <c r="Y366" s="4">
        <f t="shared" si="163"/>
        <v>-28.962879841580889</v>
      </c>
      <c r="Z366" s="3">
        <f t="shared" si="164"/>
        <v>41.681858944654643</v>
      </c>
      <c r="AA366" s="3">
        <f t="shared" si="181"/>
        <v>14.855597103073755</v>
      </c>
      <c r="AB366" s="3">
        <f t="shared" si="165"/>
        <v>0.2064</v>
      </c>
      <c r="AC366" s="3">
        <f t="shared" si="166"/>
        <v>-26.826261841580891</v>
      </c>
      <c r="AD366" s="2">
        <f t="shared" si="191"/>
        <v>211.11</v>
      </c>
      <c r="AE366" s="2">
        <f t="shared" si="167"/>
        <v>14.210805431463891</v>
      </c>
      <c r="AF366" s="2">
        <f t="shared" si="182"/>
        <v>2869.8293967258232</v>
      </c>
      <c r="AG366" s="2">
        <f t="shared" si="183"/>
        <v>-1847.0096292839642</v>
      </c>
      <c r="AH366" s="2">
        <f t="shared" si="184"/>
        <v>-1022.8197674418606</v>
      </c>
      <c r="AI366" s="2">
        <f t="shared" si="168"/>
        <v>31.788656574314942</v>
      </c>
      <c r="AJ366">
        <f t="shared" si="169"/>
        <v>3.0854533870823078E-3</v>
      </c>
      <c r="AK366">
        <f t="shared" si="185"/>
        <v>-129.97219884486864</v>
      </c>
      <c r="AL366">
        <f t="shared" si="186"/>
        <v>-1022.8197674418606</v>
      </c>
      <c r="AM366">
        <f t="shared" si="187"/>
        <v>935.9353741511411</v>
      </c>
      <c r="AN366">
        <f t="shared" si="188"/>
        <v>86.884393290719515</v>
      </c>
      <c r="AO366">
        <f t="shared" si="189"/>
        <v>14.210805431463891</v>
      </c>
      <c r="AP366">
        <f t="shared" si="190"/>
        <v>180221.89202501095</v>
      </c>
    </row>
    <row r="367" spans="1:42" x14ac:dyDescent="0.3">
      <c r="A367">
        <v>366</v>
      </c>
      <c r="B367" t="s">
        <v>312</v>
      </c>
      <c r="C367" t="s">
        <v>310</v>
      </c>
      <c r="D367" t="s">
        <v>311</v>
      </c>
      <c r="E367" t="str">
        <f t="shared" si="160"/>
        <v>178.656</v>
      </c>
      <c r="F367" t="str">
        <f t="shared" si="161"/>
        <v>34.53186</v>
      </c>
      <c r="G367" t="str">
        <f t="shared" si="162"/>
        <v>-86.53235</v>
      </c>
      <c r="H367">
        <f t="shared" si="170"/>
        <v>0.60269011598167377</v>
      </c>
      <c r="I367">
        <f t="shared" si="171"/>
        <v>0.60269465383772913</v>
      </c>
      <c r="J367">
        <f t="shared" si="172"/>
        <v>-1.5102660394077054</v>
      </c>
      <c r="K367">
        <f t="shared" si="173"/>
        <v>-1.510274416988115</v>
      </c>
      <c r="L367">
        <f t="shared" si="174"/>
        <v>-6.9015545436037855E-6</v>
      </c>
      <c r="M367">
        <f t="shared" si="175"/>
        <v>4.5378560553643865E-6</v>
      </c>
      <c r="N367">
        <f t="shared" si="176"/>
        <v>172.6580045004213</v>
      </c>
      <c r="O367">
        <f t="shared" si="177"/>
        <v>-5.2668000000000115</v>
      </c>
      <c r="P367" s="1">
        <f t="shared" si="178"/>
        <v>-3.0504233008132327E-2</v>
      </c>
      <c r="Q367" s="3">
        <v>9.81</v>
      </c>
      <c r="R367" s="3">
        <v>20</v>
      </c>
      <c r="S367" s="3">
        <v>68</v>
      </c>
      <c r="T367" s="3">
        <f t="shared" si="179"/>
        <v>88</v>
      </c>
      <c r="U367" s="5">
        <v>2.4750000000000002E-3</v>
      </c>
      <c r="V367" s="5">
        <v>0.32</v>
      </c>
      <c r="W367" s="5">
        <v>1.29</v>
      </c>
      <c r="X367" s="4">
        <f t="shared" si="180"/>
        <v>2.1366180000000004</v>
      </c>
      <c r="Y367" s="4">
        <f t="shared" si="163"/>
        <v>-26.321450955336438</v>
      </c>
      <c r="Z367" s="3">
        <f t="shared" si="164"/>
        <v>39.454082064861616</v>
      </c>
      <c r="AA367" s="3">
        <f t="shared" si="181"/>
        <v>15.269249109525177</v>
      </c>
      <c r="AB367" s="3">
        <f t="shared" si="165"/>
        <v>0.2064</v>
      </c>
      <c r="AC367" s="3">
        <f t="shared" si="166"/>
        <v>-24.184832955336439</v>
      </c>
      <c r="AD367" s="2">
        <f t="shared" si="191"/>
        <v>211.11</v>
      </c>
      <c r="AE367" s="2">
        <f t="shared" si="167"/>
        <v>13.825827222132769</v>
      </c>
      <c r="AF367" s="2">
        <f t="shared" si="182"/>
        <v>2642.8552414565115</v>
      </c>
      <c r="AG367" s="2">
        <f t="shared" si="183"/>
        <v>-1620.0354740146524</v>
      </c>
      <c r="AH367" s="2">
        <f t="shared" si="184"/>
        <v>-1022.8197674418606</v>
      </c>
      <c r="AI367" s="2">
        <f t="shared" si="168"/>
        <v>30.9274851126379</v>
      </c>
      <c r="AJ367">
        <f t="shared" si="169"/>
        <v>1.0573242383315853E-3</v>
      </c>
      <c r="AK367">
        <f t="shared" si="185"/>
        <v>-117.17457827197887</v>
      </c>
      <c r="AL367">
        <f t="shared" si="186"/>
        <v>-1022.8197674418606</v>
      </c>
      <c r="AM367">
        <f t="shared" si="187"/>
        <v>960.80407506107451</v>
      </c>
      <c r="AN367">
        <f t="shared" si="188"/>
        <v>62.015692380786049</v>
      </c>
      <c r="AO367">
        <f t="shared" si="189"/>
        <v>13.825827222132769</v>
      </c>
      <c r="AP367">
        <f t="shared" si="190"/>
        <v>201955.13921026216</v>
      </c>
    </row>
    <row r="368" spans="1:42" x14ac:dyDescent="0.3">
      <c r="A368">
        <v>367</v>
      </c>
      <c r="B368" t="s">
        <v>309</v>
      </c>
      <c r="C368" t="s">
        <v>307</v>
      </c>
      <c r="D368" t="s">
        <v>308</v>
      </c>
      <c r="E368" t="str">
        <f t="shared" si="160"/>
        <v>178.511</v>
      </c>
      <c r="F368" t="str">
        <f t="shared" si="161"/>
        <v>34.53196</v>
      </c>
      <c r="G368" t="str">
        <f t="shared" si="162"/>
        <v>-86.53248</v>
      </c>
      <c r="H368">
        <f t="shared" si="170"/>
        <v>0.60269465383772913</v>
      </c>
      <c r="I368">
        <f t="shared" si="171"/>
        <v>0.60269639916698103</v>
      </c>
      <c r="J368">
        <f t="shared" si="172"/>
        <v>-1.510274416988115</v>
      </c>
      <c r="K368">
        <f t="shared" si="173"/>
        <v>-1.5102766859161429</v>
      </c>
      <c r="L368">
        <f t="shared" si="174"/>
        <v>-1.8691669818412903E-6</v>
      </c>
      <c r="M368">
        <f t="shared" si="175"/>
        <v>1.7453292519009622E-6</v>
      </c>
      <c r="N368">
        <f t="shared" si="176"/>
        <v>53.45729147237833</v>
      </c>
      <c r="O368">
        <f t="shared" si="177"/>
        <v>-0.47850000000003373</v>
      </c>
      <c r="P368" s="1">
        <f t="shared" si="178"/>
        <v>-8.9510707860550182E-3</v>
      </c>
      <c r="Q368" s="3">
        <v>9.81</v>
      </c>
      <c r="R368" s="3">
        <v>20</v>
      </c>
      <c r="S368" s="3">
        <v>68</v>
      </c>
      <c r="T368" s="3">
        <f t="shared" si="179"/>
        <v>88</v>
      </c>
      <c r="U368" s="5">
        <v>2.4750000000000002E-3</v>
      </c>
      <c r="V368" s="5">
        <v>0.32</v>
      </c>
      <c r="W368" s="5">
        <v>1.29</v>
      </c>
      <c r="X368" s="4">
        <f t="shared" si="180"/>
        <v>2.1366180000000004</v>
      </c>
      <c r="Y368" s="4">
        <f t="shared" si="163"/>
        <v>-7.7269708454885189</v>
      </c>
      <c r="Z368" s="3">
        <f t="shared" si="164"/>
        <v>24.835690423545739</v>
      </c>
      <c r="AA368" s="3">
        <f t="shared" si="181"/>
        <v>19.245337578057221</v>
      </c>
      <c r="AB368" s="3">
        <f t="shared" si="165"/>
        <v>0.2064</v>
      </c>
      <c r="AC368" s="3">
        <f t="shared" si="166"/>
        <v>-5.5903528454885194</v>
      </c>
      <c r="AD368" s="2">
        <f t="shared" si="191"/>
        <v>211.11</v>
      </c>
      <c r="AE368" s="2">
        <f t="shared" si="167"/>
        <v>10.969410078870206</v>
      </c>
      <c r="AF368" s="2">
        <f t="shared" si="182"/>
        <v>1319.9267095336379</v>
      </c>
      <c r="AG368" s="2">
        <f t="shared" si="183"/>
        <v>-297.10694209177569</v>
      </c>
      <c r="AH368" s="2">
        <f t="shared" si="184"/>
        <v>-1022.8197674418606</v>
      </c>
      <c r="AI368" s="2">
        <f t="shared" si="168"/>
        <v>24.537863916423575</v>
      </c>
      <c r="AJ368">
        <f t="shared" si="169"/>
        <v>4.1260669860131133E-4</v>
      </c>
      <c r="AK368">
        <f t="shared" si="185"/>
        <v>-27.085042856049029</v>
      </c>
      <c r="AL368">
        <f t="shared" si="186"/>
        <v>-1022.8197674418606</v>
      </c>
      <c r="AM368">
        <f t="shared" si="187"/>
        <v>1022.0997690490749</v>
      </c>
      <c r="AN368">
        <f t="shared" si="188"/>
        <v>0.7199983927856124</v>
      </c>
      <c r="AO368">
        <f t="shared" si="189"/>
        <v>10.969410078870206</v>
      </c>
      <c r="AP368">
        <f t="shared" si="190"/>
        <v>260804.15897647355</v>
      </c>
    </row>
    <row r="369" spans="1:42" x14ac:dyDescent="0.3">
      <c r="A369">
        <v>368</v>
      </c>
      <c r="B369" t="s">
        <v>306</v>
      </c>
      <c r="C369" t="s">
        <v>304</v>
      </c>
      <c r="D369" t="s">
        <v>305</v>
      </c>
      <c r="E369" t="str">
        <f t="shared" si="160"/>
        <v>178.436</v>
      </c>
      <c r="F369" t="str">
        <f t="shared" si="161"/>
        <v>34.53215</v>
      </c>
      <c r="G369" t="str">
        <f t="shared" si="162"/>
        <v>-86.53269</v>
      </c>
      <c r="H369">
        <f t="shared" si="170"/>
        <v>0.60269639916698103</v>
      </c>
      <c r="I369">
        <f t="shared" si="171"/>
        <v>0.60269971529255983</v>
      </c>
      <c r="J369">
        <f t="shared" si="172"/>
        <v>-1.5102766859161429</v>
      </c>
      <c r="K369">
        <f t="shared" si="173"/>
        <v>-1.5102803511075718</v>
      </c>
      <c r="L369">
        <f t="shared" si="174"/>
        <v>-3.0194183272954789E-6</v>
      </c>
      <c r="M369">
        <f t="shared" si="175"/>
        <v>3.3161255788005661E-6</v>
      </c>
      <c r="N369">
        <f t="shared" si="176"/>
        <v>93.748444065201369</v>
      </c>
      <c r="O369">
        <f t="shared" si="177"/>
        <v>-0.24749999999996247</v>
      </c>
      <c r="P369" s="1">
        <f t="shared" si="178"/>
        <v>-2.640043815850725E-3</v>
      </c>
      <c r="Q369" s="3">
        <v>9.81</v>
      </c>
      <c r="R369" s="3">
        <v>20</v>
      </c>
      <c r="S369" s="3">
        <v>68</v>
      </c>
      <c r="T369" s="3">
        <f t="shared" si="179"/>
        <v>88</v>
      </c>
      <c r="U369" s="5">
        <v>2.4750000000000002E-3</v>
      </c>
      <c r="V369" s="5">
        <v>0.32</v>
      </c>
      <c r="W369" s="5">
        <v>1.29</v>
      </c>
      <c r="X369" s="4">
        <f t="shared" si="180"/>
        <v>2.1366180000000004</v>
      </c>
      <c r="Y369" s="4">
        <f t="shared" si="163"/>
        <v>-2.2790890829281838</v>
      </c>
      <c r="Z369" s="3">
        <f t="shared" si="164"/>
        <v>21.047905916737747</v>
      </c>
      <c r="AA369" s="3">
        <f t="shared" si="181"/>
        <v>20.905434833809565</v>
      </c>
      <c r="AB369" s="3">
        <f t="shared" si="165"/>
        <v>0.2064</v>
      </c>
      <c r="AC369" s="3">
        <f t="shared" si="166"/>
        <v>-0.14247108292818353</v>
      </c>
      <c r="AD369" s="2">
        <f t="shared" si="191"/>
        <v>211.11</v>
      </c>
      <c r="AE369" s="2">
        <f t="shared" si="167"/>
        <v>10.098330968842699</v>
      </c>
      <c r="AF369" s="2">
        <f t="shared" si="182"/>
        <v>1029.7903107959314</v>
      </c>
      <c r="AG369" s="2">
        <f t="shared" si="183"/>
        <v>-6.9705433570650781</v>
      </c>
      <c r="AH369" s="2">
        <f t="shared" si="184"/>
        <v>-1022.8197674418606</v>
      </c>
      <c r="AI369" s="2">
        <f t="shared" si="168"/>
        <v>22.589316044786724</v>
      </c>
      <c r="AJ369">
        <f t="shared" si="169"/>
        <v>7.8600817742149138E-4</v>
      </c>
      <c r="AK369">
        <f t="shared" si="185"/>
        <v>-0.69026687465205194</v>
      </c>
      <c r="AL369">
        <f t="shared" si="186"/>
        <v>-1022.8197674418606</v>
      </c>
      <c r="AM369">
        <f t="shared" si="187"/>
        <v>1022.819755532506</v>
      </c>
      <c r="AN369">
        <f t="shared" si="188"/>
        <v>1.1909354554973106E-5</v>
      </c>
      <c r="AO369">
        <f t="shared" si="189"/>
        <v>10.098330968842699</v>
      </c>
      <c r="AP369">
        <f t="shared" si="190"/>
        <v>261540.05698633229</v>
      </c>
    </row>
    <row r="370" spans="1:42" x14ac:dyDescent="0.3">
      <c r="A370">
        <v>369</v>
      </c>
      <c r="B370" t="s">
        <v>303</v>
      </c>
      <c r="C370" t="s">
        <v>301</v>
      </c>
      <c r="D370" t="s">
        <v>302</v>
      </c>
      <c r="E370" t="str">
        <f t="shared" si="160"/>
        <v>178.652</v>
      </c>
      <c r="F370" t="str">
        <f t="shared" si="161"/>
        <v>34.53231</v>
      </c>
      <c r="G370" t="str">
        <f t="shared" si="162"/>
        <v>-86.53282</v>
      </c>
      <c r="H370">
        <f t="shared" si="170"/>
        <v>0.60269971529255983</v>
      </c>
      <c r="I370">
        <f t="shared" si="171"/>
        <v>0.60270250781936308</v>
      </c>
      <c r="J370">
        <f t="shared" si="172"/>
        <v>-1.5102803511075718</v>
      </c>
      <c r="K370">
        <f t="shared" si="173"/>
        <v>-1.5102826200355994</v>
      </c>
      <c r="L370">
        <f t="shared" si="174"/>
        <v>-1.8691597982662516E-6</v>
      </c>
      <c r="M370">
        <f t="shared" si="175"/>
        <v>2.7925268032413797E-6</v>
      </c>
      <c r="N370">
        <f t="shared" si="176"/>
        <v>70.243181302536371</v>
      </c>
      <c r="O370">
        <f t="shared" si="177"/>
        <v>0.71279999999993315</v>
      </c>
      <c r="P370" s="1">
        <f t="shared" si="178"/>
        <v>1.0147604177121674E-2</v>
      </c>
      <c r="Q370" s="3">
        <v>9.81</v>
      </c>
      <c r="R370" s="3">
        <v>20</v>
      </c>
      <c r="S370" s="3">
        <v>68</v>
      </c>
      <c r="T370" s="3">
        <f t="shared" si="179"/>
        <v>88</v>
      </c>
      <c r="U370" s="5">
        <v>2.4750000000000002E-3</v>
      </c>
      <c r="V370" s="5">
        <v>0.32</v>
      </c>
      <c r="W370" s="5">
        <v>1.29</v>
      </c>
      <c r="X370" s="4">
        <f t="shared" si="180"/>
        <v>2.1366180000000004</v>
      </c>
      <c r="Y370" s="4">
        <f t="shared" si="163"/>
        <v>8.7597727317840608</v>
      </c>
      <c r="Z370" s="3">
        <f t="shared" si="164"/>
        <v>14.38833917404312</v>
      </c>
      <c r="AA370" s="3">
        <f t="shared" si="181"/>
        <v>25.284729905827181</v>
      </c>
      <c r="AB370" s="3">
        <f t="shared" si="165"/>
        <v>0.2064</v>
      </c>
      <c r="AC370" s="3">
        <f t="shared" si="166"/>
        <v>10.896390731784061</v>
      </c>
      <c r="AD370" s="2">
        <f t="shared" si="191"/>
        <v>211.11</v>
      </c>
      <c r="AE370" s="2">
        <f t="shared" si="167"/>
        <v>8.3493080917327536</v>
      </c>
      <c r="AF370" s="2">
        <f t="shared" si="182"/>
        <v>582.03816226954257</v>
      </c>
      <c r="AG370" s="2">
        <f t="shared" si="183"/>
        <v>440.781605172318</v>
      </c>
      <c r="AH370" s="2">
        <f t="shared" si="184"/>
        <v>-1022.8197674418606</v>
      </c>
      <c r="AI370" s="2">
        <f t="shared" si="168"/>
        <v>18.676864505765064</v>
      </c>
      <c r="AJ370">
        <f t="shared" si="169"/>
        <v>7.1230547388420498E-4</v>
      </c>
      <c r="AK370">
        <f t="shared" si="185"/>
        <v>52.792590754767737</v>
      </c>
      <c r="AL370">
        <f t="shared" si="186"/>
        <v>-1022.8197674418606</v>
      </c>
      <c r="AM370">
        <f t="shared" si="187"/>
        <v>1028.1201994701894</v>
      </c>
      <c r="AN370">
        <f t="shared" si="188"/>
        <v>-5.3004320283288848</v>
      </c>
      <c r="AO370">
        <f t="shared" si="189"/>
        <v>8.3493080917327536</v>
      </c>
      <c r="AP370">
        <f t="shared" si="190"/>
        <v>266989.55040169909</v>
      </c>
    </row>
    <row r="371" spans="1:42" x14ac:dyDescent="0.3">
      <c r="A371">
        <v>370</v>
      </c>
      <c r="B371" t="s">
        <v>300</v>
      </c>
      <c r="C371" t="s">
        <v>298</v>
      </c>
      <c r="D371" t="s">
        <v>299</v>
      </c>
      <c r="E371" t="str">
        <f t="shared" si="160"/>
        <v>179.389</v>
      </c>
      <c r="F371" t="str">
        <f t="shared" si="161"/>
        <v>34.53248</v>
      </c>
      <c r="G371" t="str">
        <f t="shared" si="162"/>
        <v>-86.53294</v>
      </c>
      <c r="H371">
        <f t="shared" si="170"/>
        <v>0.60270250781936308</v>
      </c>
      <c r="I371">
        <f t="shared" si="171"/>
        <v>0.60270547487909143</v>
      </c>
      <c r="J371">
        <f t="shared" si="172"/>
        <v>-1.5102826200355994</v>
      </c>
      <c r="K371">
        <f t="shared" si="173"/>
        <v>-1.5102847144307021</v>
      </c>
      <c r="L371">
        <f t="shared" si="174"/>
        <v>-1.725374856452152E-6</v>
      </c>
      <c r="M371">
        <f t="shared" si="175"/>
        <v>2.9670597283537603E-6</v>
      </c>
      <c r="N371">
        <f t="shared" si="176"/>
        <v>71.746172796098236</v>
      </c>
      <c r="O371">
        <f t="shared" si="177"/>
        <v>2.4321000000000765</v>
      </c>
      <c r="P371" s="1">
        <f t="shared" si="178"/>
        <v>3.3898672294507971E-2</v>
      </c>
      <c r="Q371" s="3">
        <v>9.81</v>
      </c>
      <c r="R371" s="3">
        <v>20</v>
      </c>
      <c r="S371" s="3">
        <v>68</v>
      </c>
      <c r="T371" s="3">
        <f t="shared" si="179"/>
        <v>88</v>
      </c>
      <c r="U371" s="5">
        <v>2.4750000000000002E-3</v>
      </c>
      <c r="V371" s="5">
        <v>0.32</v>
      </c>
      <c r="W371" s="5">
        <v>1.29</v>
      </c>
      <c r="X371" s="4">
        <f t="shared" si="180"/>
        <v>2.1366180000000004</v>
      </c>
      <c r="Y371" s="4">
        <f t="shared" si="163"/>
        <v>29.24724634555314</v>
      </c>
      <c r="Z371" s="3">
        <f t="shared" si="164"/>
        <v>6.4323669661190683</v>
      </c>
      <c r="AA371" s="3">
        <f t="shared" si="181"/>
        <v>37.816231311672212</v>
      </c>
      <c r="AB371" s="3">
        <f t="shared" si="165"/>
        <v>0.2064</v>
      </c>
      <c r="AC371" s="3">
        <f t="shared" si="166"/>
        <v>31.383864345553139</v>
      </c>
      <c r="AD371" s="2">
        <f t="shared" si="191"/>
        <v>211.11</v>
      </c>
      <c r="AE371" s="2">
        <f t="shared" si="167"/>
        <v>5.5825235005593852</v>
      </c>
      <c r="AF371" s="2">
        <f t="shared" si="182"/>
        <v>173.97693678576343</v>
      </c>
      <c r="AG371" s="2">
        <f t="shared" si="183"/>
        <v>848.84283065609588</v>
      </c>
      <c r="AH371" s="2">
        <f t="shared" si="184"/>
        <v>-1022.8197674418606</v>
      </c>
      <c r="AI371" s="2">
        <f t="shared" si="168"/>
        <v>12.487745556237909</v>
      </c>
      <c r="AJ371">
        <f t="shared" si="169"/>
        <v>1.0881299783933919E-3</v>
      </c>
      <c r="AK371">
        <f t="shared" si="185"/>
        <v>152.05360632535437</v>
      </c>
      <c r="AL371">
        <f t="shared" si="186"/>
        <v>-1022.8197674418606</v>
      </c>
      <c r="AM371">
        <f t="shared" si="187"/>
        <v>1137.3049979869882</v>
      </c>
      <c r="AN371">
        <f t="shared" si="188"/>
        <v>-114.48523054512765</v>
      </c>
      <c r="AO371">
        <f t="shared" si="189"/>
        <v>5.5825235005593852</v>
      </c>
      <c r="AP371">
        <f t="shared" si="190"/>
        <v>391744.69406212168</v>
      </c>
    </row>
    <row r="372" spans="1:42" x14ac:dyDescent="0.3">
      <c r="A372">
        <v>371</v>
      </c>
      <c r="B372" t="s">
        <v>297</v>
      </c>
      <c r="C372" t="s">
        <v>295</v>
      </c>
      <c r="D372" t="s">
        <v>296</v>
      </c>
      <c r="E372" t="str">
        <f t="shared" si="160"/>
        <v>179.884</v>
      </c>
      <c r="F372" t="str">
        <f t="shared" si="161"/>
        <v>34.53336</v>
      </c>
      <c r="G372" t="str">
        <f t="shared" si="162"/>
        <v>-86.53337</v>
      </c>
      <c r="H372">
        <f t="shared" si="170"/>
        <v>0.60270547487909143</v>
      </c>
      <c r="I372">
        <f t="shared" si="171"/>
        <v>0.60272083377650898</v>
      </c>
      <c r="J372">
        <f t="shared" si="172"/>
        <v>-1.5102847144307021</v>
      </c>
      <c r="K372">
        <f t="shared" si="173"/>
        <v>-1.5102922193464856</v>
      </c>
      <c r="L372">
        <f t="shared" si="174"/>
        <v>-6.1825542521350496E-6</v>
      </c>
      <c r="M372">
        <f t="shared" si="175"/>
        <v>1.5358897417550033E-5</v>
      </c>
      <c r="N372">
        <f t="shared" si="176"/>
        <v>346.09040072262525</v>
      </c>
      <c r="O372">
        <f t="shared" si="177"/>
        <v>1.6334999999999211</v>
      </c>
      <c r="P372" s="1">
        <f t="shared" si="178"/>
        <v>4.7198650889745206E-3</v>
      </c>
      <c r="Q372" s="3">
        <v>9.81</v>
      </c>
      <c r="R372" s="3">
        <v>20</v>
      </c>
      <c r="S372" s="3">
        <v>68</v>
      </c>
      <c r="T372" s="3">
        <f t="shared" si="179"/>
        <v>88</v>
      </c>
      <c r="U372" s="5">
        <v>2.4750000000000002E-3</v>
      </c>
      <c r="V372" s="5">
        <v>0.32</v>
      </c>
      <c r="W372" s="5">
        <v>1.29</v>
      </c>
      <c r="X372" s="4">
        <f t="shared" si="180"/>
        <v>2.1366180000000004</v>
      </c>
      <c r="Y372" s="4">
        <f t="shared" si="163"/>
        <v>4.0745197499668162</v>
      </c>
      <c r="Z372" s="3">
        <f t="shared" si="164"/>
        <v>17.02996639317978</v>
      </c>
      <c r="AA372" s="3">
        <f t="shared" si="181"/>
        <v>23.241104143146597</v>
      </c>
      <c r="AB372" s="3">
        <f t="shared" si="165"/>
        <v>0.2064</v>
      </c>
      <c r="AC372" s="3">
        <f t="shared" si="166"/>
        <v>6.2111377499668174</v>
      </c>
      <c r="AD372" s="2">
        <f t="shared" si="191"/>
        <v>211.11</v>
      </c>
      <c r="AE372" s="2">
        <f t="shared" si="167"/>
        <v>9.083475496677428</v>
      </c>
      <c r="AF372" s="2">
        <f t="shared" si="182"/>
        <v>749.47326764384013</v>
      </c>
      <c r="AG372" s="2">
        <f t="shared" si="183"/>
        <v>273.34649979802208</v>
      </c>
      <c r="AH372" s="2">
        <f t="shared" si="184"/>
        <v>-1022.8197674418606</v>
      </c>
      <c r="AI372" s="2">
        <f t="shared" si="168"/>
        <v>20.319149710245419</v>
      </c>
      <c r="AJ372">
        <f t="shared" si="169"/>
        <v>3.2258940612182431E-3</v>
      </c>
      <c r="AK372">
        <f t="shared" si="185"/>
        <v>30.092721656815975</v>
      </c>
      <c r="AL372">
        <f t="shared" si="186"/>
        <v>-1022.8197674418606</v>
      </c>
      <c r="AM372">
        <f t="shared" si="187"/>
        <v>1023.8055999601927</v>
      </c>
      <c r="AN372">
        <f t="shared" si="188"/>
        <v>-0.9858325183321881</v>
      </c>
      <c r="AO372">
        <f t="shared" si="189"/>
        <v>9.083475496677428</v>
      </c>
      <c r="AP372">
        <f t="shared" si="190"/>
        <v>262549.37002034683</v>
      </c>
    </row>
    <row r="373" spans="1:42" x14ac:dyDescent="0.3">
      <c r="A373">
        <v>372</v>
      </c>
      <c r="B373" t="s">
        <v>294</v>
      </c>
      <c r="C373" t="s">
        <v>292</v>
      </c>
      <c r="D373" t="s">
        <v>293</v>
      </c>
      <c r="E373" t="str">
        <f t="shared" si="160"/>
        <v>181.158</v>
      </c>
      <c r="F373" t="str">
        <f t="shared" si="161"/>
        <v>34.53534</v>
      </c>
      <c r="G373" t="str">
        <f t="shared" si="162"/>
        <v>-86.5344</v>
      </c>
      <c r="H373">
        <f t="shared" si="170"/>
        <v>0.60272083377650898</v>
      </c>
      <c r="I373">
        <f t="shared" si="171"/>
        <v>0.60275539129569844</v>
      </c>
      <c r="J373">
        <f t="shared" si="172"/>
        <v>-1.5102922193464856</v>
      </c>
      <c r="K373">
        <f t="shared" si="173"/>
        <v>-1.5103101962377812</v>
      </c>
      <c r="L373">
        <f t="shared" si="174"/>
        <v>-1.4809119791940866E-5</v>
      </c>
      <c r="M373">
        <f t="shared" si="175"/>
        <v>3.4557519189459818E-5</v>
      </c>
      <c r="N373">
        <f t="shared" si="176"/>
        <v>785.90901665872468</v>
      </c>
      <c r="O373">
        <f t="shared" si="177"/>
        <v>4.2042000000000028</v>
      </c>
      <c r="P373" s="1">
        <f t="shared" si="178"/>
        <v>5.3494741896130274E-3</v>
      </c>
      <c r="Q373" s="3">
        <v>9.81</v>
      </c>
      <c r="R373" s="3">
        <v>20</v>
      </c>
      <c r="S373" s="3">
        <v>68</v>
      </c>
      <c r="T373" s="3">
        <f t="shared" si="179"/>
        <v>88</v>
      </c>
      <c r="U373" s="5">
        <v>2.4750000000000002E-3</v>
      </c>
      <c r="V373" s="5">
        <v>0.32</v>
      </c>
      <c r="W373" s="5">
        <v>1.29</v>
      </c>
      <c r="X373" s="4">
        <f t="shared" si="180"/>
        <v>2.1366180000000004</v>
      </c>
      <c r="Y373" s="4">
        <f t="shared" si="163"/>
        <v>4.61802800211888</v>
      </c>
      <c r="Z373" s="3">
        <f t="shared" si="164"/>
        <v>16.708775431952489</v>
      </c>
      <c r="AA373" s="3">
        <f t="shared" si="181"/>
        <v>23.463421434071371</v>
      </c>
      <c r="AB373" s="3">
        <f t="shared" si="165"/>
        <v>0.2064</v>
      </c>
      <c r="AC373" s="3">
        <f t="shared" si="166"/>
        <v>6.7546460021188803</v>
      </c>
      <c r="AD373" s="2">
        <f t="shared" si="191"/>
        <v>211.11</v>
      </c>
      <c r="AE373" s="2">
        <f t="shared" si="167"/>
        <v>8.9974090348752664</v>
      </c>
      <c r="AF373" s="2">
        <f t="shared" si="182"/>
        <v>728.37057671100388</v>
      </c>
      <c r="AG373" s="2">
        <f t="shared" si="183"/>
        <v>294.44919073085521</v>
      </c>
      <c r="AH373" s="2">
        <f t="shared" si="184"/>
        <v>-1022.8197674418606</v>
      </c>
      <c r="AI373" s="2">
        <f t="shared" si="168"/>
        <v>20.126624577874125</v>
      </c>
      <c r="AJ373">
        <f t="shared" si="169"/>
        <v>7.3954976451364261E-3</v>
      </c>
      <c r="AK373">
        <f t="shared" si="185"/>
        <v>32.725998072281399</v>
      </c>
      <c r="AL373">
        <f t="shared" si="186"/>
        <v>-1022.8197674418606</v>
      </c>
      <c r="AM373">
        <f t="shared" si="187"/>
        <v>1024.0873549002704</v>
      </c>
      <c r="AN373">
        <f t="shared" si="188"/>
        <v>-1.2675874584098779</v>
      </c>
      <c r="AO373">
        <f t="shared" si="189"/>
        <v>8.9974090348752664</v>
      </c>
      <c r="AP373">
        <f t="shared" si="190"/>
        <v>262838.18945484312</v>
      </c>
    </row>
    <row r="374" spans="1:42" x14ac:dyDescent="0.3">
      <c r="A374">
        <v>373</v>
      </c>
      <c r="B374" t="s">
        <v>291</v>
      </c>
      <c r="C374" t="s">
        <v>289</v>
      </c>
      <c r="D374" t="s">
        <v>290</v>
      </c>
      <c r="E374" t="str">
        <f t="shared" si="160"/>
        <v>181.071</v>
      </c>
      <c r="F374" t="str">
        <f t="shared" si="161"/>
        <v>34.53566</v>
      </c>
      <c r="G374" t="str">
        <f t="shared" si="162"/>
        <v>-86.53455</v>
      </c>
      <c r="H374">
        <f t="shared" si="170"/>
        <v>0.60275539129569844</v>
      </c>
      <c r="I374">
        <f t="shared" si="171"/>
        <v>0.60276097634930492</v>
      </c>
      <c r="J374">
        <f t="shared" si="172"/>
        <v>-1.5103101962377812</v>
      </c>
      <c r="K374">
        <f t="shared" si="173"/>
        <v>-1.5103128142316589</v>
      </c>
      <c r="L374">
        <f t="shared" si="174"/>
        <v>-2.1566381415500662E-6</v>
      </c>
      <c r="M374">
        <f t="shared" si="175"/>
        <v>5.5850536064827594E-6</v>
      </c>
      <c r="N374">
        <f t="shared" si="176"/>
        <v>125.14892534051023</v>
      </c>
      <c r="O374">
        <f t="shared" si="177"/>
        <v>-0.287099999999964</v>
      </c>
      <c r="P374" s="1">
        <f t="shared" si="178"/>
        <v>-2.2940668425143144E-3</v>
      </c>
      <c r="Q374" s="3">
        <v>9.81</v>
      </c>
      <c r="R374" s="3">
        <v>20</v>
      </c>
      <c r="S374" s="3">
        <v>68</v>
      </c>
      <c r="T374" s="3">
        <f t="shared" si="179"/>
        <v>88</v>
      </c>
      <c r="U374" s="5">
        <v>2.4750000000000002E-3</v>
      </c>
      <c r="V374" s="5">
        <v>0.32</v>
      </c>
      <c r="W374" s="5">
        <v>1.29</v>
      </c>
      <c r="X374" s="4">
        <f t="shared" si="180"/>
        <v>2.1366180000000004</v>
      </c>
      <c r="Y374" s="4">
        <f t="shared" si="163"/>
        <v>-1.9804168126005741</v>
      </c>
      <c r="Z374" s="3">
        <f t="shared" si="164"/>
        <v>20.848813193076591</v>
      </c>
      <c r="AA374" s="3">
        <f t="shared" si="181"/>
        <v>21.005014380476016</v>
      </c>
      <c r="AB374" s="3">
        <f t="shared" si="165"/>
        <v>0.2064</v>
      </c>
      <c r="AC374" s="3">
        <f t="shared" si="166"/>
        <v>0.15620118739942618</v>
      </c>
      <c r="AD374" s="2">
        <f t="shared" si="191"/>
        <v>211.11</v>
      </c>
      <c r="AE374" s="2">
        <f t="shared" si="167"/>
        <v>10.050457294418074</v>
      </c>
      <c r="AF374" s="2">
        <f t="shared" si="182"/>
        <v>1015.2136949433933</v>
      </c>
      <c r="AG374" s="2">
        <f t="shared" si="183"/>
        <v>7.6060724965858881</v>
      </c>
      <c r="AH374" s="2">
        <f t="shared" si="184"/>
        <v>-1022.8197674418606</v>
      </c>
      <c r="AI374" s="2">
        <f t="shared" si="168"/>
        <v>22.48222571816347</v>
      </c>
      <c r="AJ374">
        <f t="shared" si="169"/>
        <v>1.054274976076232E-3</v>
      </c>
      <c r="AK374">
        <f t="shared" si="185"/>
        <v>0.7567886986406307</v>
      </c>
      <c r="AL374">
        <f t="shared" si="186"/>
        <v>-1022.8197674418606</v>
      </c>
      <c r="AM374">
        <f t="shared" si="187"/>
        <v>1022.8197831368501</v>
      </c>
      <c r="AN374">
        <f t="shared" si="188"/>
        <v>-1.569498954268056E-5</v>
      </c>
      <c r="AO374">
        <f t="shared" si="189"/>
        <v>10.050457294418074</v>
      </c>
      <c r="AP374">
        <f t="shared" si="190"/>
        <v>261540.08522060121</v>
      </c>
    </row>
    <row r="375" spans="1:42" x14ac:dyDescent="0.3">
      <c r="A375">
        <v>374</v>
      </c>
      <c r="B375" t="s">
        <v>288</v>
      </c>
      <c r="C375" t="s">
        <v>286</v>
      </c>
      <c r="D375" t="s">
        <v>287</v>
      </c>
      <c r="E375" t="str">
        <f t="shared" si="160"/>
        <v>180.897</v>
      </c>
      <c r="F375" t="str">
        <f t="shared" si="161"/>
        <v>34.53594</v>
      </c>
      <c r="G375" t="str">
        <f t="shared" si="162"/>
        <v>-86.53466</v>
      </c>
      <c r="H375">
        <f t="shared" si="170"/>
        <v>0.60276097634930492</v>
      </c>
      <c r="I375">
        <f t="shared" si="171"/>
        <v>0.6027658632712104</v>
      </c>
      <c r="J375">
        <f t="shared" si="172"/>
        <v>-1.5103128142316589</v>
      </c>
      <c r="K375">
        <f t="shared" si="173"/>
        <v>-1.5103147340938363</v>
      </c>
      <c r="L375">
        <f t="shared" si="174"/>
        <v>-1.5815289386577655E-6</v>
      </c>
      <c r="M375">
        <f t="shared" si="175"/>
        <v>4.8869219054781254E-6</v>
      </c>
      <c r="N375">
        <f t="shared" si="176"/>
        <v>107.37013129647731</v>
      </c>
      <c r="O375">
        <f t="shared" si="177"/>
        <v>-0.57420000000002169</v>
      </c>
      <c r="P375" s="1">
        <f t="shared" si="178"/>
        <v>-5.3478559918540445E-3</v>
      </c>
      <c r="Q375" s="3">
        <v>9.81</v>
      </c>
      <c r="R375" s="3">
        <v>20</v>
      </c>
      <c r="S375" s="3">
        <v>68</v>
      </c>
      <c r="T375" s="3">
        <f t="shared" si="179"/>
        <v>88</v>
      </c>
      <c r="U375" s="5">
        <v>2.4750000000000002E-3</v>
      </c>
      <c r="V375" s="5">
        <v>0.32</v>
      </c>
      <c r="W375" s="5">
        <v>1.29</v>
      </c>
      <c r="X375" s="4">
        <f t="shared" si="180"/>
        <v>2.1366180000000004</v>
      </c>
      <c r="Y375" s="4">
        <f t="shared" si="163"/>
        <v>-4.61663110430207</v>
      </c>
      <c r="Z375" s="3">
        <f t="shared" si="164"/>
        <v>22.637918613615124</v>
      </c>
      <c r="AA375" s="3">
        <f t="shared" si="181"/>
        <v>20.157905509313053</v>
      </c>
      <c r="AB375" s="3">
        <f t="shared" si="165"/>
        <v>0.2064</v>
      </c>
      <c r="AC375" s="3">
        <f t="shared" si="166"/>
        <v>-2.4800131043020701</v>
      </c>
      <c r="AD375" s="2">
        <f t="shared" si="191"/>
        <v>211.11</v>
      </c>
      <c r="AE375" s="2">
        <f t="shared" si="167"/>
        <v>10.472814246622505</v>
      </c>
      <c r="AF375" s="2">
        <f t="shared" si="182"/>
        <v>1148.6565725317309</v>
      </c>
      <c r="AG375" s="2">
        <f t="shared" si="183"/>
        <v>-125.8368050898509</v>
      </c>
      <c r="AH375" s="2">
        <f t="shared" si="184"/>
        <v>-1022.8197674418606</v>
      </c>
      <c r="AI375" s="2">
        <f t="shared" si="168"/>
        <v>23.427011020457062</v>
      </c>
      <c r="AJ375">
        <f t="shared" si="169"/>
        <v>8.6802589206651584E-4</v>
      </c>
      <c r="AK375">
        <f t="shared" si="185"/>
        <v>-12.015567365804603</v>
      </c>
      <c r="AL375">
        <f t="shared" si="186"/>
        <v>-1022.8197674418606</v>
      </c>
      <c r="AM375">
        <f t="shared" si="187"/>
        <v>1022.7569476279591</v>
      </c>
      <c r="AN375">
        <f t="shared" si="188"/>
        <v>6.2819813901512589E-2</v>
      </c>
      <c r="AO375">
        <f t="shared" si="189"/>
        <v>10.472814246622505</v>
      </c>
      <c r="AP375">
        <f t="shared" si="190"/>
        <v>261475.81976633897</v>
      </c>
    </row>
    <row r="376" spans="1:42" x14ac:dyDescent="0.3">
      <c r="A376">
        <v>375</v>
      </c>
      <c r="B376" t="s">
        <v>285</v>
      </c>
      <c r="C376" t="s">
        <v>283</v>
      </c>
      <c r="D376" t="s">
        <v>284</v>
      </c>
      <c r="E376" t="str">
        <f t="shared" si="160"/>
        <v>181.093</v>
      </c>
      <c r="F376" t="str">
        <f t="shared" si="161"/>
        <v>34.53643</v>
      </c>
      <c r="G376" t="str">
        <f t="shared" si="162"/>
        <v>-86.53477</v>
      </c>
      <c r="H376">
        <f t="shared" si="170"/>
        <v>0.6027658632712104</v>
      </c>
      <c r="I376">
        <f t="shared" si="171"/>
        <v>0.60277441538454524</v>
      </c>
      <c r="J376">
        <f t="shared" si="172"/>
        <v>-1.5103147340938363</v>
      </c>
      <c r="K376">
        <f t="shared" si="173"/>
        <v>-1.5103166539560136</v>
      </c>
      <c r="L376">
        <f t="shared" si="174"/>
        <v>-1.5815216248469113E-6</v>
      </c>
      <c r="M376">
        <f t="shared" si="175"/>
        <v>8.5521133348365197E-6</v>
      </c>
      <c r="N376">
        <f t="shared" si="176"/>
        <v>181.80037000371152</v>
      </c>
      <c r="O376">
        <f t="shared" si="177"/>
        <v>0.64679999999999316</v>
      </c>
      <c r="P376" s="1">
        <f t="shared" si="178"/>
        <v>3.5577485347625449E-3</v>
      </c>
      <c r="Q376" s="3">
        <v>9.81</v>
      </c>
      <c r="R376" s="3">
        <v>20</v>
      </c>
      <c r="S376" s="3">
        <v>68</v>
      </c>
      <c r="T376" s="3">
        <f t="shared" si="179"/>
        <v>88</v>
      </c>
      <c r="U376" s="5">
        <v>2.4750000000000002E-3</v>
      </c>
      <c r="V376" s="5">
        <v>0.32</v>
      </c>
      <c r="W376" s="5">
        <v>1.29</v>
      </c>
      <c r="X376" s="4">
        <f t="shared" si="180"/>
        <v>2.1366180000000004</v>
      </c>
      <c r="Y376" s="4">
        <f t="shared" si="163"/>
        <v>3.0713137174600122</v>
      </c>
      <c r="Z376" s="3">
        <f t="shared" si="164"/>
        <v>17.632576526083412</v>
      </c>
      <c r="AA376" s="3">
        <f t="shared" si="181"/>
        <v>22.840508243543425</v>
      </c>
      <c r="AB376" s="3">
        <f t="shared" si="165"/>
        <v>0.2064</v>
      </c>
      <c r="AC376" s="3">
        <f t="shared" si="166"/>
        <v>5.2079317174600135</v>
      </c>
      <c r="AD376" s="2">
        <f t="shared" si="191"/>
        <v>211.11</v>
      </c>
      <c r="AE376" s="2">
        <f t="shared" si="167"/>
        <v>9.2427890723350075</v>
      </c>
      <c r="AF376" s="2">
        <f t="shared" si="182"/>
        <v>789.60361256005092</v>
      </c>
      <c r="AG376" s="2">
        <f t="shared" si="183"/>
        <v>233.21615488181348</v>
      </c>
      <c r="AH376" s="2">
        <f t="shared" si="184"/>
        <v>-1022.8197674418606</v>
      </c>
      <c r="AI376" s="2">
        <f t="shared" si="168"/>
        <v>20.675523919197154</v>
      </c>
      <c r="AJ376">
        <f t="shared" si="169"/>
        <v>1.6653453809849436E-3</v>
      </c>
      <c r="AK376">
        <f t="shared" si="185"/>
        <v>25.23222731327526</v>
      </c>
      <c r="AL376">
        <f t="shared" si="186"/>
        <v>-1022.8197674418606</v>
      </c>
      <c r="AM376">
        <f t="shared" si="187"/>
        <v>1023.4011434471086</v>
      </c>
      <c r="AN376">
        <f t="shared" si="188"/>
        <v>-0.58137600524804611</v>
      </c>
      <c r="AO376">
        <f t="shared" si="189"/>
        <v>9.2427890723350075</v>
      </c>
      <c r="AP376">
        <f t="shared" si="190"/>
        <v>262135.05003599901</v>
      </c>
    </row>
    <row r="377" spans="1:42" x14ac:dyDescent="0.3">
      <c r="A377">
        <v>376</v>
      </c>
      <c r="B377" t="s">
        <v>282</v>
      </c>
      <c r="C377" t="s">
        <v>280</v>
      </c>
      <c r="D377" t="s">
        <v>281</v>
      </c>
      <c r="E377" t="str">
        <f t="shared" si="160"/>
        <v>181.239</v>
      </c>
      <c r="F377" t="str">
        <f t="shared" si="161"/>
        <v>34.53686</v>
      </c>
      <c r="G377" t="str">
        <f t="shared" si="162"/>
        <v>-86.53482</v>
      </c>
      <c r="H377">
        <f t="shared" si="170"/>
        <v>0.60277441538454524</v>
      </c>
      <c r="I377">
        <f t="shared" si="171"/>
        <v>0.60278192030032873</v>
      </c>
      <c r="J377">
        <f t="shared" si="172"/>
        <v>-1.5103166539560136</v>
      </c>
      <c r="K377">
        <f t="shared" si="173"/>
        <v>-1.5103175266206395</v>
      </c>
      <c r="L377">
        <f t="shared" si="174"/>
        <v>-7.1886949371505938E-7</v>
      </c>
      <c r="M377">
        <f t="shared" si="175"/>
        <v>7.5049157834961022E-6</v>
      </c>
      <c r="N377">
        <f t="shared" si="176"/>
        <v>157.59720100946214</v>
      </c>
      <c r="O377">
        <f t="shared" si="177"/>
        <v>0.48180000000004952</v>
      </c>
      <c r="P377" s="1">
        <f t="shared" si="178"/>
        <v>3.0571608944445798E-3</v>
      </c>
      <c r="Q377" s="3">
        <v>9.81</v>
      </c>
      <c r="R377" s="3">
        <v>20</v>
      </c>
      <c r="S377" s="3">
        <v>68</v>
      </c>
      <c r="T377" s="3">
        <f t="shared" si="179"/>
        <v>88</v>
      </c>
      <c r="U377" s="5">
        <v>2.4750000000000002E-3</v>
      </c>
      <c r="V377" s="5">
        <v>0.32</v>
      </c>
      <c r="W377" s="5">
        <v>1.29</v>
      </c>
      <c r="X377" s="4">
        <f t="shared" si="180"/>
        <v>2.1366180000000004</v>
      </c>
      <c r="Y377" s="4">
        <f t="shared" si="163"/>
        <v>2.6391735238199439</v>
      </c>
      <c r="Z377" s="3">
        <f t="shared" si="164"/>
        <v>17.895994479625198</v>
      </c>
      <c r="AA377" s="3">
        <f t="shared" si="181"/>
        <v>22.671786003445142</v>
      </c>
      <c r="AB377" s="3">
        <f t="shared" si="165"/>
        <v>0.2064</v>
      </c>
      <c r="AC377" s="3">
        <f t="shared" si="166"/>
        <v>4.7757915238199447</v>
      </c>
      <c r="AD377" s="2">
        <f t="shared" si="191"/>
        <v>211.11</v>
      </c>
      <c r="AE377" s="2">
        <f t="shared" si="167"/>
        <v>9.3115734229284364</v>
      </c>
      <c r="AF377" s="2">
        <f t="shared" si="182"/>
        <v>807.3636946383333</v>
      </c>
      <c r="AG377" s="2">
        <f t="shared" si="183"/>
        <v>215.4560728035305</v>
      </c>
      <c r="AH377" s="2">
        <f t="shared" si="184"/>
        <v>-1022.8197674418606</v>
      </c>
      <c r="AI377" s="2">
        <f t="shared" si="168"/>
        <v>20.829390081762476</v>
      </c>
      <c r="AJ377">
        <f t="shared" si="169"/>
        <v>1.432973054874729E-3</v>
      </c>
      <c r="AK377">
        <f t="shared" si="185"/>
        <v>23.138524824709034</v>
      </c>
      <c r="AL377">
        <f t="shared" si="186"/>
        <v>-1022.8197674418606</v>
      </c>
      <c r="AM377">
        <f t="shared" si="187"/>
        <v>1023.2681552334452</v>
      </c>
      <c r="AN377">
        <f t="shared" si="188"/>
        <v>-0.44838779158470743</v>
      </c>
      <c r="AO377">
        <f t="shared" si="189"/>
        <v>9.3115734229284364</v>
      </c>
      <c r="AP377">
        <f t="shared" si="190"/>
        <v>261998.89011577953</v>
      </c>
    </row>
    <row r="378" spans="1:42" x14ac:dyDescent="0.3">
      <c r="A378">
        <v>377</v>
      </c>
      <c r="B378" t="s">
        <v>279</v>
      </c>
      <c r="C378" t="s">
        <v>277</v>
      </c>
      <c r="D378" t="s">
        <v>278</v>
      </c>
      <c r="E378" t="str">
        <f t="shared" si="160"/>
        <v>181.346</v>
      </c>
      <c r="F378" t="str">
        <f t="shared" si="161"/>
        <v>34.53711</v>
      </c>
      <c r="G378" t="str">
        <f t="shared" si="162"/>
        <v>-86.53481</v>
      </c>
      <c r="H378">
        <f t="shared" si="170"/>
        <v>0.60278192030032873</v>
      </c>
      <c r="I378">
        <f t="shared" si="171"/>
        <v>0.60278628362345876</v>
      </c>
      <c r="J378">
        <f t="shared" si="172"/>
        <v>-1.5103175266206395</v>
      </c>
      <c r="K378">
        <f t="shared" si="173"/>
        <v>-1.5103173520877142</v>
      </c>
      <c r="L378">
        <f t="shared" si="174"/>
        <v>1.4377331160477296E-7</v>
      </c>
      <c r="M378">
        <f t="shared" si="175"/>
        <v>4.3633231300299613E-6</v>
      </c>
      <c r="N378">
        <f t="shared" si="176"/>
        <v>91.258312950147555</v>
      </c>
      <c r="O378">
        <f t="shared" si="177"/>
        <v>0.35309999999999775</v>
      </c>
      <c r="P378" s="1">
        <f t="shared" si="178"/>
        <v>3.8692365504596677E-3</v>
      </c>
      <c r="Q378" s="3">
        <v>9.81</v>
      </c>
      <c r="R378" s="3">
        <v>20</v>
      </c>
      <c r="S378" s="3">
        <v>68</v>
      </c>
      <c r="T378" s="3">
        <f t="shared" si="179"/>
        <v>88</v>
      </c>
      <c r="U378" s="5">
        <v>2.4750000000000002E-3</v>
      </c>
      <c r="V378" s="5">
        <v>0.32</v>
      </c>
      <c r="W378" s="5">
        <v>1.29</v>
      </c>
      <c r="X378" s="4">
        <f t="shared" si="180"/>
        <v>2.1366180000000004</v>
      </c>
      <c r="Y378" s="4">
        <f t="shared" si="163"/>
        <v>3.3402095262502165</v>
      </c>
      <c r="Z378" s="3">
        <f t="shared" si="164"/>
        <v>17.469826136453431</v>
      </c>
      <c r="AA378" s="3">
        <f t="shared" si="181"/>
        <v>22.946653662703646</v>
      </c>
      <c r="AB378" s="3">
        <f t="shared" si="165"/>
        <v>0.2064</v>
      </c>
      <c r="AC378" s="3">
        <f t="shared" si="166"/>
        <v>5.4768275262502168</v>
      </c>
      <c r="AD378" s="2">
        <f t="shared" si="191"/>
        <v>211.11</v>
      </c>
      <c r="AE378" s="2">
        <f t="shared" si="167"/>
        <v>9.2000342665705777</v>
      </c>
      <c r="AF378" s="2">
        <f t="shared" si="182"/>
        <v>778.69670100000894</v>
      </c>
      <c r="AG378" s="2">
        <f t="shared" si="183"/>
        <v>244.12306644185546</v>
      </c>
      <c r="AH378" s="2">
        <f t="shared" si="184"/>
        <v>-1022.8197674418606</v>
      </c>
      <c r="AI378" s="2">
        <f t="shared" si="168"/>
        <v>20.579884172111615</v>
      </c>
      <c r="AJ378">
        <f t="shared" si="169"/>
        <v>8.398381277332518E-4</v>
      </c>
      <c r="AK378">
        <f t="shared" si="185"/>
        <v>26.535017084545625</v>
      </c>
      <c r="AL378">
        <f t="shared" si="186"/>
        <v>-1022.8197674418606</v>
      </c>
      <c r="AM378">
        <f t="shared" si="187"/>
        <v>1023.4958632743389</v>
      </c>
      <c r="AN378">
        <f t="shared" si="188"/>
        <v>-0.67609583247832461</v>
      </c>
      <c r="AO378">
        <f t="shared" si="189"/>
        <v>9.2000342665705777</v>
      </c>
      <c r="AP378">
        <f t="shared" si="190"/>
        <v>262232.05045517406</v>
      </c>
    </row>
    <row r="379" spans="1:42" x14ac:dyDescent="0.3">
      <c r="A379">
        <v>378</v>
      </c>
      <c r="B379" t="s">
        <v>276</v>
      </c>
      <c r="C379" t="s">
        <v>274</v>
      </c>
      <c r="D379" t="s">
        <v>275</v>
      </c>
      <c r="E379" t="str">
        <f t="shared" si="160"/>
        <v>181.672</v>
      </c>
      <c r="F379" t="str">
        <f t="shared" si="161"/>
        <v>34.53734</v>
      </c>
      <c r="G379" t="str">
        <f t="shared" si="162"/>
        <v>-86.53472</v>
      </c>
      <c r="H379">
        <f t="shared" si="170"/>
        <v>0.60278628362345876</v>
      </c>
      <c r="I379">
        <f t="shared" si="171"/>
        <v>0.60279029788073835</v>
      </c>
      <c r="J379">
        <f t="shared" si="172"/>
        <v>-1.5103173520877142</v>
      </c>
      <c r="K379">
        <f t="shared" si="173"/>
        <v>-1.5103157812913874</v>
      </c>
      <c r="L379">
        <f t="shared" si="174"/>
        <v>1.2939560739455113E-6</v>
      </c>
      <c r="M379">
        <f t="shared" si="175"/>
        <v>4.0142572795831555E-6</v>
      </c>
      <c r="N379">
        <f t="shared" si="176"/>
        <v>88.163761622226133</v>
      </c>
      <c r="O379">
        <f t="shared" si="177"/>
        <v>1.0757999999999781</v>
      </c>
      <c r="P379" s="1">
        <f t="shared" si="178"/>
        <v>1.2202292418167062E-2</v>
      </c>
      <c r="Q379" s="3">
        <v>9.81</v>
      </c>
      <c r="R379" s="3">
        <v>20</v>
      </c>
      <c r="S379" s="3">
        <v>68</v>
      </c>
      <c r="T379" s="3">
        <f t="shared" si="179"/>
        <v>88</v>
      </c>
      <c r="U379" s="5">
        <v>2.4750000000000002E-3</v>
      </c>
      <c r="V379" s="5">
        <v>0.32</v>
      </c>
      <c r="W379" s="5">
        <v>1.29</v>
      </c>
      <c r="X379" s="4">
        <f t="shared" si="180"/>
        <v>2.1366180000000004</v>
      </c>
      <c r="Y379" s="4">
        <f t="shared" si="163"/>
        <v>10.533210851776394</v>
      </c>
      <c r="Z379" s="3">
        <f t="shared" si="164"/>
        <v>13.466246459430101</v>
      </c>
      <c r="AA379" s="3">
        <f t="shared" si="181"/>
        <v>26.136075311206497</v>
      </c>
      <c r="AB379" s="3">
        <f t="shared" si="165"/>
        <v>0.2064</v>
      </c>
      <c r="AC379" s="3">
        <f t="shared" si="166"/>
        <v>12.669828851776394</v>
      </c>
      <c r="AD379" s="2">
        <f t="shared" si="191"/>
        <v>211.11</v>
      </c>
      <c r="AE379" s="2">
        <f t="shared" si="167"/>
        <v>8.0773412796787074</v>
      </c>
      <c r="AF379" s="2">
        <f t="shared" si="182"/>
        <v>526.9935484936143</v>
      </c>
      <c r="AG379" s="2">
        <f t="shared" si="183"/>
        <v>495.8262189482449</v>
      </c>
      <c r="AH379" s="2">
        <f t="shared" si="184"/>
        <v>-1022.8197674418606</v>
      </c>
      <c r="AI379" s="2">
        <f t="shared" si="168"/>
        <v>18.068492261862858</v>
      </c>
      <c r="AJ379">
        <f t="shared" si="169"/>
        <v>9.2413256642699464E-4</v>
      </c>
      <c r="AK379">
        <f t="shared" si="185"/>
        <v>61.384829708218966</v>
      </c>
      <c r="AL379">
        <f t="shared" si="186"/>
        <v>-1022.8197674418606</v>
      </c>
      <c r="AM379">
        <f t="shared" si="187"/>
        <v>1031.1279654098673</v>
      </c>
      <c r="AN379">
        <f t="shared" si="188"/>
        <v>-8.3081979680067093</v>
      </c>
      <c r="AO379">
        <f t="shared" si="189"/>
        <v>8.0773412796787074</v>
      </c>
      <c r="AP379">
        <f t="shared" si="190"/>
        <v>270106.88443442853</v>
      </c>
    </row>
    <row r="380" spans="1:42" x14ac:dyDescent="0.3">
      <c r="A380">
        <v>379</v>
      </c>
      <c r="B380" t="s">
        <v>273</v>
      </c>
      <c r="C380" t="s">
        <v>271</v>
      </c>
      <c r="D380" t="s">
        <v>272</v>
      </c>
      <c r="E380" t="str">
        <f t="shared" si="160"/>
        <v>182.001</v>
      </c>
      <c r="F380" t="str">
        <f t="shared" si="161"/>
        <v>34.53757</v>
      </c>
      <c r="G380" t="str">
        <f t="shared" si="162"/>
        <v>-86.5346</v>
      </c>
      <c r="H380">
        <f t="shared" si="170"/>
        <v>0.60279029788073835</v>
      </c>
      <c r="I380">
        <f t="shared" si="171"/>
        <v>0.60279431213801793</v>
      </c>
      <c r="J380">
        <f t="shared" si="172"/>
        <v>-1.5103157812913874</v>
      </c>
      <c r="K380">
        <f t="shared" si="173"/>
        <v>-1.510313686896285</v>
      </c>
      <c r="L380">
        <f t="shared" si="174"/>
        <v>1.7252699987802309E-6</v>
      </c>
      <c r="M380">
        <f t="shared" si="175"/>
        <v>4.0142572795831555E-6</v>
      </c>
      <c r="N380">
        <f t="shared" si="176"/>
        <v>91.333835059395454</v>
      </c>
      <c r="O380">
        <f t="shared" si="177"/>
        <v>1.0857000000000254</v>
      </c>
      <c r="P380" s="1">
        <f t="shared" si="178"/>
        <v>1.1887160977024365E-2</v>
      </c>
      <c r="Q380" s="3">
        <v>9.81</v>
      </c>
      <c r="R380" s="3">
        <v>20</v>
      </c>
      <c r="S380" s="3">
        <v>68</v>
      </c>
      <c r="T380" s="3">
        <f t="shared" si="179"/>
        <v>88</v>
      </c>
      <c r="U380" s="5">
        <v>2.4750000000000002E-3</v>
      </c>
      <c r="V380" s="5">
        <v>0.32</v>
      </c>
      <c r="W380" s="5">
        <v>1.29</v>
      </c>
      <c r="X380" s="4">
        <f t="shared" si="180"/>
        <v>2.1366180000000004</v>
      </c>
      <c r="Y380" s="4">
        <f t="shared" si="163"/>
        <v>10.261223374842299</v>
      </c>
      <c r="Z380" s="3">
        <f t="shared" si="164"/>
        <v>13.6048032167936</v>
      </c>
      <c r="AA380" s="3">
        <f t="shared" si="181"/>
        <v>26.002644591635899</v>
      </c>
      <c r="AB380" s="3">
        <f t="shared" si="165"/>
        <v>0.2064</v>
      </c>
      <c r="AC380" s="3">
        <f t="shared" si="166"/>
        <v>12.397841374842297</v>
      </c>
      <c r="AD380" s="2">
        <f t="shared" si="191"/>
        <v>211.11</v>
      </c>
      <c r="AE380" s="2">
        <f t="shared" si="167"/>
        <v>8.1187895814222735</v>
      </c>
      <c r="AF380" s="2">
        <f t="shared" si="182"/>
        <v>535.14793902036877</v>
      </c>
      <c r="AG380" s="2">
        <f t="shared" si="183"/>
        <v>487.67182842149049</v>
      </c>
      <c r="AH380" s="2">
        <f t="shared" si="184"/>
        <v>-1022.8197674418606</v>
      </c>
      <c r="AI380" s="2">
        <f t="shared" si="168"/>
        <v>18.161209443592583</v>
      </c>
      <c r="AJ380">
        <f t="shared" si="169"/>
        <v>9.5247372569441375E-4</v>
      </c>
      <c r="AK380">
        <f t="shared" si="185"/>
        <v>60.067060924623533</v>
      </c>
      <c r="AL380">
        <f t="shared" si="186"/>
        <v>-1022.8197674418606</v>
      </c>
      <c r="AM380">
        <f t="shared" si="187"/>
        <v>1030.6082307229137</v>
      </c>
      <c r="AN380">
        <f t="shared" si="188"/>
        <v>-7.7884632810532253</v>
      </c>
      <c r="AO380">
        <f t="shared" si="189"/>
        <v>8.1187895814222735</v>
      </c>
      <c r="AP380">
        <f t="shared" si="190"/>
        <v>269566.92352959205</v>
      </c>
    </row>
    <row r="381" spans="1:42" x14ac:dyDescent="0.3">
      <c r="A381">
        <v>380</v>
      </c>
      <c r="B381" t="s">
        <v>270</v>
      </c>
      <c r="C381" t="s">
        <v>268</v>
      </c>
      <c r="D381" t="s">
        <v>269</v>
      </c>
      <c r="E381" t="str">
        <f t="shared" si="160"/>
        <v>186.43</v>
      </c>
      <c r="F381" t="str">
        <f t="shared" si="161"/>
        <v>34.53879</v>
      </c>
      <c r="G381" t="str">
        <f t="shared" si="162"/>
        <v>-86.53388</v>
      </c>
      <c r="H381">
        <f t="shared" si="170"/>
        <v>0.60279431213801793</v>
      </c>
      <c r="I381">
        <f t="shared" si="171"/>
        <v>0.6028156051548923</v>
      </c>
      <c r="J381">
        <f t="shared" si="172"/>
        <v>-1.510313686896285</v>
      </c>
      <c r="K381">
        <f t="shared" si="173"/>
        <v>-1.5103011205256707</v>
      </c>
      <c r="L381">
        <f t="shared" si="174"/>
        <v>1.0351529841418798E-5</v>
      </c>
      <c r="M381">
        <f t="shared" si="175"/>
        <v>2.1293016874368575E-5</v>
      </c>
      <c r="N381">
        <f t="shared" si="176"/>
        <v>494.90898560421562</v>
      </c>
      <c r="O381">
        <f t="shared" si="177"/>
        <v>14.615700000000006</v>
      </c>
      <c r="P381" s="1">
        <f t="shared" si="178"/>
        <v>2.9532096658451759E-2</v>
      </c>
      <c r="Q381" s="3">
        <v>9.81</v>
      </c>
      <c r="R381" s="3">
        <v>20</v>
      </c>
      <c r="S381" s="3">
        <v>68</v>
      </c>
      <c r="T381" s="3">
        <f t="shared" si="179"/>
        <v>88</v>
      </c>
      <c r="U381" s="5">
        <v>2.4750000000000002E-3</v>
      </c>
      <c r="V381" s="5">
        <v>0.32</v>
      </c>
      <c r="W381" s="5">
        <v>1.29</v>
      </c>
      <c r="X381" s="4">
        <f t="shared" si="180"/>
        <v>2.1366180000000004</v>
      </c>
      <c r="Y381" s="4">
        <f t="shared" si="163"/>
        <v>25.483358236865303</v>
      </c>
      <c r="Z381" s="3">
        <f t="shared" si="164"/>
        <v>7.4704892581880324</v>
      </c>
      <c r="AA381" s="3">
        <f t="shared" si="181"/>
        <v>35.090465495053337</v>
      </c>
      <c r="AB381" s="3">
        <f t="shared" si="165"/>
        <v>0.2064</v>
      </c>
      <c r="AC381" s="3">
        <f t="shared" si="166"/>
        <v>27.619976236865298</v>
      </c>
      <c r="AD381" s="2">
        <f t="shared" si="191"/>
        <v>211.11</v>
      </c>
      <c r="AE381" s="2">
        <f t="shared" si="167"/>
        <v>6.0161641352338284</v>
      </c>
      <c r="AF381" s="2">
        <f t="shared" si="182"/>
        <v>217.75043385542833</v>
      </c>
      <c r="AG381" s="2">
        <f t="shared" si="183"/>
        <v>805.06933358643221</v>
      </c>
      <c r="AH381" s="2">
        <f t="shared" si="184"/>
        <v>-1022.8197674418606</v>
      </c>
      <c r="AI381" s="2">
        <f t="shared" si="168"/>
        <v>13.457771729547765</v>
      </c>
      <c r="AJ381">
        <f t="shared" si="169"/>
        <v>6.9649541030066663E-3</v>
      </c>
      <c r="AK381">
        <f t="shared" si="185"/>
        <v>133.81771432589775</v>
      </c>
      <c r="AL381">
        <f t="shared" si="186"/>
        <v>-1022.8197674418606</v>
      </c>
      <c r="AM381">
        <f t="shared" si="187"/>
        <v>1103.2644659126072</v>
      </c>
      <c r="AN381">
        <f t="shared" si="188"/>
        <v>-80.444698470746687</v>
      </c>
      <c r="AO381">
        <f t="shared" si="189"/>
        <v>6.0161641352338284</v>
      </c>
      <c r="AP381">
        <f t="shared" si="190"/>
        <v>350291.84646128456</v>
      </c>
    </row>
    <row r="382" spans="1:42" x14ac:dyDescent="0.3">
      <c r="A382">
        <v>381</v>
      </c>
      <c r="B382" t="s">
        <v>267</v>
      </c>
      <c r="C382" t="s">
        <v>265</v>
      </c>
      <c r="D382" t="s">
        <v>266</v>
      </c>
      <c r="E382" t="str">
        <f t="shared" si="160"/>
        <v>187.933</v>
      </c>
      <c r="F382" t="str">
        <f t="shared" si="161"/>
        <v>34.53931</v>
      </c>
      <c r="G382" t="str">
        <f t="shared" si="162"/>
        <v>-86.53357</v>
      </c>
      <c r="H382">
        <f t="shared" si="170"/>
        <v>0.6028156051548923</v>
      </c>
      <c r="I382">
        <f t="shared" si="171"/>
        <v>0.60282468086700258</v>
      </c>
      <c r="J382">
        <f t="shared" si="172"/>
        <v>-1.5103011205256707</v>
      </c>
      <c r="K382">
        <f t="shared" si="173"/>
        <v>-1.5102957100049894</v>
      </c>
      <c r="L382">
        <f t="shared" si="174"/>
        <v>4.4568621028979731E-6</v>
      </c>
      <c r="M382">
        <f t="shared" si="175"/>
        <v>9.0757121102846838E-6</v>
      </c>
      <c r="N382">
        <f t="shared" si="176"/>
        <v>211.3553347477793</v>
      </c>
      <c r="O382">
        <f t="shared" si="177"/>
        <v>4.9598999999999531</v>
      </c>
      <c r="P382" s="1">
        <f t="shared" si="178"/>
        <v>2.3467115253650188E-2</v>
      </c>
      <c r="Q382" s="3">
        <v>9.81</v>
      </c>
      <c r="R382" s="3">
        <v>20</v>
      </c>
      <c r="S382" s="3">
        <v>68</v>
      </c>
      <c r="T382" s="3">
        <f t="shared" si="179"/>
        <v>88</v>
      </c>
      <c r="U382" s="5">
        <v>2.4750000000000002E-3</v>
      </c>
      <c r="V382" s="5">
        <v>0.32</v>
      </c>
      <c r="W382" s="5">
        <v>1.29</v>
      </c>
      <c r="X382" s="4">
        <f t="shared" si="180"/>
        <v>2.1366180000000004</v>
      </c>
      <c r="Y382" s="4">
        <f t="shared" si="163"/>
        <v>20.253115272777155</v>
      </c>
      <c r="Z382" s="3">
        <f t="shared" si="164"/>
        <v>9.211351064934016</v>
      </c>
      <c r="AA382" s="3">
        <f t="shared" si="181"/>
        <v>31.601084337711171</v>
      </c>
      <c r="AB382" s="3">
        <f t="shared" si="165"/>
        <v>0.2064</v>
      </c>
      <c r="AC382" s="3">
        <f t="shared" si="166"/>
        <v>22.389733272777161</v>
      </c>
      <c r="AD382" s="2">
        <f t="shared" si="191"/>
        <v>211.11</v>
      </c>
      <c r="AE382" s="2">
        <f t="shared" si="167"/>
        <v>6.6804669657512914</v>
      </c>
      <c r="AF382" s="2">
        <f t="shared" si="182"/>
        <v>298.14014776758563</v>
      </c>
      <c r="AG382" s="2">
        <f t="shared" si="183"/>
        <v>724.67961967427505</v>
      </c>
      <c r="AH382" s="2">
        <f t="shared" si="184"/>
        <v>-1022.8197674418606</v>
      </c>
      <c r="AI382" s="2">
        <f t="shared" si="168"/>
        <v>14.943774380313046</v>
      </c>
      <c r="AJ382">
        <f t="shared" si="169"/>
        <v>2.6786686175175067E-3</v>
      </c>
      <c r="AK382">
        <f t="shared" si="185"/>
        <v>108.47738988748624</v>
      </c>
      <c r="AL382">
        <f t="shared" si="186"/>
        <v>-1022.8197674418606</v>
      </c>
      <c r="AM382">
        <f t="shared" si="187"/>
        <v>1067.1233938180283</v>
      </c>
      <c r="AN382">
        <f t="shared" si="188"/>
        <v>-44.303626376167756</v>
      </c>
      <c r="AO382">
        <f t="shared" si="189"/>
        <v>6.6804669657512914</v>
      </c>
      <c r="AP382">
        <f t="shared" si="190"/>
        <v>308817.50530443748</v>
      </c>
    </row>
    <row r="383" spans="1:42" x14ac:dyDescent="0.3">
      <c r="A383">
        <v>382</v>
      </c>
      <c r="B383" t="s">
        <v>264</v>
      </c>
      <c r="C383" t="s">
        <v>263</v>
      </c>
      <c r="D383" t="s">
        <v>250</v>
      </c>
      <c r="E383" t="str">
        <f t="shared" si="160"/>
        <v>191.061</v>
      </c>
      <c r="F383" t="str">
        <f t="shared" si="161"/>
        <v>34.53964</v>
      </c>
      <c r="G383" t="str">
        <f t="shared" si="162"/>
        <v>-86.53345</v>
      </c>
      <c r="H383">
        <f t="shared" si="170"/>
        <v>0.60282468086700258</v>
      </c>
      <c r="I383">
        <f t="shared" si="171"/>
        <v>0.60283044045353418</v>
      </c>
      <c r="J383">
        <f t="shared" si="172"/>
        <v>-1.5102957100049894</v>
      </c>
      <c r="K383">
        <f t="shared" si="173"/>
        <v>-1.5102936156098872</v>
      </c>
      <c r="L383">
        <f t="shared" si="174"/>
        <v>1.7252281347348913E-6</v>
      </c>
      <c r="M383">
        <f t="shared" si="175"/>
        <v>5.75958653159514E-6</v>
      </c>
      <c r="N383">
        <f t="shared" si="176"/>
        <v>125.68083711167399</v>
      </c>
      <c r="O383">
        <f t="shared" si="177"/>
        <v>10.322400000000046</v>
      </c>
      <c r="P383" s="1">
        <f t="shared" si="178"/>
        <v>8.2131852693088397E-2</v>
      </c>
      <c r="Q383" s="3">
        <v>9.81</v>
      </c>
      <c r="R383" s="3">
        <v>20</v>
      </c>
      <c r="S383" s="3">
        <v>68</v>
      </c>
      <c r="T383" s="3">
        <f t="shared" si="179"/>
        <v>88</v>
      </c>
      <c r="U383" s="5">
        <v>2.4750000000000002E-3</v>
      </c>
      <c r="V383" s="5">
        <v>0.32</v>
      </c>
      <c r="W383" s="5">
        <v>1.29</v>
      </c>
      <c r="X383" s="4">
        <f t="shared" si="180"/>
        <v>2.1366180000000004</v>
      </c>
      <c r="Y383" s="4">
        <f t="shared" si="163"/>
        <v>70.664846530670516</v>
      </c>
      <c r="Z383" s="3">
        <f t="shared" si="164"/>
        <v>1.6591076510983473</v>
      </c>
      <c r="AA383" s="3">
        <f t="shared" si="181"/>
        <v>74.460572181768867</v>
      </c>
      <c r="AB383" s="3">
        <f t="shared" si="165"/>
        <v>0.2064</v>
      </c>
      <c r="AC383" s="3">
        <f t="shared" si="166"/>
        <v>72.801464530670515</v>
      </c>
      <c r="AD383" s="2">
        <f t="shared" si="191"/>
        <v>211.11</v>
      </c>
      <c r="AE383" s="2">
        <f t="shared" si="167"/>
        <v>2.835191750671088</v>
      </c>
      <c r="AF383" s="2">
        <f t="shared" si="182"/>
        <v>22.790156617583914</v>
      </c>
      <c r="AG383" s="2">
        <f t="shared" si="183"/>
        <v>1000.0296108242774</v>
      </c>
      <c r="AH383" s="2">
        <f t="shared" si="184"/>
        <v>-1022.8197674418606</v>
      </c>
      <c r="AI383" s="2">
        <f t="shared" si="168"/>
        <v>6.3421413599024801</v>
      </c>
      <c r="AJ383">
        <f t="shared" si="169"/>
        <v>3.7531785395704207E-3</v>
      </c>
      <c r="AK383">
        <f t="shared" si="185"/>
        <v>352.72027388890751</v>
      </c>
      <c r="AL383">
        <f t="shared" si="186"/>
        <v>-1022.8197674418606</v>
      </c>
      <c r="AM383">
        <f t="shared" si="187"/>
        <v>1885.0246409697208</v>
      </c>
      <c r="AN383">
        <f t="shared" si="188"/>
        <v>-862.20487352786017</v>
      </c>
      <c r="AO383">
        <f t="shared" si="189"/>
        <v>2.835191750671088</v>
      </c>
      <c r="AP383">
        <f t="shared" si="190"/>
        <v>1886817.5013316534</v>
      </c>
    </row>
    <row r="384" spans="1:42" x14ac:dyDescent="0.3">
      <c r="A384">
        <v>383</v>
      </c>
      <c r="B384" t="s">
        <v>262</v>
      </c>
      <c r="C384" t="s">
        <v>261</v>
      </c>
      <c r="D384" t="s">
        <v>253</v>
      </c>
      <c r="E384" t="str">
        <f t="shared" si="160"/>
        <v>191.748</v>
      </c>
      <c r="F384" t="str">
        <f t="shared" si="161"/>
        <v>34.54</v>
      </c>
      <c r="G384" t="str">
        <f t="shared" si="162"/>
        <v>-86.53339</v>
      </c>
      <c r="H384">
        <f t="shared" si="170"/>
        <v>0.60283044045353418</v>
      </c>
      <c r="I384">
        <f t="shared" si="171"/>
        <v>0.60283672363884133</v>
      </c>
      <c r="J384">
        <f t="shared" si="172"/>
        <v>-1.5102936156098872</v>
      </c>
      <c r="K384">
        <f t="shared" si="173"/>
        <v>-1.5102925684123361</v>
      </c>
      <c r="L384">
        <f t="shared" si="174"/>
        <v>8.6261049225219184E-7</v>
      </c>
      <c r="M384">
        <f t="shared" si="175"/>
        <v>6.2831853071543264E-6</v>
      </c>
      <c r="N384">
        <f t="shared" si="176"/>
        <v>132.57267901753221</v>
      </c>
      <c r="O384">
        <f t="shared" si="177"/>
        <v>2.267099999999945</v>
      </c>
      <c r="P384" s="1">
        <f t="shared" si="178"/>
        <v>1.7100808528581746E-2</v>
      </c>
      <c r="Q384" s="3">
        <v>9.81</v>
      </c>
      <c r="R384" s="3">
        <v>20</v>
      </c>
      <c r="S384" s="3">
        <v>68</v>
      </c>
      <c r="T384" s="3">
        <f t="shared" si="179"/>
        <v>88</v>
      </c>
      <c r="U384" s="5">
        <v>2.4750000000000002E-3</v>
      </c>
      <c r="V384" s="5">
        <v>0.32</v>
      </c>
      <c r="W384" s="5">
        <v>1.29</v>
      </c>
      <c r="X384" s="4">
        <f t="shared" si="180"/>
        <v>2.1366180000000004</v>
      </c>
      <c r="Y384" s="4">
        <f t="shared" si="163"/>
        <v>14.760627862642144</v>
      </c>
      <c r="Z384" s="3">
        <f t="shared" si="164"/>
        <v>11.448542839415225</v>
      </c>
      <c r="AA384" s="3">
        <f t="shared" si="181"/>
        <v>28.345788702057369</v>
      </c>
      <c r="AB384" s="3">
        <f t="shared" si="165"/>
        <v>0.2064</v>
      </c>
      <c r="AC384" s="3">
        <f t="shared" si="166"/>
        <v>16.897245862642148</v>
      </c>
      <c r="AD384" s="2">
        <f t="shared" si="191"/>
        <v>211.11</v>
      </c>
      <c r="AE384" s="2">
        <f t="shared" si="167"/>
        <v>7.4476671726787202</v>
      </c>
      <c r="AF384" s="2">
        <f t="shared" si="182"/>
        <v>413.10531337266855</v>
      </c>
      <c r="AG384" s="2">
        <f t="shared" si="183"/>
        <v>609.71445406919202</v>
      </c>
      <c r="AH384" s="2">
        <f t="shared" si="184"/>
        <v>-1022.8197674418606</v>
      </c>
      <c r="AI384" s="2">
        <f t="shared" si="168"/>
        <v>16.659951835516377</v>
      </c>
      <c r="AJ384">
        <f t="shared" si="169"/>
        <v>1.5071149174400022E-3</v>
      </c>
      <c r="AK384">
        <f t="shared" si="185"/>
        <v>81.866501272491021</v>
      </c>
      <c r="AL384">
        <f t="shared" si="186"/>
        <v>-1022.8197674418606</v>
      </c>
      <c r="AM384">
        <f t="shared" si="187"/>
        <v>1042.3162126633692</v>
      </c>
      <c r="AN384">
        <f t="shared" si="188"/>
        <v>-19.496445221508623</v>
      </c>
      <c r="AO384">
        <f t="shared" si="189"/>
        <v>7.4476671726787202</v>
      </c>
      <c r="AP384">
        <f t="shared" si="190"/>
        <v>281861.5301111372</v>
      </c>
    </row>
    <row r="385" spans="1:42" x14ac:dyDescent="0.3">
      <c r="A385">
        <v>384</v>
      </c>
      <c r="B385" t="s">
        <v>260</v>
      </c>
      <c r="C385" t="s">
        <v>258</v>
      </c>
      <c r="D385" t="s">
        <v>259</v>
      </c>
      <c r="E385" t="str">
        <f t="shared" si="160"/>
        <v>186.812</v>
      </c>
      <c r="F385" t="str">
        <f t="shared" si="161"/>
        <v>34.54097</v>
      </c>
      <c r="G385" t="str">
        <f t="shared" si="162"/>
        <v>-86.53335</v>
      </c>
      <c r="H385">
        <f t="shared" si="170"/>
        <v>0.60283672363884133</v>
      </c>
      <c r="I385">
        <f t="shared" si="171"/>
        <v>0.60285365333258578</v>
      </c>
      <c r="J385">
        <f t="shared" si="172"/>
        <v>-1.5102925684123361</v>
      </c>
      <c r="K385">
        <f t="shared" si="173"/>
        <v>-1.5102918702806352</v>
      </c>
      <c r="L385">
        <f t="shared" si="174"/>
        <v>5.7506906745511157E-7</v>
      </c>
      <c r="M385">
        <f t="shared" si="175"/>
        <v>1.6929693744449636E-5</v>
      </c>
      <c r="N385">
        <f t="shared" si="176"/>
        <v>354.09429747525485</v>
      </c>
      <c r="O385">
        <f t="shared" si="177"/>
        <v>-16.288799999999927</v>
      </c>
      <c r="P385" s="1">
        <f t="shared" si="178"/>
        <v>-4.6001305630001668E-2</v>
      </c>
      <c r="Q385" s="3">
        <v>9.81</v>
      </c>
      <c r="R385" s="3">
        <v>20</v>
      </c>
      <c r="S385" s="3">
        <v>68</v>
      </c>
      <c r="T385" s="3">
        <f t="shared" si="179"/>
        <v>88</v>
      </c>
      <c r="U385" s="5">
        <v>2.4750000000000002E-3</v>
      </c>
      <c r="V385" s="5">
        <v>0.32</v>
      </c>
      <c r="W385" s="5">
        <v>1.29</v>
      </c>
      <c r="X385" s="4">
        <f t="shared" si="180"/>
        <v>2.1366180000000004</v>
      </c>
      <c r="Y385" s="4">
        <f t="shared" si="163"/>
        <v>-39.670056004112354</v>
      </c>
      <c r="Z385" s="3">
        <f t="shared" si="164"/>
        <v>50.967763426749059</v>
      </c>
      <c r="AA385" s="3">
        <f t="shared" si="181"/>
        <v>13.434325422636704</v>
      </c>
      <c r="AB385" s="3">
        <f t="shared" si="165"/>
        <v>0.2064</v>
      </c>
      <c r="AC385" s="3">
        <f t="shared" si="166"/>
        <v>-37.533438004112362</v>
      </c>
      <c r="AD385" s="2">
        <f t="shared" si="191"/>
        <v>211.11</v>
      </c>
      <c r="AE385" s="2">
        <f t="shared" si="167"/>
        <v>15.714224075909467</v>
      </c>
      <c r="AF385" s="2">
        <f t="shared" si="182"/>
        <v>3880.4208097668511</v>
      </c>
      <c r="AG385" s="2">
        <f t="shared" si="183"/>
        <v>-2857.6010423249895</v>
      </c>
      <c r="AH385" s="2">
        <f t="shared" si="184"/>
        <v>-1022.8197674418606</v>
      </c>
      <c r="AI385" s="2">
        <f t="shared" si="168"/>
        <v>35.151707261778988</v>
      </c>
      <c r="AJ385">
        <f t="shared" si="169"/>
        <v>1.90782522784283E-3</v>
      </c>
      <c r="AK385">
        <f t="shared" si="185"/>
        <v>-181.84805234550564</v>
      </c>
      <c r="AL385">
        <f t="shared" si="186"/>
        <v>-1022.8197674418606</v>
      </c>
      <c r="AM385">
        <f t="shared" si="187"/>
        <v>708.43409799278356</v>
      </c>
      <c r="AN385">
        <f t="shared" si="188"/>
        <v>314.385669449077</v>
      </c>
      <c r="AO385">
        <f t="shared" si="189"/>
        <v>15.714224075909467</v>
      </c>
      <c r="AP385">
        <f t="shared" si="190"/>
        <v>38818.541009441164</v>
      </c>
    </row>
    <row r="386" spans="1:42" x14ac:dyDescent="0.3">
      <c r="A386">
        <v>385</v>
      </c>
      <c r="B386" t="s">
        <v>257</v>
      </c>
      <c r="C386" t="s">
        <v>255</v>
      </c>
      <c r="D386" t="s">
        <v>256</v>
      </c>
      <c r="E386" t="str">
        <f t="shared" si="160"/>
        <v>186.668</v>
      </c>
      <c r="F386" t="str">
        <f t="shared" si="161"/>
        <v>34.54154</v>
      </c>
      <c r="G386" t="str">
        <f t="shared" si="162"/>
        <v>-86.53336</v>
      </c>
      <c r="H386">
        <f t="shared" si="170"/>
        <v>0.60285365333258578</v>
      </c>
      <c r="I386">
        <f t="shared" si="171"/>
        <v>0.60286360170932207</v>
      </c>
      <c r="J386">
        <f t="shared" si="172"/>
        <v>-1.5102918702806352</v>
      </c>
      <c r="K386">
        <f t="shared" si="173"/>
        <v>-1.5102920448135604</v>
      </c>
      <c r="L386">
        <f t="shared" si="174"/>
        <v>-1.43765936948763E-7</v>
      </c>
      <c r="M386">
        <f t="shared" si="175"/>
        <v>9.9483767362906761E-6</v>
      </c>
      <c r="N386">
        <f t="shared" si="176"/>
        <v>207.97780540949859</v>
      </c>
      <c r="O386">
        <f t="shared" si="177"/>
        <v>-0.475200000000018</v>
      </c>
      <c r="P386" s="1">
        <f t="shared" si="178"/>
        <v>-2.2848591899715998E-3</v>
      </c>
      <c r="Q386" s="3">
        <v>9.81</v>
      </c>
      <c r="R386" s="3">
        <v>20</v>
      </c>
      <c r="S386" s="3">
        <v>68</v>
      </c>
      <c r="T386" s="3">
        <f t="shared" si="179"/>
        <v>88</v>
      </c>
      <c r="U386" s="5">
        <v>2.4750000000000002E-3</v>
      </c>
      <c r="V386" s="5">
        <v>0.32</v>
      </c>
      <c r="W386" s="5">
        <v>1.29</v>
      </c>
      <c r="X386" s="4">
        <f t="shared" si="180"/>
        <v>2.1366180000000004</v>
      </c>
      <c r="Y386" s="4">
        <f t="shared" si="163"/>
        <v>-1.9724680928101674</v>
      </c>
      <c r="Z386" s="3">
        <f t="shared" si="164"/>
        <v>20.843527584281443</v>
      </c>
      <c r="AA386" s="3">
        <f t="shared" si="181"/>
        <v>21.007677491471277</v>
      </c>
      <c r="AB386" s="3">
        <f t="shared" si="165"/>
        <v>0.2064</v>
      </c>
      <c r="AC386" s="3">
        <f t="shared" si="166"/>
        <v>0.16414990718983288</v>
      </c>
      <c r="AD386" s="2">
        <f t="shared" si="191"/>
        <v>211.11</v>
      </c>
      <c r="AE386" s="2">
        <f t="shared" si="167"/>
        <v>10.049183213434688</v>
      </c>
      <c r="AF386" s="2">
        <f t="shared" si="182"/>
        <v>1014.8276526585462</v>
      </c>
      <c r="AG386" s="2">
        <f t="shared" si="183"/>
        <v>7.9921147859444304</v>
      </c>
      <c r="AH386" s="2">
        <f t="shared" si="184"/>
        <v>-1022.8197674418606</v>
      </c>
      <c r="AI386" s="2">
        <f t="shared" si="168"/>
        <v>22.479375681054449</v>
      </c>
      <c r="AJ386">
        <f t="shared" si="169"/>
        <v>1.7522611140045428E-3</v>
      </c>
      <c r="AK386">
        <f t="shared" si="185"/>
        <v>0.79529993793523679</v>
      </c>
      <c r="AL386">
        <f t="shared" si="186"/>
        <v>-1022.8197674418606</v>
      </c>
      <c r="AM386">
        <f t="shared" si="187"/>
        <v>1022.8197856568935</v>
      </c>
      <c r="AN386">
        <f t="shared" si="188"/>
        <v>-1.8215032923762919E-5</v>
      </c>
      <c r="AO386">
        <f t="shared" si="189"/>
        <v>10.049183213434688</v>
      </c>
      <c r="AP386">
        <f t="shared" si="190"/>
        <v>261540.08779815151</v>
      </c>
    </row>
    <row r="387" spans="1:42" x14ac:dyDescent="0.3">
      <c r="A387">
        <v>386</v>
      </c>
      <c r="B387" t="s">
        <v>254</v>
      </c>
      <c r="C387" t="s">
        <v>252</v>
      </c>
      <c r="D387" t="s">
        <v>253</v>
      </c>
      <c r="E387" t="str">
        <f t="shared" ref="E387:E450" si="192">MID(B387, 6,LEN(B387)-11)</f>
        <v>190.244</v>
      </c>
      <c r="F387" t="str">
        <f t="shared" ref="F387:F450" si="193">MID(C387, 6,LEN(C387)-6)</f>
        <v>34.54222</v>
      </c>
      <c r="G387" t="str">
        <f t="shared" ref="G387:G450" si="194">MID(D387, 6,LEN(D387)-7)</f>
        <v>-86.53339</v>
      </c>
      <c r="H387">
        <f t="shared" si="170"/>
        <v>0.60286360170932207</v>
      </c>
      <c r="I387">
        <f t="shared" si="171"/>
        <v>0.60287546994823571</v>
      </c>
      <c r="J387">
        <f t="shared" si="172"/>
        <v>-1.5102920448135604</v>
      </c>
      <c r="K387">
        <f t="shared" si="173"/>
        <v>-1.5102925684123361</v>
      </c>
      <c r="L387">
        <f t="shared" si="174"/>
        <v>-4.3129457235959583E-7</v>
      </c>
      <c r="M387">
        <f t="shared" si="175"/>
        <v>1.1868238913637086E-5</v>
      </c>
      <c r="N387">
        <f t="shared" si="176"/>
        <v>248.25172949279022</v>
      </c>
      <c r="O387">
        <f t="shared" si="177"/>
        <v>11.800799999999978</v>
      </c>
      <c r="P387" s="1">
        <f t="shared" si="178"/>
        <v>4.7535620493402035E-2</v>
      </c>
      <c r="Q387" s="3">
        <v>9.81</v>
      </c>
      <c r="R387" s="3">
        <v>20</v>
      </c>
      <c r="S387" s="3">
        <v>68</v>
      </c>
      <c r="T387" s="3">
        <f t="shared" si="179"/>
        <v>88</v>
      </c>
      <c r="U387" s="5">
        <v>2.4750000000000002E-3</v>
      </c>
      <c r="V387" s="5">
        <v>0.32</v>
      </c>
      <c r="W387" s="5">
        <v>1.29</v>
      </c>
      <c r="X387" s="4">
        <f t="shared" si="180"/>
        <v>2.1366180000000004</v>
      </c>
      <c r="Y387" s="4">
        <f t="shared" ref="Y387:Y450" si="195">SIN(ATAN(P387))*T387*Q387</f>
        <v>40.990265068590155</v>
      </c>
      <c r="Z387" s="3">
        <f t="shared" ref="Z387:Z450" si="196">0.5*W387*AE387^2*V387</f>
        <v>4.1206766700974917</v>
      </c>
      <c r="AA387" s="3">
        <f t="shared" si="181"/>
        <v>47.247559738687642</v>
      </c>
      <c r="AB387" s="3">
        <f t="shared" ref="AB387:AB450" si="197">0.5*W387*V387</f>
        <v>0.2064</v>
      </c>
      <c r="AC387" s="3">
        <f t="shared" ref="AC387:AC450" si="198">T387*Q387*(U387+SIN(ATAN(P387)))</f>
        <v>43.126883068590153</v>
      </c>
      <c r="AD387" s="2">
        <f t="shared" si="191"/>
        <v>211.11</v>
      </c>
      <c r="AE387" s="2">
        <f t="shared" ref="AE387:AE450" si="199">AO387</f>
        <v>4.4681672697508024</v>
      </c>
      <c r="AF387" s="2">
        <f t="shared" si="182"/>
        <v>89.204809237186694</v>
      </c>
      <c r="AG387" s="2">
        <f t="shared" si="183"/>
        <v>933.61495820467337</v>
      </c>
      <c r="AH387" s="2">
        <f t="shared" si="184"/>
        <v>-1022.8197674418606</v>
      </c>
      <c r="AI387" s="2">
        <f t="shared" ref="AI387:AI450" si="200">AE387*3.6*0.621371</f>
        <v>9.9950024324603728</v>
      </c>
      <c r="AJ387">
        <f t="shared" ref="AJ387:AJ450" si="201">(N387/5280)/AI387</f>
        <v>4.704088200849426E-3</v>
      </c>
      <c r="AK387">
        <f t="shared" si="185"/>
        <v>208.94807688270424</v>
      </c>
      <c r="AL387">
        <f t="shared" si="186"/>
        <v>-1022.8197674418606</v>
      </c>
      <c r="AM387">
        <f t="shared" si="187"/>
        <v>1285.6265343431805</v>
      </c>
      <c r="AN387">
        <f t="shared" si="188"/>
        <v>-262.80676690132003</v>
      </c>
      <c r="AO387">
        <f t="shared" si="189"/>
        <v>4.4681672697508024</v>
      </c>
      <c r="AP387">
        <f t="shared" si="190"/>
        <v>599411.4221007356</v>
      </c>
    </row>
    <row r="388" spans="1:42" x14ac:dyDescent="0.3">
      <c r="A388">
        <v>387</v>
      </c>
      <c r="B388" t="s">
        <v>251</v>
      </c>
      <c r="C388" t="s">
        <v>249</v>
      </c>
      <c r="D388" t="s">
        <v>250</v>
      </c>
      <c r="E388" t="str">
        <f t="shared" si="192"/>
        <v>191.019</v>
      </c>
      <c r="F388" t="str">
        <f t="shared" si="193"/>
        <v>34.54288</v>
      </c>
      <c r="G388" t="str">
        <f t="shared" si="194"/>
        <v>-86.53345</v>
      </c>
      <c r="H388">
        <f t="shared" ref="H388:H451" si="202">F387*PI()/180</f>
        <v>0.60287546994823571</v>
      </c>
      <c r="I388">
        <f t="shared" ref="I388:I451" si="203">F388*PI()/180</f>
        <v>0.60288698912129879</v>
      </c>
      <c r="J388">
        <f t="shared" ref="J388:J451" si="204">G387*PI()/180</f>
        <v>-1.5102925684123361</v>
      </c>
      <c r="K388">
        <f t="shared" ref="K388:K451" si="205">G388*PI()/180</f>
        <v>-1.5102936156098872</v>
      </c>
      <c r="L388">
        <f t="shared" ref="L388:L451" si="206">(K388-J388)*COS((H388+I388)/2)</f>
        <v>-8.6258220110683047E-7</v>
      </c>
      <c r="M388">
        <f t="shared" ref="M388:M451" si="207">I388-H388</f>
        <v>1.1519173063079258E-5</v>
      </c>
      <c r="N388">
        <f t="shared" ref="N388:N451" si="208">3959*SQRT(L388^2+M388^2)*5280</f>
        <v>241.46542232571281</v>
      </c>
      <c r="O388">
        <f t="shared" ref="O388:O451" si="209">(E388-E387)*3.3</f>
        <v>2.5575000000000188</v>
      </c>
      <c r="P388" s="1">
        <f t="shared" ref="P388:P451" si="210">O388/N388</f>
        <v>1.0591578601056204E-2</v>
      </c>
      <c r="Q388" s="3">
        <v>9.81</v>
      </c>
      <c r="R388" s="3">
        <v>20</v>
      </c>
      <c r="S388" s="3">
        <v>68</v>
      </c>
      <c r="T388" s="3">
        <f t="shared" ref="T388:T451" si="211">R388+S388</f>
        <v>88</v>
      </c>
      <c r="U388" s="5">
        <v>2.4750000000000002E-3</v>
      </c>
      <c r="V388" s="5">
        <v>0.32</v>
      </c>
      <c r="W388" s="5">
        <v>1.29</v>
      </c>
      <c r="X388" s="4">
        <f t="shared" ref="X388:X451" si="212">T388*U388*Q388</f>
        <v>2.1366180000000004</v>
      </c>
      <c r="Y388" s="4">
        <f t="shared" si="195"/>
        <v>9.1429851520369443</v>
      </c>
      <c r="Z388" s="3">
        <f t="shared" si="196"/>
        <v>14.185372952681126</v>
      </c>
      <c r="AA388" s="3">
        <f t="shared" ref="AA388:AA451" si="213">X388+Y388+Z388</f>
        <v>25.464976104718069</v>
      </c>
      <c r="AB388" s="3">
        <f t="shared" si="197"/>
        <v>0.2064</v>
      </c>
      <c r="AC388" s="3">
        <f t="shared" si="198"/>
        <v>11.279603152036945</v>
      </c>
      <c r="AD388" s="2">
        <f t="shared" si="191"/>
        <v>211.11</v>
      </c>
      <c r="AE388" s="2">
        <f t="shared" si="199"/>
        <v>8.2902100175497946</v>
      </c>
      <c r="AF388" s="2">
        <f t="shared" ref="AF388:AF451" si="214">AE388^3</f>
        <v>569.76608989824115</v>
      </c>
      <c r="AG388" s="2">
        <f t="shared" ref="AG388:AG451" si="215">(AC388/AB388)*AE388</f>
        <v>453.05367754361879</v>
      </c>
      <c r="AH388" s="2">
        <f t="shared" ref="AH388:AH451" si="216">-AD388/AB388</f>
        <v>-1022.8197674418606</v>
      </c>
      <c r="AI388" s="2">
        <f t="shared" si="200"/>
        <v>18.54466591973376</v>
      </c>
      <c r="AJ388">
        <f t="shared" si="201"/>
        <v>2.4660507641188394E-3</v>
      </c>
      <c r="AK388">
        <f t="shared" ref="AK388:AK451" si="217">AC388/AB388</f>
        <v>54.649240077698373</v>
      </c>
      <c r="AL388">
        <f t="shared" ref="AL388:AL451" si="218">-AD388/AB388</f>
        <v>-1022.8197674418606</v>
      </c>
      <c r="AM388">
        <f t="shared" ref="AM388:AM451" si="219">SQRT((AL388^2)/4+(AK388^3)/27)+(-AL388/2)</f>
        <v>1028.6960348639552</v>
      </c>
      <c r="AN388">
        <f t="shared" ref="AN388:AN451" si="220">-SQRT((AL388^2)/4+(AK388^3)/27)+(-AL388/2)</f>
        <v>-5.8762674220947133</v>
      </c>
      <c r="AO388">
        <f t="shared" ref="AO388:AO451" si="221">AM388^(1/3)+AN388^(1/3)</f>
        <v>8.2902100175497946</v>
      </c>
      <c r="AP388">
        <f t="shared" ref="AP388:AP451" si="222">AL388^2/4+AK388^3/27</f>
        <v>267584.96216436452</v>
      </c>
    </row>
    <row r="389" spans="1:42" x14ac:dyDescent="0.3">
      <c r="A389">
        <v>388</v>
      </c>
      <c r="B389" t="s">
        <v>248</v>
      </c>
      <c r="C389" t="s">
        <v>246</v>
      </c>
      <c r="D389" t="s">
        <v>247</v>
      </c>
      <c r="E389" t="str">
        <f t="shared" si="192"/>
        <v>189.778</v>
      </c>
      <c r="F389" t="str">
        <f t="shared" si="193"/>
        <v>34.54321</v>
      </c>
      <c r="G389" t="str">
        <f t="shared" si="194"/>
        <v>-86.53354</v>
      </c>
      <c r="H389">
        <f t="shared" si="202"/>
        <v>0.60288698912129879</v>
      </c>
      <c r="I389">
        <f t="shared" si="203"/>
        <v>0.60289274870783049</v>
      </c>
      <c r="J389">
        <f t="shared" si="204"/>
        <v>-1.5102936156098872</v>
      </c>
      <c r="K389">
        <f t="shared" si="205"/>
        <v>-1.5102951864062142</v>
      </c>
      <c r="L389">
        <f t="shared" si="206"/>
        <v>-1.2938656070502406E-6</v>
      </c>
      <c r="M389">
        <f t="shared" si="207"/>
        <v>5.7595865317061623E-6</v>
      </c>
      <c r="N389">
        <f t="shared" si="208"/>
        <v>123.39616313576639</v>
      </c>
      <c r="O389">
        <f t="shared" si="209"/>
        <v>-4.0953000000000452</v>
      </c>
      <c r="P389" s="1">
        <f t="shared" si="210"/>
        <v>-3.3188228028566816E-2</v>
      </c>
      <c r="Q389" s="3">
        <v>9.81</v>
      </c>
      <c r="R389" s="3">
        <v>20</v>
      </c>
      <c r="S389" s="3">
        <v>68</v>
      </c>
      <c r="T389" s="3">
        <f t="shared" si="211"/>
        <v>88</v>
      </c>
      <c r="U389" s="5">
        <v>2.4750000000000002E-3</v>
      </c>
      <c r="V389" s="5">
        <v>0.32</v>
      </c>
      <c r="W389" s="5">
        <v>1.29</v>
      </c>
      <c r="X389" s="4">
        <f t="shared" si="212"/>
        <v>2.1366180000000004</v>
      </c>
      <c r="Y389" s="4">
        <f t="shared" si="195"/>
        <v>-28.634967718638226</v>
      </c>
      <c r="Z389" s="3">
        <f t="shared" si="196"/>
        <v>41.403754944815503</v>
      </c>
      <c r="AA389" s="3">
        <f t="shared" si="213"/>
        <v>14.90540522617728</v>
      </c>
      <c r="AB389" s="3">
        <f t="shared" si="197"/>
        <v>0.2064</v>
      </c>
      <c r="AC389" s="3">
        <f t="shared" si="198"/>
        <v>-26.498349718638224</v>
      </c>
      <c r="AD389" s="2">
        <f t="shared" ref="AD389:AD452" si="223">AD388</f>
        <v>211.11</v>
      </c>
      <c r="AE389" s="2">
        <f t="shared" si="199"/>
        <v>14.163318393333103</v>
      </c>
      <c r="AF389" s="2">
        <f t="shared" si="214"/>
        <v>2841.1558331538845</v>
      </c>
      <c r="AG389" s="2">
        <f t="shared" si="215"/>
        <v>-1818.3360657120243</v>
      </c>
      <c r="AH389" s="2">
        <f t="shared" si="216"/>
        <v>-1022.8197674418606</v>
      </c>
      <c r="AI389" s="2">
        <f t="shared" si="200"/>
        <v>31.682431128181623</v>
      </c>
      <c r="AJ389">
        <f t="shared" si="201"/>
        <v>7.3764811001488699E-4</v>
      </c>
      <c r="AK389">
        <f t="shared" si="217"/>
        <v>-128.38347731898364</v>
      </c>
      <c r="AL389">
        <f t="shared" si="218"/>
        <v>-1022.8197674418606</v>
      </c>
      <c r="AM389">
        <f t="shared" si="219"/>
        <v>939.39070125932176</v>
      </c>
      <c r="AN389">
        <f t="shared" si="220"/>
        <v>83.429066182538804</v>
      </c>
      <c r="AO389">
        <f t="shared" si="221"/>
        <v>14.163318393333103</v>
      </c>
      <c r="AP389">
        <f t="shared" si="222"/>
        <v>183167.58018082991</v>
      </c>
    </row>
    <row r="390" spans="1:42" x14ac:dyDescent="0.3">
      <c r="A390">
        <v>389</v>
      </c>
      <c r="B390" t="s">
        <v>245</v>
      </c>
      <c r="C390" t="s">
        <v>243</v>
      </c>
      <c r="D390" t="s">
        <v>244</v>
      </c>
      <c r="E390" t="str">
        <f t="shared" si="192"/>
        <v>186.734</v>
      </c>
      <c r="F390" t="str">
        <f t="shared" si="193"/>
        <v>34.54357</v>
      </c>
      <c r="G390" t="str">
        <f t="shared" si="194"/>
        <v>-86.53372</v>
      </c>
      <c r="H390">
        <f t="shared" si="202"/>
        <v>0.60289274870783049</v>
      </c>
      <c r="I390">
        <f t="shared" si="203"/>
        <v>0.60289903189313765</v>
      </c>
      <c r="J390">
        <f t="shared" si="204"/>
        <v>-1.5102951864062142</v>
      </c>
      <c r="K390">
        <f t="shared" si="205"/>
        <v>-1.5102983279988675</v>
      </c>
      <c r="L390">
        <f t="shared" si="206"/>
        <v>-2.5877204872351356E-6</v>
      </c>
      <c r="M390">
        <f t="shared" si="207"/>
        <v>6.2831853071543264E-6</v>
      </c>
      <c r="N390">
        <f t="shared" si="208"/>
        <v>142.04355585866199</v>
      </c>
      <c r="O390">
        <f t="shared" si="209"/>
        <v>-10.045199999999943</v>
      </c>
      <c r="P390" s="1">
        <f t="shared" si="210"/>
        <v>-7.0719153285596761E-2</v>
      </c>
      <c r="Q390" s="3">
        <v>9.81</v>
      </c>
      <c r="R390" s="3">
        <v>20</v>
      </c>
      <c r="S390" s="3">
        <v>68</v>
      </c>
      <c r="T390" s="3">
        <f t="shared" si="211"/>
        <v>88</v>
      </c>
      <c r="U390" s="5">
        <v>2.4750000000000002E-3</v>
      </c>
      <c r="V390" s="5">
        <v>0.32</v>
      </c>
      <c r="W390" s="5">
        <v>1.29</v>
      </c>
      <c r="X390" s="4">
        <f t="shared" si="212"/>
        <v>2.1366180000000004</v>
      </c>
      <c r="Y390" s="4">
        <f t="shared" si="195"/>
        <v>-60.898338229116014</v>
      </c>
      <c r="Z390" s="3" t="e">
        <f t="shared" si="196"/>
        <v>#NUM!</v>
      </c>
      <c r="AA390" s="3" t="e">
        <f t="shared" si="213"/>
        <v>#NUM!</v>
      </c>
      <c r="AB390" s="3">
        <f t="shared" si="197"/>
        <v>0.2064</v>
      </c>
      <c r="AC390" s="3">
        <f t="shared" si="198"/>
        <v>-58.761720229116015</v>
      </c>
      <c r="AD390" s="2">
        <f t="shared" si="223"/>
        <v>211.11</v>
      </c>
      <c r="AE390" s="2" t="e">
        <f t="shared" si="199"/>
        <v>#NUM!</v>
      </c>
      <c r="AF390" s="2" t="e">
        <f t="shared" si="214"/>
        <v>#NUM!</v>
      </c>
      <c r="AG390" s="2" t="e">
        <f t="shared" si="215"/>
        <v>#NUM!</v>
      </c>
      <c r="AH390" s="2">
        <f t="shared" si="216"/>
        <v>-1022.8197674418606</v>
      </c>
      <c r="AI390" s="2" t="e">
        <f t="shared" si="200"/>
        <v>#NUM!</v>
      </c>
      <c r="AJ390" t="e">
        <f t="shared" si="201"/>
        <v>#NUM!</v>
      </c>
      <c r="AK390">
        <f t="shared" si="217"/>
        <v>-284.69825692401173</v>
      </c>
      <c r="AL390">
        <f t="shared" si="218"/>
        <v>-1022.8197674418606</v>
      </c>
      <c r="AM390" t="e">
        <f t="shared" si="219"/>
        <v>#NUM!</v>
      </c>
      <c r="AN390" t="e">
        <f t="shared" si="220"/>
        <v>#NUM!</v>
      </c>
      <c r="AO390" t="e">
        <f t="shared" si="221"/>
        <v>#NUM!</v>
      </c>
      <c r="AP390">
        <f t="shared" si="222"/>
        <v>-593114.58176887524</v>
      </c>
    </row>
    <row r="391" spans="1:42" x14ac:dyDescent="0.3">
      <c r="A391">
        <v>390</v>
      </c>
      <c r="B391" t="s">
        <v>242</v>
      </c>
      <c r="C391" t="s">
        <v>240</v>
      </c>
      <c r="D391" t="s">
        <v>241</v>
      </c>
      <c r="E391" t="str">
        <f t="shared" si="192"/>
        <v>181.377</v>
      </c>
      <c r="F391" t="str">
        <f t="shared" si="193"/>
        <v>34.54439</v>
      </c>
      <c r="G391" t="str">
        <f t="shared" si="194"/>
        <v>-86.53417</v>
      </c>
      <c r="H391">
        <f t="shared" si="202"/>
        <v>0.60289903189313765</v>
      </c>
      <c r="I391">
        <f t="shared" si="203"/>
        <v>0.60291334359300397</v>
      </c>
      <c r="J391">
        <f t="shared" si="204"/>
        <v>-1.5102983279988675</v>
      </c>
      <c r="K391">
        <f t="shared" si="205"/>
        <v>-1.5103061819805015</v>
      </c>
      <c r="L391">
        <f t="shared" si="206"/>
        <v>-6.4692553591114945E-6</v>
      </c>
      <c r="M391">
        <f t="shared" si="207"/>
        <v>1.4311699866320637E-5</v>
      </c>
      <c r="N391">
        <f t="shared" si="208"/>
        <v>328.30907600354391</v>
      </c>
      <c r="O391">
        <f t="shared" si="209"/>
        <v>-17.678099999999997</v>
      </c>
      <c r="P391" s="1">
        <f t="shared" si="210"/>
        <v>-5.3845907079977197E-2</v>
      </c>
      <c r="Q391" s="3">
        <v>9.81</v>
      </c>
      <c r="R391" s="3">
        <v>20</v>
      </c>
      <c r="S391" s="3">
        <v>68</v>
      </c>
      <c r="T391" s="3">
        <f t="shared" si="211"/>
        <v>88</v>
      </c>
      <c r="U391" s="5">
        <v>2.4750000000000002E-3</v>
      </c>
      <c r="V391" s="5">
        <v>0.32</v>
      </c>
      <c r="W391" s="5">
        <v>1.29</v>
      </c>
      <c r="X391" s="4">
        <f t="shared" si="212"/>
        <v>2.1366180000000004</v>
      </c>
      <c r="Y391" s="4">
        <f t="shared" si="195"/>
        <v>-46.416853280632658</v>
      </c>
      <c r="Z391" s="3" t="e">
        <f t="shared" si="196"/>
        <v>#NUM!</v>
      </c>
      <c r="AA391" s="3" t="e">
        <f t="shared" si="213"/>
        <v>#NUM!</v>
      </c>
      <c r="AB391" s="3">
        <f t="shared" si="197"/>
        <v>0.2064</v>
      </c>
      <c r="AC391" s="3">
        <f t="shared" si="198"/>
        <v>-44.28023528063266</v>
      </c>
      <c r="AD391" s="2">
        <f t="shared" si="223"/>
        <v>211.11</v>
      </c>
      <c r="AE391" s="2" t="e">
        <f t="shared" si="199"/>
        <v>#NUM!</v>
      </c>
      <c r="AF391" s="2" t="e">
        <f t="shared" si="214"/>
        <v>#NUM!</v>
      </c>
      <c r="AG391" s="2" t="e">
        <f t="shared" si="215"/>
        <v>#NUM!</v>
      </c>
      <c r="AH391" s="2">
        <f t="shared" si="216"/>
        <v>-1022.8197674418606</v>
      </c>
      <c r="AI391" s="2" t="e">
        <f t="shared" si="200"/>
        <v>#NUM!</v>
      </c>
      <c r="AJ391" t="e">
        <f t="shared" si="201"/>
        <v>#NUM!</v>
      </c>
      <c r="AK391">
        <f t="shared" si="217"/>
        <v>-214.53602364647605</v>
      </c>
      <c r="AL391">
        <f t="shared" si="218"/>
        <v>-1022.8197674418606</v>
      </c>
      <c r="AM391" t="e">
        <f t="shared" si="219"/>
        <v>#NUM!</v>
      </c>
      <c r="AN391" t="e">
        <f t="shared" si="220"/>
        <v>#NUM!</v>
      </c>
      <c r="AO391" t="e">
        <f t="shared" si="221"/>
        <v>#NUM!</v>
      </c>
      <c r="AP391">
        <f t="shared" si="222"/>
        <v>-104169.99864956387</v>
      </c>
    </row>
    <row r="392" spans="1:42" x14ac:dyDescent="0.3">
      <c r="A392">
        <v>391</v>
      </c>
      <c r="B392" t="s">
        <v>236</v>
      </c>
      <c r="C392" t="s">
        <v>234</v>
      </c>
      <c r="D392" t="s">
        <v>235</v>
      </c>
      <c r="E392" t="str">
        <f t="shared" si="192"/>
        <v>180.27</v>
      </c>
      <c r="F392" t="str">
        <f t="shared" si="193"/>
        <v>34.54562</v>
      </c>
      <c r="G392" t="str">
        <f t="shared" si="194"/>
        <v>-86.53489</v>
      </c>
      <c r="H392">
        <f t="shared" si="202"/>
        <v>0.60291334359300397</v>
      </c>
      <c r="I392">
        <f t="shared" si="203"/>
        <v>0.60293481114280345</v>
      </c>
      <c r="J392">
        <f t="shared" si="204"/>
        <v>-1.5103061819805015</v>
      </c>
      <c r="K392">
        <f t="shared" si="205"/>
        <v>-1.510318748351116</v>
      </c>
      <c r="L392">
        <f t="shared" si="206"/>
        <v>-1.0350681098471755E-5</v>
      </c>
      <c r="M392">
        <f t="shared" si="207"/>
        <v>2.1467549799480956E-5</v>
      </c>
      <c r="N392">
        <f t="shared" si="208"/>
        <v>498.18499868742833</v>
      </c>
      <c r="O392">
        <f t="shared" si="209"/>
        <v>-3.6530999999999976</v>
      </c>
      <c r="P392" s="1">
        <f t="shared" si="210"/>
        <v>-7.3328181491310396E-3</v>
      </c>
      <c r="Q392" s="3">
        <v>9.81</v>
      </c>
      <c r="R392" s="3">
        <v>20</v>
      </c>
      <c r="S392" s="3">
        <v>68</v>
      </c>
      <c r="T392" s="3">
        <f t="shared" si="211"/>
        <v>88</v>
      </c>
      <c r="U392" s="5">
        <v>2.4750000000000002E-3</v>
      </c>
      <c r="V392" s="5">
        <v>0.32</v>
      </c>
      <c r="W392" s="5">
        <v>1.29</v>
      </c>
      <c r="X392" s="4">
        <f t="shared" si="212"/>
        <v>2.1366180000000004</v>
      </c>
      <c r="Y392" s="4">
        <f t="shared" si="195"/>
        <v>-6.3301050684920783</v>
      </c>
      <c r="Z392" s="3">
        <f t="shared" si="196"/>
        <v>23.837598913463207</v>
      </c>
      <c r="AA392" s="3">
        <f t="shared" si="213"/>
        <v>19.644111844971128</v>
      </c>
      <c r="AB392" s="3">
        <f t="shared" si="197"/>
        <v>0.2064</v>
      </c>
      <c r="AC392" s="3">
        <f t="shared" si="198"/>
        <v>-4.1934870684920771</v>
      </c>
      <c r="AD392" s="2">
        <f t="shared" si="223"/>
        <v>211.11</v>
      </c>
      <c r="AE392" s="2">
        <f t="shared" si="199"/>
        <v>10.746731726333678</v>
      </c>
      <c r="AF392" s="2">
        <f t="shared" si="214"/>
        <v>1241.1641498204081</v>
      </c>
      <c r="AG392" s="2">
        <f t="shared" si="215"/>
        <v>-218.34438237855531</v>
      </c>
      <c r="AH392" s="2">
        <f t="shared" si="216"/>
        <v>-1022.8197674418606</v>
      </c>
      <c r="AI392" s="2">
        <f t="shared" si="200"/>
        <v>24.039746782285263</v>
      </c>
      <c r="AJ392">
        <f t="shared" si="201"/>
        <v>3.9248840806386884E-3</v>
      </c>
      <c r="AK392">
        <f t="shared" si="217"/>
        <v>-20.317282308585646</v>
      </c>
      <c r="AL392">
        <f t="shared" si="218"/>
        <v>-1022.8197674418606</v>
      </c>
      <c r="AM392">
        <f t="shared" si="219"/>
        <v>1022.5159847855178</v>
      </c>
      <c r="AN392">
        <f t="shared" si="220"/>
        <v>0.30378265634271884</v>
      </c>
      <c r="AO392">
        <f t="shared" si="221"/>
        <v>10.746731726333678</v>
      </c>
      <c r="AP392">
        <f t="shared" si="222"/>
        <v>261229.44654544437</v>
      </c>
    </row>
    <row r="393" spans="1:42" x14ac:dyDescent="0.3">
      <c r="A393">
        <v>392</v>
      </c>
      <c r="B393" t="s">
        <v>233</v>
      </c>
      <c r="C393" t="s">
        <v>231</v>
      </c>
      <c r="D393" t="s">
        <v>232</v>
      </c>
      <c r="E393" t="str">
        <f t="shared" si="192"/>
        <v>181.087</v>
      </c>
      <c r="F393" t="str">
        <f t="shared" si="193"/>
        <v>34.54657</v>
      </c>
      <c r="G393" t="str">
        <f t="shared" si="194"/>
        <v>-86.5355</v>
      </c>
      <c r="H393">
        <f t="shared" si="202"/>
        <v>0.60293481114280345</v>
      </c>
      <c r="I393">
        <f t="shared" si="203"/>
        <v>0.60295139177069745</v>
      </c>
      <c r="J393">
        <f t="shared" si="204"/>
        <v>-1.510318748351116</v>
      </c>
      <c r="K393">
        <f t="shared" si="205"/>
        <v>-1.5103293948595529</v>
      </c>
      <c r="L393">
        <f t="shared" si="206"/>
        <v>-8.7692121887301301E-6</v>
      </c>
      <c r="M393">
        <f t="shared" si="207"/>
        <v>1.6580627894002831E-5</v>
      </c>
      <c r="N393">
        <f t="shared" si="208"/>
        <v>392.08245160010193</v>
      </c>
      <c r="O393">
        <f t="shared" si="209"/>
        <v>2.6960999999999302</v>
      </c>
      <c r="P393" s="1">
        <f t="shared" si="210"/>
        <v>6.8763597784013376E-3</v>
      </c>
      <c r="Q393" s="3">
        <v>9.81</v>
      </c>
      <c r="R393" s="3">
        <v>20</v>
      </c>
      <c r="S393" s="3">
        <v>68</v>
      </c>
      <c r="T393" s="3">
        <f t="shared" si="211"/>
        <v>88</v>
      </c>
      <c r="U393" s="5">
        <v>2.4750000000000002E-3</v>
      </c>
      <c r="V393" s="5">
        <v>0.32</v>
      </c>
      <c r="W393" s="5">
        <v>1.29</v>
      </c>
      <c r="X393" s="4">
        <f t="shared" si="212"/>
        <v>2.1366180000000004</v>
      </c>
      <c r="Y393" s="4">
        <f t="shared" si="195"/>
        <v>5.9360835293094016</v>
      </c>
      <c r="Z393" s="3">
        <f t="shared" si="196"/>
        <v>15.945629235489832</v>
      </c>
      <c r="AA393" s="3">
        <f t="shared" si="213"/>
        <v>24.018330764799234</v>
      </c>
      <c r="AB393" s="3">
        <f t="shared" si="197"/>
        <v>0.2064</v>
      </c>
      <c r="AC393" s="3">
        <f t="shared" si="198"/>
        <v>8.0727015293094038</v>
      </c>
      <c r="AD393" s="2">
        <f t="shared" si="223"/>
        <v>211.11</v>
      </c>
      <c r="AE393" s="2">
        <f t="shared" si="199"/>
        <v>8.7895367112438549</v>
      </c>
      <c r="AF393" s="2">
        <f t="shared" si="214"/>
        <v>679.04405789351335</v>
      </c>
      <c r="AG393" s="2">
        <f t="shared" si="215"/>
        <v>343.77570954834988</v>
      </c>
      <c r="AH393" s="2">
        <f t="shared" si="216"/>
        <v>-1022.8197674418606</v>
      </c>
      <c r="AI393" s="2">
        <f t="shared" si="200"/>
        <v>19.6616275768883</v>
      </c>
      <c r="AJ393">
        <f t="shared" si="201"/>
        <v>3.776800256509037E-3</v>
      </c>
      <c r="AK393">
        <f t="shared" si="217"/>
        <v>39.11192601409595</v>
      </c>
      <c r="AL393">
        <f t="shared" si="218"/>
        <v>-1022.8197674418606</v>
      </c>
      <c r="AM393">
        <f t="shared" si="219"/>
        <v>1024.9817277713128</v>
      </c>
      <c r="AN393">
        <f t="shared" si="220"/>
        <v>-2.1619603294521426</v>
      </c>
      <c r="AO393">
        <f t="shared" si="221"/>
        <v>8.7895367112438549</v>
      </c>
      <c r="AP393">
        <f t="shared" si="222"/>
        <v>263756.03900131036</v>
      </c>
    </row>
    <row r="394" spans="1:42" x14ac:dyDescent="0.3">
      <c r="A394">
        <v>393</v>
      </c>
      <c r="B394" t="s">
        <v>230</v>
      </c>
      <c r="C394" t="s">
        <v>228</v>
      </c>
      <c r="D394" t="s">
        <v>229</v>
      </c>
      <c r="E394" t="str">
        <f t="shared" si="192"/>
        <v>180.918</v>
      </c>
      <c r="F394" t="str">
        <f t="shared" si="193"/>
        <v>34.54676</v>
      </c>
      <c r="G394" t="str">
        <f t="shared" si="194"/>
        <v>-86.53566</v>
      </c>
      <c r="H394">
        <f t="shared" si="202"/>
        <v>0.60295139177069745</v>
      </c>
      <c r="I394">
        <f t="shared" si="203"/>
        <v>0.60295470789627614</v>
      </c>
      <c r="J394">
        <f t="shared" si="204"/>
        <v>-1.5103293948595529</v>
      </c>
      <c r="K394">
        <f t="shared" si="205"/>
        <v>-1.510332187386356</v>
      </c>
      <c r="L394">
        <f t="shared" si="206"/>
        <v>-2.3001054759275314E-6</v>
      </c>
      <c r="M394">
        <f t="shared" si="207"/>
        <v>3.3161255786895438E-6</v>
      </c>
      <c r="N394">
        <f t="shared" si="208"/>
        <v>84.361111479089971</v>
      </c>
      <c r="O394">
        <f t="shared" si="209"/>
        <v>-0.55769999999994291</v>
      </c>
      <c r="P394" s="1">
        <f t="shared" si="210"/>
        <v>-6.6108659573336269E-3</v>
      </c>
      <c r="Q394" s="3">
        <v>9.81</v>
      </c>
      <c r="R394" s="3">
        <v>20</v>
      </c>
      <c r="S394" s="3">
        <v>68</v>
      </c>
      <c r="T394" s="3">
        <f t="shared" si="211"/>
        <v>88</v>
      </c>
      <c r="U394" s="5">
        <v>2.4750000000000002E-3</v>
      </c>
      <c r="V394" s="5">
        <v>0.32</v>
      </c>
      <c r="W394" s="5">
        <v>1.29</v>
      </c>
      <c r="X394" s="4">
        <f t="shared" si="212"/>
        <v>2.1366180000000004</v>
      </c>
      <c r="Y394" s="4">
        <f t="shared" si="195"/>
        <v>-5.7069036590384554</v>
      </c>
      <c r="Z394" s="3">
        <f t="shared" si="196"/>
        <v>23.398052287584719</v>
      </c>
      <c r="AA394" s="3">
        <f t="shared" si="213"/>
        <v>19.827766628546264</v>
      </c>
      <c r="AB394" s="3">
        <f t="shared" si="197"/>
        <v>0.2064</v>
      </c>
      <c r="AC394" s="3">
        <f t="shared" si="198"/>
        <v>-3.570285659038456</v>
      </c>
      <c r="AD394" s="2">
        <f t="shared" si="223"/>
        <v>211.11</v>
      </c>
      <c r="AE394" s="2">
        <f t="shared" si="199"/>
        <v>10.647190072131544</v>
      </c>
      <c r="AF394" s="2">
        <f t="shared" si="214"/>
        <v>1206.993750114277</v>
      </c>
      <c r="AG394" s="2">
        <f t="shared" si="215"/>
        <v>-184.17398267242189</v>
      </c>
      <c r="AH394" s="2">
        <f t="shared" si="216"/>
        <v>-1022.8197674418606</v>
      </c>
      <c r="AI394" s="2">
        <f t="shared" si="200"/>
        <v>23.817078512317618</v>
      </c>
      <c r="AJ394">
        <f t="shared" si="201"/>
        <v>6.7084143953310483E-4</v>
      </c>
      <c r="AK394">
        <f t="shared" si="217"/>
        <v>-17.297895634876241</v>
      </c>
      <c r="AL394">
        <f t="shared" si="218"/>
        <v>-1022.8197674418606</v>
      </c>
      <c r="AM394">
        <f t="shared" si="219"/>
        <v>1022.6323126519586</v>
      </c>
      <c r="AN394">
        <f t="shared" si="220"/>
        <v>0.18745478990194897</v>
      </c>
      <c r="AO394">
        <f t="shared" si="221"/>
        <v>10.647190072131544</v>
      </c>
      <c r="AP394">
        <f t="shared" si="222"/>
        <v>261348.3718421403</v>
      </c>
    </row>
    <row r="395" spans="1:42" x14ac:dyDescent="0.3">
      <c r="A395">
        <v>394</v>
      </c>
      <c r="B395" t="s">
        <v>227</v>
      </c>
      <c r="C395" t="s">
        <v>225</v>
      </c>
      <c r="D395" t="s">
        <v>226</v>
      </c>
      <c r="E395" t="str">
        <f t="shared" si="192"/>
        <v>180.252</v>
      </c>
      <c r="F395" t="str">
        <f t="shared" si="193"/>
        <v>34.54718</v>
      </c>
      <c r="G395" t="str">
        <f t="shared" si="194"/>
        <v>-86.53606</v>
      </c>
      <c r="H395">
        <f t="shared" si="202"/>
        <v>0.60295470789627614</v>
      </c>
      <c r="I395">
        <f t="shared" si="203"/>
        <v>0.60296203827913453</v>
      </c>
      <c r="J395">
        <f t="shared" si="204"/>
        <v>-1.510332187386356</v>
      </c>
      <c r="K395">
        <f t="shared" si="205"/>
        <v>-1.5103391687033643</v>
      </c>
      <c r="L395">
        <f t="shared" si="206"/>
        <v>-5.750242615626312E-6</v>
      </c>
      <c r="M395">
        <f t="shared" si="207"/>
        <v>7.3303828583837216E-6</v>
      </c>
      <c r="N395">
        <f t="shared" si="208"/>
        <v>194.75059536480026</v>
      </c>
      <c r="O395">
        <f t="shared" si="209"/>
        <v>-2.1977999999999893</v>
      </c>
      <c r="P395" s="1">
        <f t="shared" si="210"/>
        <v>-1.1285202984274037E-2</v>
      </c>
      <c r="Q395" s="3">
        <v>9.81</v>
      </c>
      <c r="R395" s="3">
        <v>20</v>
      </c>
      <c r="S395" s="3">
        <v>68</v>
      </c>
      <c r="T395" s="3">
        <f t="shared" si="211"/>
        <v>88</v>
      </c>
      <c r="U395" s="5">
        <v>2.4750000000000002E-3</v>
      </c>
      <c r="V395" s="5">
        <v>0.32</v>
      </c>
      <c r="W395" s="5">
        <v>1.29</v>
      </c>
      <c r="X395" s="4">
        <f t="shared" si="212"/>
        <v>2.1366180000000004</v>
      </c>
      <c r="Y395" s="4">
        <f t="shared" si="195"/>
        <v>-9.7416697229118583</v>
      </c>
      <c r="Z395" s="3">
        <f t="shared" si="196"/>
        <v>26.305130049231771</v>
      </c>
      <c r="AA395" s="3">
        <f t="shared" si="213"/>
        <v>18.700078326319911</v>
      </c>
      <c r="AB395" s="3">
        <f t="shared" si="197"/>
        <v>0.2064</v>
      </c>
      <c r="AC395" s="3">
        <f t="shared" si="198"/>
        <v>-7.6050517229118588</v>
      </c>
      <c r="AD395" s="2">
        <f t="shared" si="223"/>
        <v>211.11</v>
      </c>
      <c r="AE395" s="2">
        <f t="shared" si="199"/>
        <v>11.289257526952065</v>
      </c>
      <c r="AF395" s="2">
        <f t="shared" si="214"/>
        <v>1438.7857916944899</v>
      </c>
      <c r="AG395" s="2">
        <f t="shared" si="215"/>
        <v>-415.96602425262824</v>
      </c>
      <c r="AH395" s="2">
        <f t="shared" si="216"/>
        <v>-1022.8197674418606</v>
      </c>
      <c r="AI395" s="2">
        <f t="shared" si="200"/>
        <v>25.253342059607036</v>
      </c>
      <c r="AJ395">
        <f t="shared" si="201"/>
        <v>1.4605822218854685E-3</v>
      </c>
      <c r="AK395">
        <f t="shared" si="217"/>
        <v>-36.846180828061328</v>
      </c>
      <c r="AL395">
        <f t="shared" si="218"/>
        <v>-1022.8197674418606</v>
      </c>
      <c r="AM395">
        <f t="shared" si="219"/>
        <v>1021.0051472390367</v>
      </c>
      <c r="AN395">
        <f t="shared" si="220"/>
        <v>1.81462020282396</v>
      </c>
      <c r="AO395">
        <f t="shared" si="221"/>
        <v>11.289257526952065</v>
      </c>
      <c r="AP395">
        <f t="shared" si="222"/>
        <v>259687.33260008824</v>
      </c>
    </row>
    <row r="396" spans="1:42" x14ac:dyDescent="0.3">
      <c r="A396">
        <v>395</v>
      </c>
      <c r="B396" t="s">
        <v>748</v>
      </c>
      <c r="C396" t="s">
        <v>746</v>
      </c>
      <c r="D396" t="s">
        <v>747</v>
      </c>
      <c r="E396" t="str">
        <f t="shared" si="192"/>
        <v>179.778</v>
      </c>
      <c r="F396" t="str">
        <f t="shared" si="193"/>
        <v>34.54745</v>
      </c>
      <c r="G396" t="str">
        <f t="shared" si="194"/>
        <v>-86.53637</v>
      </c>
      <c r="H396">
        <f t="shared" si="202"/>
        <v>0.60296203827913453</v>
      </c>
      <c r="I396">
        <f t="shared" si="203"/>
        <v>0.60296675066811489</v>
      </c>
      <c r="J396">
        <f t="shared" si="204"/>
        <v>-1.5103391687033643</v>
      </c>
      <c r="K396">
        <f t="shared" si="205"/>
        <v>-1.5103445792240453</v>
      </c>
      <c r="L396">
        <f t="shared" si="206"/>
        <v>-4.4564195518648762E-6</v>
      </c>
      <c r="M396">
        <f t="shared" si="207"/>
        <v>4.7123889803657448E-6</v>
      </c>
      <c r="N396">
        <f t="shared" si="208"/>
        <v>135.57715143557942</v>
      </c>
      <c r="O396">
        <f t="shared" si="209"/>
        <v>-1.5642000000000591</v>
      </c>
      <c r="P396" s="1">
        <f t="shared" si="210"/>
        <v>-1.153734226923407E-2</v>
      </c>
      <c r="Q396" s="3">
        <v>9.81</v>
      </c>
      <c r="R396" s="3">
        <v>20</v>
      </c>
      <c r="S396" s="3">
        <v>68</v>
      </c>
      <c r="T396" s="3">
        <f t="shared" si="211"/>
        <v>88</v>
      </c>
      <c r="U396" s="5">
        <v>2.4750000000000002E-3</v>
      </c>
      <c r="V396" s="5">
        <v>0.32</v>
      </c>
      <c r="W396" s="5">
        <v>1.29</v>
      </c>
      <c r="X396" s="4">
        <f t="shared" si="212"/>
        <v>2.1366180000000004</v>
      </c>
      <c r="Y396" s="4">
        <f t="shared" si="195"/>
        <v>-9.9592940140998234</v>
      </c>
      <c r="Z396" s="3">
        <f t="shared" si="196"/>
        <v>26.465877817577535</v>
      </c>
      <c r="AA396" s="3">
        <f t="shared" si="213"/>
        <v>18.643201803477712</v>
      </c>
      <c r="AB396" s="3">
        <f t="shared" si="197"/>
        <v>0.2064</v>
      </c>
      <c r="AC396" s="3">
        <f t="shared" si="198"/>
        <v>-7.8226760140998248</v>
      </c>
      <c r="AD396" s="2">
        <f t="shared" si="223"/>
        <v>211.11</v>
      </c>
      <c r="AE396" s="2">
        <f t="shared" si="199"/>
        <v>11.323698698611926</v>
      </c>
      <c r="AF396" s="2">
        <f t="shared" si="214"/>
        <v>1451.9943129870396</v>
      </c>
      <c r="AG396" s="2">
        <f t="shared" si="215"/>
        <v>-429.17454554517883</v>
      </c>
      <c r="AH396" s="2">
        <f t="shared" si="216"/>
        <v>-1022.8197674418606</v>
      </c>
      <c r="AI396" s="2">
        <f t="shared" si="200"/>
        <v>25.330384742598689</v>
      </c>
      <c r="AJ396">
        <f t="shared" si="201"/>
        <v>1.0137031499174447E-3</v>
      </c>
      <c r="AK396">
        <f t="shared" si="217"/>
        <v>-37.900562083816979</v>
      </c>
      <c r="AL396">
        <f t="shared" si="218"/>
        <v>-1022.8197674418606</v>
      </c>
      <c r="AM396">
        <f t="shared" si="219"/>
        <v>1020.8445560979546</v>
      </c>
      <c r="AN396">
        <f t="shared" si="220"/>
        <v>1.9752113439058689</v>
      </c>
      <c r="AO396">
        <f t="shared" si="221"/>
        <v>11.323698698611926</v>
      </c>
      <c r="AP396">
        <f t="shared" si="222"/>
        <v>259523.6854198862</v>
      </c>
    </row>
    <row r="397" spans="1:42" x14ac:dyDescent="0.3">
      <c r="A397">
        <v>396</v>
      </c>
      <c r="B397" t="s">
        <v>751</v>
      </c>
      <c r="C397" t="s">
        <v>749</v>
      </c>
      <c r="D397" t="s">
        <v>750</v>
      </c>
      <c r="E397" t="str">
        <f t="shared" si="192"/>
        <v>178.573</v>
      </c>
      <c r="F397" t="str">
        <f t="shared" si="193"/>
        <v>34.54782</v>
      </c>
      <c r="G397" t="str">
        <f t="shared" si="194"/>
        <v>-86.53688</v>
      </c>
      <c r="H397">
        <f t="shared" si="202"/>
        <v>0.60296675066811489</v>
      </c>
      <c r="I397">
        <f t="shared" si="203"/>
        <v>0.60297320838634738</v>
      </c>
      <c r="J397">
        <f t="shared" si="204"/>
        <v>-1.5103445792240453</v>
      </c>
      <c r="K397">
        <f t="shared" si="205"/>
        <v>-1.5103534804032304</v>
      </c>
      <c r="L397">
        <f t="shared" si="206"/>
        <v>-7.3315007482608224E-6</v>
      </c>
      <c r="M397">
        <f t="shared" si="207"/>
        <v>6.4577182324887517E-6</v>
      </c>
      <c r="N397">
        <f t="shared" si="208"/>
        <v>204.22752732332333</v>
      </c>
      <c r="O397">
        <f t="shared" si="209"/>
        <v>-3.9764999999999473</v>
      </c>
      <c r="P397" s="1">
        <f t="shared" si="210"/>
        <v>-1.9470930545540714E-2</v>
      </c>
      <c r="Q397" s="3">
        <v>9.81</v>
      </c>
      <c r="R397" s="3">
        <v>20</v>
      </c>
      <c r="S397" s="3">
        <v>68</v>
      </c>
      <c r="T397" s="3">
        <f t="shared" si="211"/>
        <v>88</v>
      </c>
      <c r="U397" s="5">
        <v>2.4750000000000002E-3</v>
      </c>
      <c r="V397" s="5">
        <v>0.32</v>
      </c>
      <c r="W397" s="5">
        <v>1.29</v>
      </c>
      <c r="X397" s="4">
        <f t="shared" si="212"/>
        <v>2.1366180000000004</v>
      </c>
      <c r="Y397" s="4">
        <f t="shared" si="195"/>
        <v>-16.805679562677028</v>
      </c>
      <c r="Z397" s="3">
        <f t="shared" si="196"/>
        <v>31.70295048911397</v>
      </c>
      <c r="AA397" s="3">
        <f t="shared" si="213"/>
        <v>17.033888926436944</v>
      </c>
      <c r="AB397" s="3">
        <f t="shared" si="197"/>
        <v>0.2064</v>
      </c>
      <c r="AC397" s="3">
        <f t="shared" si="198"/>
        <v>-14.66906156267703</v>
      </c>
      <c r="AD397" s="2">
        <f t="shared" si="223"/>
        <v>211.11</v>
      </c>
      <c r="AE397" s="2">
        <f t="shared" si="199"/>
        <v>12.39352921177929</v>
      </c>
      <c r="AF397" s="2">
        <f t="shared" si="214"/>
        <v>1903.6407121435391</v>
      </c>
      <c r="AG397" s="2">
        <f t="shared" si="215"/>
        <v>-880.82094470167897</v>
      </c>
      <c r="AH397" s="2">
        <f t="shared" si="216"/>
        <v>-1022.8197674418606</v>
      </c>
      <c r="AI397" s="2">
        <f t="shared" si="200"/>
        <v>27.723526703469034</v>
      </c>
      <c r="AJ397">
        <f t="shared" si="201"/>
        <v>1.3951852643483361E-3</v>
      </c>
      <c r="AK397">
        <f t="shared" si="217"/>
        <v>-71.07103470289259</v>
      </c>
      <c r="AL397">
        <f t="shared" si="218"/>
        <v>-1022.8197674418606</v>
      </c>
      <c r="AM397">
        <f t="shared" si="219"/>
        <v>1009.6510693510215</v>
      </c>
      <c r="AN397">
        <f t="shared" si="220"/>
        <v>13.168698090838973</v>
      </c>
      <c r="AO397">
        <f t="shared" si="221"/>
        <v>12.39352921177929</v>
      </c>
      <c r="AP397">
        <f t="shared" si="222"/>
        <v>248244.27905807909</v>
      </c>
    </row>
    <row r="398" spans="1:42" x14ac:dyDescent="0.3">
      <c r="A398">
        <v>397</v>
      </c>
      <c r="B398" t="s">
        <v>218</v>
      </c>
      <c r="C398" t="s">
        <v>216</v>
      </c>
      <c r="D398" t="s">
        <v>217</v>
      </c>
      <c r="E398" t="str">
        <f t="shared" si="192"/>
        <v>182.607</v>
      </c>
      <c r="F398" t="str">
        <f t="shared" si="193"/>
        <v>34.5488</v>
      </c>
      <c r="G398" t="str">
        <f t="shared" si="194"/>
        <v>-86.53832</v>
      </c>
      <c r="H398">
        <f t="shared" si="202"/>
        <v>0.60297320838634738</v>
      </c>
      <c r="I398">
        <f t="shared" si="203"/>
        <v>0.60299031261301694</v>
      </c>
      <c r="J398">
        <f t="shared" si="204"/>
        <v>-1.5103534804032304</v>
      </c>
      <c r="K398">
        <f t="shared" si="205"/>
        <v>-1.5103786131444594</v>
      </c>
      <c r="L398">
        <f t="shared" si="206"/>
        <v>-2.0700540085213871E-5</v>
      </c>
      <c r="M398">
        <f t="shared" si="207"/>
        <v>1.7104226669562017E-5</v>
      </c>
      <c r="N398">
        <f t="shared" si="208"/>
        <v>561.31573061578524</v>
      </c>
      <c r="O398">
        <f t="shared" si="209"/>
        <v>13.312199999999972</v>
      </c>
      <c r="P398" s="1">
        <f t="shared" si="210"/>
        <v>2.3716064371465184E-2</v>
      </c>
      <c r="Q398" s="3">
        <v>9.81</v>
      </c>
      <c r="R398" s="3">
        <v>20</v>
      </c>
      <c r="S398" s="3">
        <v>68</v>
      </c>
      <c r="T398" s="3">
        <f t="shared" si="211"/>
        <v>88</v>
      </c>
      <c r="U398" s="5">
        <v>2.4750000000000002E-3</v>
      </c>
      <c r="V398" s="5">
        <v>0.32</v>
      </c>
      <c r="W398" s="5">
        <v>1.29</v>
      </c>
      <c r="X398" s="4">
        <f t="shared" si="212"/>
        <v>2.1366180000000004</v>
      </c>
      <c r="Y398" s="4">
        <f t="shared" si="195"/>
        <v>20.467848771488033</v>
      </c>
      <c r="Z398" s="3">
        <f t="shared" si="196"/>
        <v>9.1325906167669029</v>
      </c>
      <c r="AA398" s="3">
        <f t="shared" si="213"/>
        <v>31.737057388254939</v>
      </c>
      <c r="AB398" s="3">
        <f t="shared" si="197"/>
        <v>0.2064</v>
      </c>
      <c r="AC398" s="3">
        <f t="shared" si="198"/>
        <v>22.604466771488035</v>
      </c>
      <c r="AD398" s="2">
        <f t="shared" si="223"/>
        <v>211.11</v>
      </c>
      <c r="AE398" s="2">
        <f t="shared" si="199"/>
        <v>6.6518454252827572</v>
      </c>
      <c r="AF398" s="2">
        <f t="shared" si="214"/>
        <v>294.32452090659473</v>
      </c>
      <c r="AG398" s="2">
        <f t="shared" si="215"/>
        <v>728.49524653526544</v>
      </c>
      <c r="AH398" s="2">
        <f t="shared" si="216"/>
        <v>-1022.8197674418606</v>
      </c>
      <c r="AI398" s="2">
        <f t="shared" si="200"/>
        <v>14.87974983751214</v>
      </c>
      <c r="AJ398">
        <f t="shared" si="201"/>
        <v>7.1445957510052867E-3</v>
      </c>
      <c r="AK398">
        <f t="shared" si="217"/>
        <v>109.51776536573661</v>
      </c>
      <c r="AL398">
        <f t="shared" si="218"/>
        <v>-1022.8197674418606</v>
      </c>
      <c r="AM398">
        <f t="shared" si="219"/>
        <v>1068.3576962815559</v>
      </c>
      <c r="AN398">
        <f t="shared" si="220"/>
        <v>-45.537928839695326</v>
      </c>
      <c r="AO398">
        <f t="shared" si="221"/>
        <v>6.6518454252827572</v>
      </c>
      <c r="AP398">
        <f t="shared" si="222"/>
        <v>310190.8659160657</v>
      </c>
    </row>
    <row r="399" spans="1:42" x14ac:dyDescent="0.3">
      <c r="A399">
        <v>398</v>
      </c>
      <c r="B399" t="s">
        <v>215</v>
      </c>
      <c r="C399" t="s">
        <v>213</v>
      </c>
      <c r="D399" t="s">
        <v>214</v>
      </c>
      <c r="E399" t="str">
        <f t="shared" si="192"/>
        <v>183.731</v>
      </c>
      <c r="F399" t="str">
        <f t="shared" si="193"/>
        <v>34.54897</v>
      </c>
      <c r="G399" t="str">
        <f t="shared" si="194"/>
        <v>-86.53854</v>
      </c>
      <c r="H399">
        <f t="shared" si="202"/>
        <v>0.60299031261301694</v>
      </c>
      <c r="I399">
        <f t="shared" si="203"/>
        <v>0.60299327967274519</v>
      </c>
      <c r="J399">
        <f t="shared" si="204"/>
        <v>-1.5103786131444594</v>
      </c>
      <c r="K399">
        <f t="shared" si="205"/>
        <v>-1.5103824528688137</v>
      </c>
      <c r="L399">
        <f t="shared" si="206"/>
        <v>-3.1625606599767159E-6</v>
      </c>
      <c r="M399">
        <f t="shared" si="207"/>
        <v>2.967059728242738E-6</v>
      </c>
      <c r="N399">
        <f t="shared" si="208"/>
        <v>90.648117152874534</v>
      </c>
      <c r="O399">
        <f t="shared" si="209"/>
        <v>3.7091999999999841</v>
      </c>
      <c r="P399" s="1">
        <f t="shared" si="210"/>
        <v>4.0918665676690912E-2</v>
      </c>
      <c r="Q399" s="3">
        <v>9.81</v>
      </c>
      <c r="R399" s="3">
        <v>20</v>
      </c>
      <c r="S399" s="3">
        <v>68</v>
      </c>
      <c r="T399" s="3">
        <f t="shared" si="211"/>
        <v>88</v>
      </c>
      <c r="U399" s="5">
        <v>2.4750000000000002E-3</v>
      </c>
      <c r="V399" s="5">
        <v>0.32</v>
      </c>
      <c r="W399" s="5">
        <v>1.29</v>
      </c>
      <c r="X399" s="4">
        <f t="shared" si="212"/>
        <v>2.1366180000000004</v>
      </c>
      <c r="Y399" s="4">
        <f t="shared" si="195"/>
        <v>35.294730423139406</v>
      </c>
      <c r="Z399" s="3">
        <f t="shared" si="196"/>
        <v>5.0880661769685149</v>
      </c>
      <c r="AA399" s="3">
        <f t="shared" si="213"/>
        <v>42.519414600107922</v>
      </c>
      <c r="AB399" s="3">
        <f t="shared" si="197"/>
        <v>0.2064</v>
      </c>
      <c r="AC399" s="3">
        <f t="shared" si="198"/>
        <v>37.431348423139404</v>
      </c>
      <c r="AD399" s="2">
        <f t="shared" si="223"/>
        <v>211.11</v>
      </c>
      <c r="AE399" s="2">
        <f t="shared" si="199"/>
        <v>4.9650260236523565</v>
      </c>
      <c r="AF399" s="2">
        <f t="shared" si="214"/>
        <v>122.39525667981604</v>
      </c>
      <c r="AG399" s="2">
        <f t="shared" si="215"/>
        <v>900.42451076204338</v>
      </c>
      <c r="AH399" s="2">
        <f t="shared" si="216"/>
        <v>-1022.8197674418606</v>
      </c>
      <c r="AI399" s="2">
        <f t="shared" si="200"/>
        <v>11.106443467234399</v>
      </c>
      <c r="AJ399">
        <f t="shared" si="201"/>
        <v>1.5457877273561875E-3</v>
      </c>
      <c r="AK399">
        <f t="shared" si="217"/>
        <v>181.35343228265216</v>
      </c>
      <c r="AL399">
        <f t="shared" si="218"/>
        <v>-1022.8197674418606</v>
      </c>
      <c r="AM399">
        <f t="shared" si="219"/>
        <v>1205.9954816033537</v>
      </c>
      <c r="AN399">
        <f t="shared" si="220"/>
        <v>-183.17571416149309</v>
      </c>
      <c r="AO399">
        <f t="shared" si="221"/>
        <v>4.9650260236523565</v>
      </c>
      <c r="AP399">
        <f t="shared" si="222"/>
        <v>482449.15278568352</v>
      </c>
    </row>
    <row r="400" spans="1:42" x14ac:dyDescent="0.3">
      <c r="A400">
        <v>399</v>
      </c>
      <c r="B400" t="s">
        <v>754</v>
      </c>
      <c r="C400" t="s">
        <v>752</v>
      </c>
      <c r="D400" t="s">
        <v>753</v>
      </c>
      <c r="E400" t="str">
        <f t="shared" si="192"/>
        <v>185.321</v>
      </c>
      <c r="F400" t="str">
        <f t="shared" si="193"/>
        <v>34.54909</v>
      </c>
      <c r="G400" t="str">
        <f t="shared" si="194"/>
        <v>-86.53867</v>
      </c>
      <c r="H400">
        <f t="shared" si="202"/>
        <v>0.60299327967274519</v>
      </c>
      <c r="I400">
        <f t="shared" si="203"/>
        <v>0.60299537406784764</v>
      </c>
      <c r="J400">
        <f t="shared" si="204"/>
        <v>-1.5103824528688137</v>
      </c>
      <c r="K400">
        <f t="shared" si="205"/>
        <v>-1.5103847217968414</v>
      </c>
      <c r="L400">
        <f t="shared" si="206"/>
        <v>-1.8687825883043723E-6</v>
      </c>
      <c r="M400">
        <f t="shared" si="207"/>
        <v>2.0943951024587903E-6</v>
      </c>
      <c r="N400">
        <f t="shared" si="208"/>
        <v>58.67465477323934</v>
      </c>
      <c r="O400">
        <f t="shared" si="209"/>
        <v>5.2470000000000105</v>
      </c>
      <c r="P400" s="1">
        <f t="shared" si="210"/>
        <v>8.9425323766763626E-2</v>
      </c>
      <c r="Q400" s="3">
        <v>9.81</v>
      </c>
      <c r="R400" s="3">
        <v>20</v>
      </c>
      <c r="S400" s="3">
        <v>68</v>
      </c>
      <c r="T400" s="3">
        <f t="shared" si="211"/>
        <v>88</v>
      </c>
      <c r="U400" s="5">
        <v>2.4750000000000002E-3</v>
      </c>
      <c r="V400" s="5">
        <v>0.32</v>
      </c>
      <c r="W400" s="5">
        <v>1.29</v>
      </c>
      <c r="X400" s="4">
        <f t="shared" si="212"/>
        <v>2.1366180000000004</v>
      </c>
      <c r="Y400" s="4">
        <f t="shared" si="195"/>
        <v>76.892256314239461</v>
      </c>
      <c r="Z400" s="3">
        <f t="shared" si="196"/>
        <v>1.421260708140951</v>
      </c>
      <c r="AA400" s="3">
        <f t="shared" si="213"/>
        <v>80.450135022380408</v>
      </c>
      <c r="AB400" s="3">
        <f t="shared" si="197"/>
        <v>0.2064</v>
      </c>
      <c r="AC400" s="3">
        <f t="shared" si="198"/>
        <v>79.028874314239474</v>
      </c>
      <c r="AD400" s="2">
        <f t="shared" si="223"/>
        <v>211.11</v>
      </c>
      <c r="AE400" s="2">
        <f t="shared" si="199"/>
        <v>2.6241099525969869</v>
      </c>
      <c r="AF400" s="2">
        <f t="shared" si="214"/>
        <v>18.069497914087748</v>
      </c>
      <c r="AG400" s="2">
        <f t="shared" si="215"/>
        <v>1004.7502695277722</v>
      </c>
      <c r="AH400" s="2">
        <f t="shared" si="216"/>
        <v>-1022.8197674418606</v>
      </c>
      <c r="AI400" s="2">
        <f t="shared" si="200"/>
        <v>5.8699649712785122</v>
      </c>
      <c r="AJ400">
        <f t="shared" si="201"/>
        <v>1.8931329342605624E-3</v>
      </c>
      <c r="AK400">
        <f t="shared" si="217"/>
        <v>382.89183291782689</v>
      </c>
      <c r="AL400">
        <f t="shared" si="218"/>
        <v>-1022.8197674418606</v>
      </c>
      <c r="AM400">
        <f t="shared" si="219"/>
        <v>2041.3079866741984</v>
      </c>
      <c r="AN400">
        <f t="shared" si="220"/>
        <v>-1018.4882192323378</v>
      </c>
      <c r="AO400">
        <f t="shared" si="221"/>
        <v>2.6241099525969869</v>
      </c>
      <c r="AP400">
        <f t="shared" si="222"/>
        <v>2340588.2054200089</v>
      </c>
    </row>
    <row r="401" spans="1:42" x14ac:dyDescent="0.3">
      <c r="A401">
        <v>400</v>
      </c>
      <c r="B401" t="s">
        <v>212</v>
      </c>
      <c r="C401" t="s">
        <v>211</v>
      </c>
      <c r="D401" t="s">
        <v>179</v>
      </c>
      <c r="E401" t="str">
        <f t="shared" si="192"/>
        <v>186.819</v>
      </c>
      <c r="F401" t="str">
        <f t="shared" si="193"/>
        <v>34.54921</v>
      </c>
      <c r="G401" t="str">
        <f t="shared" si="194"/>
        <v>-86.53878</v>
      </c>
      <c r="H401">
        <f t="shared" si="202"/>
        <v>0.60299537406784764</v>
      </c>
      <c r="I401">
        <f t="shared" si="203"/>
        <v>0.60299746846295021</v>
      </c>
      <c r="J401">
        <f t="shared" si="204"/>
        <v>-1.5103847217968414</v>
      </c>
      <c r="K401">
        <f t="shared" si="205"/>
        <v>-1.5103866416590184</v>
      </c>
      <c r="L401">
        <f t="shared" si="206"/>
        <v>-1.5812752941785954E-6</v>
      </c>
      <c r="M401">
        <f t="shared" si="207"/>
        <v>2.0943951025698127E-6</v>
      </c>
      <c r="N401">
        <f t="shared" si="208"/>
        <v>54.85699566883045</v>
      </c>
      <c r="O401">
        <f t="shared" si="209"/>
        <v>4.9433999999999685</v>
      </c>
      <c r="P401" s="1">
        <f t="shared" si="210"/>
        <v>9.0114304287516614E-2</v>
      </c>
      <c r="Q401" s="3">
        <v>9.81</v>
      </c>
      <c r="R401" s="3">
        <v>20</v>
      </c>
      <c r="S401" s="3">
        <v>68</v>
      </c>
      <c r="T401" s="3">
        <f t="shared" si="211"/>
        <v>88</v>
      </c>
      <c r="U401" s="5">
        <v>2.4750000000000002E-3</v>
      </c>
      <c r="V401" s="5">
        <v>0.32</v>
      </c>
      <c r="W401" s="5">
        <v>1.29</v>
      </c>
      <c r="X401" s="4">
        <f t="shared" si="212"/>
        <v>2.1366180000000004</v>
      </c>
      <c r="Y401" s="4">
        <f t="shared" si="195"/>
        <v>77.479921437889303</v>
      </c>
      <c r="Z401" s="3">
        <f t="shared" si="196"/>
        <v>1.4014087470755132</v>
      </c>
      <c r="AA401" s="3">
        <f t="shared" si="213"/>
        <v>81.017948184964808</v>
      </c>
      <c r="AB401" s="3">
        <f t="shared" si="197"/>
        <v>0.2064</v>
      </c>
      <c r="AC401" s="3">
        <f t="shared" si="198"/>
        <v>79.616539437889315</v>
      </c>
      <c r="AD401" s="2">
        <f t="shared" si="223"/>
        <v>211.11</v>
      </c>
      <c r="AE401" s="2">
        <f t="shared" si="199"/>
        <v>2.6057189145056245</v>
      </c>
      <c r="AF401" s="2">
        <f t="shared" si="214"/>
        <v>17.692234879885145</v>
      </c>
      <c r="AG401" s="2">
        <f t="shared" si="215"/>
        <v>1005.1275325619728</v>
      </c>
      <c r="AH401" s="2">
        <f t="shared" si="216"/>
        <v>-1022.8197674418606</v>
      </c>
      <c r="AI401" s="2">
        <f t="shared" si="200"/>
        <v>5.8288254034509883</v>
      </c>
      <c r="AJ401">
        <f t="shared" si="201"/>
        <v>1.7824487429122272E-3</v>
      </c>
      <c r="AK401">
        <f t="shared" si="217"/>
        <v>385.73904766419241</v>
      </c>
      <c r="AL401">
        <f t="shared" si="218"/>
        <v>-1022.8197674418606</v>
      </c>
      <c r="AM401">
        <f t="shared" si="219"/>
        <v>2056.5033621633411</v>
      </c>
      <c r="AN401">
        <f t="shared" si="220"/>
        <v>-1033.6835947214806</v>
      </c>
      <c r="AO401">
        <f t="shared" si="221"/>
        <v>2.6057189145056245</v>
      </c>
      <c r="AP401">
        <f t="shared" si="222"/>
        <v>2387313.8571252692</v>
      </c>
    </row>
    <row r="402" spans="1:42" x14ac:dyDescent="0.3">
      <c r="A402">
        <v>401</v>
      </c>
      <c r="B402" t="s">
        <v>210</v>
      </c>
      <c r="C402" t="s">
        <v>208</v>
      </c>
      <c r="D402" t="s">
        <v>209</v>
      </c>
      <c r="E402" t="str">
        <f t="shared" si="192"/>
        <v>188.533</v>
      </c>
      <c r="F402" t="str">
        <f t="shared" si="193"/>
        <v>34.54944</v>
      </c>
      <c r="G402" t="str">
        <f t="shared" si="194"/>
        <v>-86.53893</v>
      </c>
      <c r="H402">
        <f t="shared" si="202"/>
        <v>0.60299746846295021</v>
      </c>
      <c r="I402">
        <f t="shared" si="203"/>
        <v>0.60300148272022958</v>
      </c>
      <c r="J402">
        <f t="shared" si="204"/>
        <v>-1.5103866416590184</v>
      </c>
      <c r="K402">
        <f t="shared" si="205"/>
        <v>-1.5103892596528963</v>
      </c>
      <c r="L402">
        <f t="shared" si="206"/>
        <v>-2.1562799574316726E-6</v>
      </c>
      <c r="M402">
        <f t="shared" si="207"/>
        <v>4.0142572793611109E-6</v>
      </c>
      <c r="N402">
        <f t="shared" si="208"/>
        <v>95.25173445950756</v>
      </c>
      <c r="O402">
        <f t="shared" si="209"/>
        <v>5.6561999999999948</v>
      </c>
      <c r="P402" s="1">
        <f t="shared" si="210"/>
        <v>5.9381595853296512E-2</v>
      </c>
      <c r="Q402" s="3">
        <v>9.81</v>
      </c>
      <c r="R402" s="3">
        <v>20</v>
      </c>
      <c r="S402" s="3">
        <v>68</v>
      </c>
      <c r="T402" s="3">
        <f t="shared" si="211"/>
        <v>88</v>
      </c>
      <c r="U402" s="5">
        <v>2.4750000000000002E-3</v>
      </c>
      <c r="V402" s="5">
        <v>0.32</v>
      </c>
      <c r="W402" s="5">
        <v>1.29</v>
      </c>
      <c r="X402" s="4">
        <f t="shared" si="212"/>
        <v>2.1366180000000004</v>
      </c>
      <c r="Y402" s="4">
        <f t="shared" si="195"/>
        <v>51.172801364071375</v>
      </c>
      <c r="Z402" s="3">
        <f t="shared" si="196"/>
        <v>2.9103740756620664</v>
      </c>
      <c r="AA402" s="3">
        <f t="shared" si="213"/>
        <v>56.219793439733444</v>
      </c>
      <c r="AB402" s="3">
        <f t="shared" si="197"/>
        <v>0.2064</v>
      </c>
      <c r="AC402" s="3">
        <f t="shared" si="198"/>
        <v>53.309419364071374</v>
      </c>
      <c r="AD402" s="2">
        <f t="shared" si="223"/>
        <v>211.11</v>
      </c>
      <c r="AE402" s="2">
        <f t="shared" si="199"/>
        <v>3.7550831670398432</v>
      </c>
      <c r="AF402" s="2">
        <f t="shared" si="214"/>
        <v>52.94911192494073</v>
      </c>
      <c r="AG402" s="2">
        <f t="shared" si="215"/>
        <v>969.8706555169199</v>
      </c>
      <c r="AH402" s="2">
        <f t="shared" si="216"/>
        <v>-1022.8197674418606</v>
      </c>
      <c r="AI402" s="2">
        <f t="shared" si="200"/>
        <v>8.3998792173121721</v>
      </c>
      <c r="AJ402">
        <f t="shared" si="201"/>
        <v>2.1476619790211852E-3</v>
      </c>
      <c r="AK402">
        <f t="shared" si="217"/>
        <v>258.2820705623613</v>
      </c>
      <c r="AL402">
        <f t="shared" si="218"/>
        <v>-1022.8197674418606</v>
      </c>
      <c r="AM402">
        <f t="shared" si="219"/>
        <v>1459.9269076624523</v>
      </c>
      <c r="AN402">
        <f t="shared" si="220"/>
        <v>-437.10714022059182</v>
      </c>
      <c r="AO402">
        <f t="shared" si="221"/>
        <v>3.7550831670398432</v>
      </c>
      <c r="AP402">
        <f t="shared" si="222"/>
        <v>899684.54470688209</v>
      </c>
    </row>
    <row r="403" spans="1:42" x14ac:dyDescent="0.3">
      <c r="A403">
        <v>402</v>
      </c>
      <c r="B403" t="s">
        <v>207</v>
      </c>
      <c r="C403" t="s">
        <v>205</v>
      </c>
      <c r="D403" t="s">
        <v>206</v>
      </c>
      <c r="E403" t="str">
        <f t="shared" si="192"/>
        <v>188.706</v>
      </c>
      <c r="F403" t="str">
        <f t="shared" si="193"/>
        <v>34.5496</v>
      </c>
      <c r="G403" t="str">
        <f t="shared" si="194"/>
        <v>-86.53901</v>
      </c>
      <c r="H403">
        <f t="shared" si="202"/>
        <v>0.60300148272022958</v>
      </c>
      <c r="I403">
        <f t="shared" si="203"/>
        <v>0.60300427524703282</v>
      </c>
      <c r="J403">
        <f t="shared" si="204"/>
        <v>-1.5103892596528963</v>
      </c>
      <c r="K403">
        <f t="shared" si="205"/>
        <v>-1.5103906559162981</v>
      </c>
      <c r="L403">
        <f t="shared" si="206"/>
        <v>-1.1500132825344294E-6</v>
      </c>
      <c r="M403">
        <f t="shared" si="207"/>
        <v>2.7925268032413797E-6</v>
      </c>
      <c r="N403">
        <f t="shared" si="208"/>
        <v>63.129794953522783</v>
      </c>
      <c r="O403">
        <f t="shared" si="209"/>
        <v>0.57090000000000596</v>
      </c>
      <c r="P403" s="1">
        <f t="shared" si="210"/>
        <v>9.0432734720635819E-3</v>
      </c>
      <c r="Q403" s="3">
        <v>9.81</v>
      </c>
      <c r="R403" s="3">
        <v>20</v>
      </c>
      <c r="S403" s="3">
        <v>68</v>
      </c>
      <c r="T403" s="3">
        <f t="shared" si="211"/>
        <v>88</v>
      </c>
      <c r="U403" s="5">
        <v>2.4750000000000002E-3</v>
      </c>
      <c r="V403" s="5">
        <v>0.32</v>
      </c>
      <c r="W403" s="5">
        <v>1.29</v>
      </c>
      <c r="X403" s="4">
        <f t="shared" si="212"/>
        <v>2.1366180000000004</v>
      </c>
      <c r="Y403" s="4">
        <f t="shared" si="195"/>
        <v>7.8065579162325065</v>
      </c>
      <c r="Z403" s="3">
        <f t="shared" si="196"/>
        <v>14.901978053605319</v>
      </c>
      <c r="AA403" s="3">
        <f t="shared" si="213"/>
        <v>24.845153969837824</v>
      </c>
      <c r="AB403" s="3">
        <f t="shared" si="197"/>
        <v>0.2064</v>
      </c>
      <c r="AC403" s="3">
        <f t="shared" si="198"/>
        <v>9.9431759162325069</v>
      </c>
      <c r="AD403" s="2">
        <f t="shared" si="223"/>
        <v>211.11</v>
      </c>
      <c r="AE403" s="2">
        <f t="shared" si="199"/>
        <v>8.4970292499007662</v>
      </c>
      <c r="AF403" s="2">
        <f t="shared" si="214"/>
        <v>613.48131493635503</v>
      </c>
      <c r="AG403" s="2">
        <f t="shared" si="215"/>
        <v>409.3384525055061</v>
      </c>
      <c r="AH403" s="2">
        <f t="shared" si="216"/>
        <v>-1022.8197674418606</v>
      </c>
      <c r="AI403" s="2">
        <f t="shared" si="200"/>
        <v>19.00730722334432</v>
      </c>
      <c r="AJ403">
        <f t="shared" si="201"/>
        <v>6.2904231614117065E-4</v>
      </c>
      <c r="AK403">
        <f t="shared" si="217"/>
        <v>48.174301919731136</v>
      </c>
      <c r="AL403">
        <f t="shared" si="218"/>
        <v>-1022.8197674418606</v>
      </c>
      <c r="AM403">
        <f t="shared" si="219"/>
        <v>1026.852269141343</v>
      </c>
      <c r="AN403">
        <f t="shared" si="220"/>
        <v>-4.0325016994823386</v>
      </c>
      <c r="AO403">
        <f t="shared" si="221"/>
        <v>8.4970292499007662</v>
      </c>
      <c r="AP403">
        <f t="shared" si="222"/>
        <v>265680.85268788523</v>
      </c>
    </row>
    <row r="404" spans="1:42" x14ac:dyDescent="0.3">
      <c r="A404">
        <v>403</v>
      </c>
      <c r="B404" t="s">
        <v>204</v>
      </c>
      <c r="C404" t="s">
        <v>202</v>
      </c>
      <c r="D404" t="s">
        <v>203</v>
      </c>
      <c r="E404" t="str">
        <f t="shared" si="192"/>
        <v>187.003</v>
      </c>
      <c r="F404" t="str">
        <f t="shared" si="193"/>
        <v>34.54978</v>
      </c>
      <c r="G404" t="str">
        <f t="shared" si="194"/>
        <v>-86.53906</v>
      </c>
      <c r="H404">
        <f t="shared" si="202"/>
        <v>0.60300427524703282</v>
      </c>
      <c r="I404">
        <f t="shared" si="203"/>
        <v>0.60300741683968639</v>
      </c>
      <c r="J404">
        <f t="shared" si="204"/>
        <v>-1.5103906559162981</v>
      </c>
      <c r="K404">
        <f t="shared" si="205"/>
        <v>-1.5103915285809242</v>
      </c>
      <c r="L404">
        <f t="shared" si="206"/>
        <v>-7.1875683317087387E-7</v>
      </c>
      <c r="M404">
        <f t="shared" si="207"/>
        <v>3.1415926535771632E-6</v>
      </c>
      <c r="N404">
        <f t="shared" si="208"/>
        <v>67.367137630470168</v>
      </c>
      <c r="O404">
        <f t="shared" si="209"/>
        <v>-5.6199000000000092</v>
      </c>
      <c r="P404" s="1">
        <f t="shared" si="210"/>
        <v>-8.3421979880263272E-2</v>
      </c>
      <c r="Q404" s="3">
        <v>9.81</v>
      </c>
      <c r="R404" s="3">
        <v>20</v>
      </c>
      <c r="S404" s="3">
        <v>68</v>
      </c>
      <c r="T404" s="3">
        <f t="shared" si="211"/>
        <v>88</v>
      </c>
      <c r="U404" s="5">
        <v>2.4750000000000002E-3</v>
      </c>
      <c r="V404" s="5">
        <v>0.32</v>
      </c>
      <c r="W404" s="5">
        <v>1.29</v>
      </c>
      <c r="X404" s="4">
        <f t="shared" si="212"/>
        <v>2.1366180000000004</v>
      </c>
      <c r="Y404" s="4">
        <f t="shared" si="195"/>
        <v>-71.767237515489242</v>
      </c>
      <c r="Z404" s="3" t="e">
        <f t="shared" si="196"/>
        <v>#NUM!</v>
      </c>
      <c r="AA404" s="3" t="e">
        <f t="shared" si="213"/>
        <v>#NUM!</v>
      </c>
      <c r="AB404" s="3">
        <f t="shared" si="197"/>
        <v>0.2064</v>
      </c>
      <c r="AC404" s="3">
        <f t="shared" si="198"/>
        <v>-69.630619515489229</v>
      </c>
      <c r="AD404" s="2">
        <f t="shared" si="223"/>
        <v>211.11</v>
      </c>
      <c r="AE404" s="2" t="e">
        <f t="shared" si="199"/>
        <v>#NUM!</v>
      </c>
      <c r="AF404" s="2" t="e">
        <f t="shared" si="214"/>
        <v>#NUM!</v>
      </c>
      <c r="AG404" s="2" t="e">
        <f t="shared" si="215"/>
        <v>#NUM!</v>
      </c>
      <c r="AH404" s="2">
        <f t="shared" si="216"/>
        <v>-1022.8197674418606</v>
      </c>
      <c r="AI404" s="2" t="e">
        <f t="shared" si="200"/>
        <v>#NUM!</v>
      </c>
      <c r="AJ404" t="e">
        <f t="shared" si="201"/>
        <v>#NUM!</v>
      </c>
      <c r="AK404">
        <f t="shared" si="217"/>
        <v>-337.35765269132378</v>
      </c>
      <c r="AL404">
        <f t="shared" si="218"/>
        <v>-1022.8197674418606</v>
      </c>
      <c r="AM404" t="e">
        <f t="shared" si="219"/>
        <v>#NUM!</v>
      </c>
      <c r="AN404" t="e">
        <f t="shared" si="220"/>
        <v>#NUM!</v>
      </c>
      <c r="AO404" t="e">
        <f t="shared" si="221"/>
        <v>#NUM!</v>
      </c>
      <c r="AP404">
        <f t="shared" si="222"/>
        <v>-1160487.2324536443</v>
      </c>
    </row>
    <row r="405" spans="1:42" x14ac:dyDescent="0.3">
      <c r="A405">
        <v>404</v>
      </c>
      <c r="B405" t="s">
        <v>201</v>
      </c>
      <c r="C405" t="s">
        <v>199</v>
      </c>
      <c r="D405" t="s">
        <v>200</v>
      </c>
      <c r="E405" t="str">
        <f t="shared" si="192"/>
        <v>185.463</v>
      </c>
      <c r="F405" t="str">
        <f t="shared" si="193"/>
        <v>34.54995</v>
      </c>
      <c r="G405" t="str">
        <f t="shared" si="194"/>
        <v>-86.53908</v>
      </c>
      <c r="H405">
        <f t="shared" si="202"/>
        <v>0.60300741683968639</v>
      </c>
      <c r="I405">
        <f t="shared" si="203"/>
        <v>0.60301038389941486</v>
      </c>
      <c r="J405">
        <f t="shared" si="204"/>
        <v>-1.5103915285809242</v>
      </c>
      <c r="K405">
        <f t="shared" si="205"/>
        <v>-1.5103918776467742</v>
      </c>
      <c r="L405">
        <f t="shared" si="206"/>
        <v>-2.8750212825923268E-7</v>
      </c>
      <c r="M405">
        <f t="shared" si="207"/>
        <v>2.9670597284647826E-6</v>
      </c>
      <c r="N405">
        <f t="shared" si="208"/>
        <v>62.312481191240479</v>
      </c>
      <c r="O405">
        <f t="shared" si="209"/>
        <v>-5.0819999999999732</v>
      </c>
      <c r="P405" s="1">
        <f t="shared" si="210"/>
        <v>-8.1556694627566373E-2</v>
      </c>
      <c r="Q405" s="3">
        <v>9.81</v>
      </c>
      <c r="R405" s="3">
        <v>20</v>
      </c>
      <c r="S405" s="3">
        <v>68</v>
      </c>
      <c r="T405" s="3">
        <f t="shared" si="211"/>
        <v>88</v>
      </c>
      <c r="U405" s="5">
        <v>2.4750000000000002E-3</v>
      </c>
      <c r="V405" s="5">
        <v>0.32</v>
      </c>
      <c r="W405" s="5">
        <v>1.29</v>
      </c>
      <c r="X405" s="4">
        <f t="shared" si="212"/>
        <v>2.1366180000000004</v>
      </c>
      <c r="Y405" s="4">
        <f t="shared" si="195"/>
        <v>-70.173271569037411</v>
      </c>
      <c r="Z405" s="3" t="e">
        <f t="shared" si="196"/>
        <v>#NUM!</v>
      </c>
      <c r="AA405" s="3" t="e">
        <f t="shared" si="213"/>
        <v>#NUM!</v>
      </c>
      <c r="AB405" s="3">
        <f t="shared" si="197"/>
        <v>0.2064</v>
      </c>
      <c r="AC405" s="3">
        <f t="shared" si="198"/>
        <v>-68.036653569037412</v>
      </c>
      <c r="AD405" s="2">
        <f t="shared" si="223"/>
        <v>211.11</v>
      </c>
      <c r="AE405" s="2" t="e">
        <f t="shared" si="199"/>
        <v>#NUM!</v>
      </c>
      <c r="AF405" s="2" t="e">
        <f t="shared" si="214"/>
        <v>#NUM!</v>
      </c>
      <c r="AG405" s="2" t="e">
        <f t="shared" si="215"/>
        <v>#NUM!</v>
      </c>
      <c r="AH405" s="2">
        <f t="shared" si="216"/>
        <v>-1022.8197674418606</v>
      </c>
      <c r="AI405" s="2" t="e">
        <f t="shared" si="200"/>
        <v>#NUM!</v>
      </c>
      <c r="AJ405" t="e">
        <f t="shared" si="201"/>
        <v>#NUM!</v>
      </c>
      <c r="AK405">
        <f t="shared" si="217"/>
        <v>-329.63494946239058</v>
      </c>
      <c r="AL405">
        <f t="shared" si="218"/>
        <v>-1022.8197674418606</v>
      </c>
      <c r="AM405" t="e">
        <f t="shared" si="219"/>
        <v>#NUM!</v>
      </c>
      <c r="AN405" t="e">
        <f t="shared" si="220"/>
        <v>#NUM!</v>
      </c>
      <c r="AO405" t="e">
        <f t="shared" si="221"/>
        <v>#NUM!</v>
      </c>
      <c r="AP405">
        <f t="shared" si="222"/>
        <v>-1065047.7037952014</v>
      </c>
    </row>
    <row r="406" spans="1:42" x14ac:dyDescent="0.3">
      <c r="A406">
        <v>405</v>
      </c>
      <c r="B406" t="s">
        <v>756</v>
      </c>
      <c r="C406" t="s">
        <v>755</v>
      </c>
      <c r="D406" t="s">
        <v>203</v>
      </c>
      <c r="E406" t="str">
        <f t="shared" si="192"/>
        <v>183.083</v>
      </c>
      <c r="F406" t="str">
        <f t="shared" si="193"/>
        <v>34.5502</v>
      </c>
      <c r="G406" t="str">
        <f t="shared" si="194"/>
        <v>-86.53906</v>
      </c>
      <c r="H406">
        <f t="shared" si="202"/>
        <v>0.60301038389941486</v>
      </c>
      <c r="I406">
        <f t="shared" si="203"/>
        <v>0.60301474722254478</v>
      </c>
      <c r="J406">
        <f t="shared" si="204"/>
        <v>-1.5103918776467742</v>
      </c>
      <c r="K406">
        <f t="shared" si="205"/>
        <v>-1.5103915285809242</v>
      </c>
      <c r="L406">
        <f t="shared" si="206"/>
        <v>2.8750140268367291E-7</v>
      </c>
      <c r="M406">
        <f t="shared" si="207"/>
        <v>4.363323129918939E-6</v>
      </c>
      <c r="N406">
        <f t="shared" si="208"/>
        <v>91.406591858682916</v>
      </c>
      <c r="O406">
        <f t="shared" si="209"/>
        <v>-7.853999999999985</v>
      </c>
      <c r="P406" s="1">
        <f t="shared" si="210"/>
        <v>-8.5923781209811242E-2</v>
      </c>
      <c r="Q406" s="3">
        <v>9.81</v>
      </c>
      <c r="R406" s="3">
        <v>20</v>
      </c>
      <c r="S406" s="3">
        <v>68</v>
      </c>
      <c r="T406" s="3">
        <f t="shared" si="211"/>
        <v>88</v>
      </c>
      <c r="U406" s="5">
        <v>2.4750000000000002E-3</v>
      </c>
      <c r="V406" s="5">
        <v>0.32</v>
      </c>
      <c r="W406" s="5">
        <v>1.29</v>
      </c>
      <c r="X406" s="4">
        <f t="shared" si="212"/>
        <v>2.1366180000000004</v>
      </c>
      <c r="Y406" s="4">
        <f t="shared" si="195"/>
        <v>-73.903970857497711</v>
      </c>
      <c r="Z406" s="3" t="e">
        <f t="shared" si="196"/>
        <v>#NUM!</v>
      </c>
      <c r="AA406" s="3" t="e">
        <f t="shared" si="213"/>
        <v>#NUM!</v>
      </c>
      <c r="AB406" s="3">
        <f t="shared" si="197"/>
        <v>0.2064</v>
      </c>
      <c r="AC406" s="3">
        <f t="shared" si="198"/>
        <v>-71.767352857497713</v>
      </c>
      <c r="AD406" s="2">
        <f t="shared" si="223"/>
        <v>211.11</v>
      </c>
      <c r="AE406" s="2" t="e">
        <f t="shared" si="199"/>
        <v>#NUM!</v>
      </c>
      <c r="AF406" s="2" t="e">
        <f t="shared" si="214"/>
        <v>#NUM!</v>
      </c>
      <c r="AG406" s="2" t="e">
        <f t="shared" si="215"/>
        <v>#NUM!</v>
      </c>
      <c r="AH406" s="2">
        <f t="shared" si="216"/>
        <v>-1022.8197674418606</v>
      </c>
      <c r="AI406" s="2" t="e">
        <f t="shared" si="200"/>
        <v>#NUM!</v>
      </c>
      <c r="AJ406" t="e">
        <f t="shared" si="201"/>
        <v>#NUM!</v>
      </c>
      <c r="AK406">
        <f t="shared" si="217"/>
        <v>-347.7100429142331</v>
      </c>
      <c r="AL406">
        <f t="shared" si="218"/>
        <v>-1022.8197674418606</v>
      </c>
      <c r="AM406" t="e">
        <f t="shared" si="219"/>
        <v>#NUM!</v>
      </c>
      <c r="AN406" t="e">
        <f t="shared" si="220"/>
        <v>#NUM!</v>
      </c>
      <c r="AO406" t="e">
        <f t="shared" si="221"/>
        <v>#NUM!</v>
      </c>
      <c r="AP406">
        <f t="shared" si="222"/>
        <v>-1295457.5182878845</v>
      </c>
    </row>
    <row r="407" spans="1:42" x14ac:dyDescent="0.3">
      <c r="A407">
        <v>406</v>
      </c>
      <c r="B407" t="s">
        <v>758</v>
      </c>
      <c r="C407" t="s">
        <v>757</v>
      </c>
      <c r="D407" t="s">
        <v>206</v>
      </c>
      <c r="E407" t="str">
        <f t="shared" si="192"/>
        <v>181.938</v>
      </c>
      <c r="F407" t="str">
        <f t="shared" si="193"/>
        <v>34.55045</v>
      </c>
      <c r="G407" t="str">
        <f t="shared" si="194"/>
        <v>-86.53901</v>
      </c>
      <c r="H407">
        <f t="shared" si="202"/>
        <v>0.60301474722254478</v>
      </c>
      <c r="I407">
        <f t="shared" si="203"/>
        <v>0.60301911054567481</v>
      </c>
      <c r="J407">
        <f t="shared" si="204"/>
        <v>-1.5103915285809242</v>
      </c>
      <c r="K407">
        <f t="shared" si="205"/>
        <v>-1.5103906559162981</v>
      </c>
      <c r="L407">
        <f t="shared" si="206"/>
        <v>7.1875134815993329E-7</v>
      </c>
      <c r="M407">
        <f t="shared" si="207"/>
        <v>4.3633231300299613E-6</v>
      </c>
      <c r="N407">
        <f t="shared" si="208"/>
        <v>92.437984813278433</v>
      </c>
      <c r="O407">
        <f t="shared" si="209"/>
        <v>-3.7785000000000335</v>
      </c>
      <c r="P407" s="1">
        <f t="shared" si="210"/>
        <v>-4.0876053363046311E-2</v>
      </c>
      <c r="Q407" s="3">
        <v>9.81</v>
      </c>
      <c r="R407" s="3">
        <v>20</v>
      </c>
      <c r="S407" s="3">
        <v>68</v>
      </c>
      <c r="T407" s="3">
        <f t="shared" si="211"/>
        <v>88</v>
      </c>
      <c r="U407" s="5">
        <v>2.4750000000000002E-3</v>
      </c>
      <c r="V407" s="5">
        <v>0.32</v>
      </c>
      <c r="W407" s="5">
        <v>1.29</v>
      </c>
      <c r="X407" s="4">
        <f t="shared" si="212"/>
        <v>2.1366180000000004</v>
      </c>
      <c r="Y407" s="4">
        <f t="shared" si="195"/>
        <v>-35.258036165403226</v>
      </c>
      <c r="Z407" s="3">
        <f t="shared" si="196"/>
        <v>47.096919647791694</v>
      </c>
      <c r="AA407" s="3">
        <f t="shared" si="213"/>
        <v>13.975501482388466</v>
      </c>
      <c r="AB407" s="3">
        <f t="shared" si="197"/>
        <v>0.2064</v>
      </c>
      <c r="AC407" s="3">
        <f t="shared" si="198"/>
        <v>-33.121418165403227</v>
      </c>
      <c r="AD407" s="2">
        <f t="shared" si="223"/>
        <v>211.11</v>
      </c>
      <c r="AE407" s="2">
        <f t="shared" si="199"/>
        <v>15.105719123284032</v>
      </c>
      <c r="AF407" s="2">
        <f t="shared" si="214"/>
        <v>3446.8645337762523</v>
      </c>
      <c r="AG407" s="2">
        <f t="shared" si="215"/>
        <v>-2424.044766334393</v>
      </c>
      <c r="AH407" s="2">
        <f t="shared" si="216"/>
        <v>-1022.8197674418606</v>
      </c>
      <c r="AI407" s="2">
        <f t="shared" si="200"/>
        <v>33.790520870474843</v>
      </c>
      <c r="AJ407">
        <f t="shared" si="201"/>
        <v>5.1810962490137923E-4</v>
      </c>
      <c r="AK407">
        <f t="shared" si="217"/>
        <v>-160.47198723548075</v>
      </c>
      <c r="AL407">
        <f t="shared" si="218"/>
        <v>-1022.8197674418606</v>
      </c>
      <c r="AM407">
        <f t="shared" si="219"/>
        <v>840.78787282984308</v>
      </c>
      <c r="AN407">
        <f t="shared" si="220"/>
        <v>182.03189461201748</v>
      </c>
      <c r="AO407">
        <f t="shared" si="221"/>
        <v>15.105719123284032</v>
      </c>
      <c r="AP407">
        <f t="shared" si="222"/>
        <v>108489.85970943107</v>
      </c>
    </row>
    <row r="408" spans="1:42" x14ac:dyDescent="0.3">
      <c r="A408">
        <v>407</v>
      </c>
      <c r="B408" t="s">
        <v>192</v>
      </c>
      <c r="C408" t="s">
        <v>190</v>
      </c>
      <c r="D408" t="s">
        <v>191</v>
      </c>
      <c r="E408" t="str">
        <f t="shared" si="192"/>
        <v>183.955</v>
      </c>
      <c r="F408" t="str">
        <f t="shared" si="193"/>
        <v>34.55104</v>
      </c>
      <c r="G408" t="str">
        <f t="shared" si="194"/>
        <v>-86.53884</v>
      </c>
      <c r="H408">
        <f t="shared" si="202"/>
        <v>0.60301911054567481</v>
      </c>
      <c r="I408">
        <f t="shared" si="203"/>
        <v>0.60302940798826155</v>
      </c>
      <c r="J408">
        <f t="shared" si="204"/>
        <v>-1.5103906559162981</v>
      </c>
      <c r="K408">
        <f t="shared" si="205"/>
        <v>-1.5103876888565695</v>
      </c>
      <c r="L408">
        <f t="shared" si="206"/>
        <v>2.4437422485997107E-6</v>
      </c>
      <c r="M408">
        <f t="shared" si="207"/>
        <v>1.0297442586737482E-5</v>
      </c>
      <c r="N408">
        <f t="shared" si="208"/>
        <v>221.23114750767749</v>
      </c>
      <c r="O408">
        <f t="shared" si="209"/>
        <v>6.6561000000000803</v>
      </c>
      <c r="P408" s="1">
        <f t="shared" si="210"/>
        <v>3.0086631448535475E-2</v>
      </c>
      <c r="Q408" s="3">
        <v>9.81</v>
      </c>
      <c r="R408" s="3">
        <v>20</v>
      </c>
      <c r="S408" s="3">
        <v>68</v>
      </c>
      <c r="T408" s="3">
        <f t="shared" si="211"/>
        <v>88</v>
      </c>
      <c r="U408" s="5">
        <v>2.4750000000000002E-3</v>
      </c>
      <c r="V408" s="5">
        <v>0.32</v>
      </c>
      <c r="W408" s="5">
        <v>1.29</v>
      </c>
      <c r="X408" s="4">
        <f t="shared" si="212"/>
        <v>2.1366180000000004</v>
      </c>
      <c r="Y408" s="4">
        <f t="shared" si="195"/>
        <v>25.961439637208152</v>
      </c>
      <c r="Z408" s="3">
        <f t="shared" si="196"/>
        <v>7.3291481960645219</v>
      </c>
      <c r="AA408" s="3">
        <f t="shared" si="213"/>
        <v>35.427205833272673</v>
      </c>
      <c r="AB408" s="3">
        <f t="shared" si="197"/>
        <v>0.2064</v>
      </c>
      <c r="AC408" s="3">
        <f t="shared" si="198"/>
        <v>28.098057637208147</v>
      </c>
      <c r="AD408" s="2">
        <f t="shared" si="223"/>
        <v>211.11</v>
      </c>
      <c r="AE408" s="2">
        <f t="shared" si="199"/>
        <v>5.9589796890425069</v>
      </c>
      <c r="AF408" s="2">
        <f t="shared" si="214"/>
        <v>211.60002537951073</v>
      </c>
      <c r="AG408" s="2">
        <f t="shared" si="215"/>
        <v>811.21974206235006</v>
      </c>
      <c r="AH408" s="2">
        <f t="shared" si="216"/>
        <v>-1022.8197674418606</v>
      </c>
      <c r="AI408" s="2">
        <f t="shared" si="200"/>
        <v>13.329853806096112</v>
      </c>
      <c r="AJ408">
        <f t="shared" si="201"/>
        <v>3.1433081827168109E-3</v>
      </c>
      <c r="AK408">
        <f t="shared" si="217"/>
        <v>136.13400018027204</v>
      </c>
      <c r="AL408">
        <f t="shared" si="218"/>
        <v>-1022.8197674418606</v>
      </c>
      <c r="AM408">
        <f t="shared" si="219"/>
        <v>1107.2125044677821</v>
      </c>
      <c r="AN408">
        <f t="shared" si="220"/>
        <v>-84.392737025921463</v>
      </c>
      <c r="AO408">
        <f t="shared" si="221"/>
        <v>5.9589796890425069</v>
      </c>
      <c r="AP408">
        <f t="shared" si="222"/>
        <v>354980.76288881688</v>
      </c>
    </row>
    <row r="409" spans="1:42" x14ac:dyDescent="0.3">
      <c r="A409">
        <v>408</v>
      </c>
      <c r="B409" t="s">
        <v>189</v>
      </c>
      <c r="C409" t="s">
        <v>187</v>
      </c>
      <c r="D409" t="s">
        <v>188</v>
      </c>
      <c r="E409" t="str">
        <f t="shared" si="192"/>
        <v>183.982</v>
      </c>
      <c r="F409" t="str">
        <f t="shared" si="193"/>
        <v>34.55145</v>
      </c>
      <c r="G409" t="str">
        <f t="shared" si="194"/>
        <v>-86.53874</v>
      </c>
      <c r="H409">
        <f t="shared" si="202"/>
        <v>0.60302940798826155</v>
      </c>
      <c r="I409">
        <f t="shared" si="203"/>
        <v>0.60303656383819482</v>
      </c>
      <c r="J409">
        <f t="shared" si="204"/>
        <v>-1.5103876888565695</v>
      </c>
      <c r="K409">
        <f t="shared" si="205"/>
        <v>-1.5103859435273177</v>
      </c>
      <c r="L409">
        <f t="shared" si="206"/>
        <v>1.4374868020658761E-6</v>
      </c>
      <c r="M409">
        <f t="shared" si="207"/>
        <v>7.155849933271341E-6</v>
      </c>
      <c r="N409">
        <f t="shared" si="208"/>
        <v>152.57071936604419</v>
      </c>
      <c r="O409">
        <f t="shared" si="209"/>
        <v>8.9099999999956478E-2</v>
      </c>
      <c r="P409" s="1">
        <f t="shared" si="210"/>
        <v>5.8399147864138853E-4</v>
      </c>
      <c r="Q409" s="3">
        <v>9.81</v>
      </c>
      <c r="R409" s="3">
        <v>20</v>
      </c>
      <c r="S409" s="3">
        <v>68</v>
      </c>
      <c r="T409" s="3">
        <f t="shared" si="211"/>
        <v>88</v>
      </c>
      <c r="U409" s="5">
        <v>2.4750000000000002E-3</v>
      </c>
      <c r="V409" s="5">
        <v>0.32</v>
      </c>
      <c r="W409" s="5">
        <v>1.29</v>
      </c>
      <c r="X409" s="4">
        <f t="shared" si="212"/>
        <v>2.1366180000000004</v>
      </c>
      <c r="Y409" s="4">
        <f t="shared" si="195"/>
        <v>0.50414807771269077</v>
      </c>
      <c r="Z409" s="3">
        <f t="shared" si="196"/>
        <v>19.230321503306691</v>
      </c>
      <c r="AA409" s="3">
        <f t="shared" si="213"/>
        <v>21.871087581019381</v>
      </c>
      <c r="AB409" s="3">
        <f t="shared" si="197"/>
        <v>0.2064</v>
      </c>
      <c r="AC409" s="3">
        <f t="shared" si="198"/>
        <v>2.6407660777126911</v>
      </c>
      <c r="AD409" s="2">
        <f t="shared" si="223"/>
        <v>211.11</v>
      </c>
      <c r="AE409" s="2">
        <f t="shared" si="199"/>
        <v>9.6524692344613214</v>
      </c>
      <c r="AF409" s="2">
        <f t="shared" si="214"/>
        <v>899.32212538501835</v>
      </c>
      <c r="AG409" s="2">
        <f t="shared" si="215"/>
        <v>123.49764205683549</v>
      </c>
      <c r="AH409" s="2">
        <f t="shared" si="216"/>
        <v>-1022.8197674418606</v>
      </c>
      <c r="AI409" s="2">
        <f t="shared" si="200"/>
        <v>21.591952058471275</v>
      </c>
      <c r="AJ409">
        <f t="shared" si="201"/>
        <v>1.3382749970290626E-3</v>
      </c>
      <c r="AK409">
        <f t="shared" si="217"/>
        <v>12.794409291243658</v>
      </c>
      <c r="AL409">
        <f t="shared" si="218"/>
        <v>-1022.8197674418606</v>
      </c>
      <c r="AM409">
        <f t="shared" si="219"/>
        <v>1022.8956017350811</v>
      </c>
      <c r="AN409">
        <f t="shared" si="220"/>
        <v>-7.5834293220452764E-2</v>
      </c>
      <c r="AO409">
        <f t="shared" si="221"/>
        <v>9.6524692344613214</v>
      </c>
      <c r="AP409">
        <f t="shared" si="222"/>
        <v>261617.63973245129</v>
      </c>
    </row>
    <row r="410" spans="1:42" x14ac:dyDescent="0.3">
      <c r="A410">
        <v>409</v>
      </c>
      <c r="B410" t="s">
        <v>760</v>
      </c>
      <c r="C410" t="s">
        <v>759</v>
      </c>
      <c r="D410" t="s">
        <v>185</v>
      </c>
      <c r="E410" t="str">
        <f t="shared" si="192"/>
        <v>184.392</v>
      </c>
      <c r="F410" t="str">
        <f t="shared" si="193"/>
        <v>34.55174</v>
      </c>
      <c r="G410" t="str">
        <f t="shared" si="194"/>
        <v>-86.5387</v>
      </c>
      <c r="H410">
        <f t="shared" si="202"/>
        <v>0.60303656383819482</v>
      </c>
      <c r="I410">
        <f t="shared" si="203"/>
        <v>0.60304162529302552</v>
      </c>
      <c r="J410">
        <f t="shared" si="204"/>
        <v>-1.5103859435273177</v>
      </c>
      <c r="K410">
        <f t="shared" si="205"/>
        <v>-1.5103852453956168</v>
      </c>
      <c r="L410">
        <f t="shared" si="206"/>
        <v>5.7499230229856114E-7</v>
      </c>
      <c r="M410">
        <f t="shared" si="207"/>
        <v>5.0614548307015284E-6</v>
      </c>
      <c r="N410">
        <f t="shared" si="208"/>
        <v>106.48274662621459</v>
      </c>
      <c r="O410">
        <f t="shared" si="209"/>
        <v>1.3529999999999887</v>
      </c>
      <c r="P410" s="1">
        <f t="shared" si="210"/>
        <v>1.2706283814686074E-2</v>
      </c>
      <c r="Q410" s="3">
        <v>9.81</v>
      </c>
      <c r="R410" s="3">
        <v>20</v>
      </c>
      <c r="S410" s="3">
        <v>68</v>
      </c>
      <c r="T410" s="3">
        <f t="shared" si="211"/>
        <v>88</v>
      </c>
      <c r="U410" s="5">
        <v>2.4750000000000002E-3</v>
      </c>
      <c r="V410" s="5">
        <v>0.32</v>
      </c>
      <c r="W410" s="5">
        <v>1.29</v>
      </c>
      <c r="X410" s="4">
        <f t="shared" si="212"/>
        <v>2.1366180000000004</v>
      </c>
      <c r="Y410" s="4">
        <f t="shared" si="195"/>
        <v>10.968195321637401</v>
      </c>
      <c r="Z410" s="3">
        <f t="shared" si="196"/>
        <v>13.246829002633779</v>
      </c>
      <c r="AA410" s="3">
        <f t="shared" si="213"/>
        <v>26.351642324271182</v>
      </c>
      <c r="AB410" s="3">
        <f t="shared" si="197"/>
        <v>0.2064</v>
      </c>
      <c r="AC410" s="3">
        <f t="shared" si="198"/>
        <v>13.104813321637401</v>
      </c>
      <c r="AD410" s="2">
        <f t="shared" si="223"/>
        <v>211.11</v>
      </c>
      <c r="AE410" s="2">
        <f t="shared" si="199"/>
        <v>8.0112653853667872</v>
      </c>
      <c r="AF410" s="2">
        <f t="shared" si="214"/>
        <v>514.16600123388002</v>
      </c>
      <c r="AG410" s="2">
        <f t="shared" si="215"/>
        <v>508.65376620798094</v>
      </c>
      <c r="AH410" s="2">
        <f t="shared" si="216"/>
        <v>-1022.8197674418606</v>
      </c>
      <c r="AI410" s="2">
        <f t="shared" si="200"/>
        <v>17.920684741574686</v>
      </c>
      <c r="AJ410">
        <f t="shared" si="201"/>
        <v>1.1253580514275262E-3</v>
      </c>
      <c r="AK410">
        <f t="shared" si="217"/>
        <v>63.492312604832371</v>
      </c>
      <c r="AL410">
        <f t="shared" si="218"/>
        <v>-1022.8197674418606</v>
      </c>
      <c r="AM410">
        <f t="shared" si="219"/>
        <v>1032.0055810210999</v>
      </c>
      <c r="AN410">
        <f t="shared" si="220"/>
        <v>-9.1858135792393227</v>
      </c>
      <c r="AO410">
        <f t="shared" si="221"/>
        <v>8.0112653853667872</v>
      </c>
      <c r="AP410">
        <f t="shared" si="222"/>
        <v>271019.88004744978</v>
      </c>
    </row>
    <row r="411" spans="1:42" x14ac:dyDescent="0.3">
      <c r="A411">
        <v>410</v>
      </c>
      <c r="B411" t="s">
        <v>186</v>
      </c>
      <c r="C411" t="s">
        <v>184</v>
      </c>
      <c r="D411" t="s">
        <v>185</v>
      </c>
      <c r="E411" t="str">
        <f t="shared" si="192"/>
        <v>184.604</v>
      </c>
      <c r="F411" t="str">
        <f t="shared" si="193"/>
        <v>34.55192</v>
      </c>
      <c r="G411" t="str">
        <f t="shared" si="194"/>
        <v>-86.5387</v>
      </c>
      <c r="H411">
        <f t="shared" si="202"/>
        <v>0.60304162529302552</v>
      </c>
      <c r="I411">
        <f t="shared" si="203"/>
        <v>0.60304476688567921</v>
      </c>
      <c r="J411">
        <f t="shared" si="204"/>
        <v>-1.5103852453956168</v>
      </c>
      <c r="K411">
        <f t="shared" si="205"/>
        <v>-1.5103852453956168</v>
      </c>
      <c r="L411">
        <f t="shared" si="206"/>
        <v>0</v>
      </c>
      <c r="M411">
        <f t="shared" si="207"/>
        <v>3.1415926536881855E-6</v>
      </c>
      <c r="N411">
        <f t="shared" si="208"/>
        <v>65.670344868224063</v>
      </c>
      <c r="O411">
        <f t="shared" si="209"/>
        <v>0.69960000000005773</v>
      </c>
      <c r="P411" s="1">
        <f t="shared" si="210"/>
        <v>1.0653210385964845E-2</v>
      </c>
      <c r="Q411" s="3">
        <v>9.81</v>
      </c>
      <c r="R411" s="3">
        <v>20</v>
      </c>
      <c r="S411" s="3">
        <v>68</v>
      </c>
      <c r="T411" s="3">
        <f t="shared" si="211"/>
        <v>88</v>
      </c>
      <c r="U411" s="5">
        <v>2.4750000000000002E-3</v>
      </c>
      <c r="V411" s="5">
        <v>0.32</v>
      </c>
      <c r="W411" s="5">
        <v>1.29</v>
      </c>
      <c r="X411" s="4">
        <f t="shared" si="212"/>
        <v>2.1366180000000004</v>
      </c>
      <c r="Y411" s="4">
        <f t="shared" si="195"/>
        <v>9.1961816353747299</v>
      </c>
      <c r="Z411" s="3">
        <f t="shared" si="196"/>
        <v>14.157358736673846</v>
      </c>
      <c r="AA411" s="3">
        <f t="shared" si="213"/>
        <v>25.490158372048576</v>
      </c>
      <c r="AB411" s="3">
        <f t="shared" si="197"/>
        <v>0.2064</v>
      </c>
      <c r="AC411" s="3">
        <f t="shared" si="198"/>
        <v>11.33279963537473</v>
      </c>
      <c r="AD411" s="2">
        <f t="shared" si="223"/>
        <v>211.11</v>
      </c>
      <c r="AE411" s="2">
        <f t="shared" si="199"/>
        <v>8.2820199434890291</v>
      </c>
      <c r="AF411" s="2">
        <f t="shared" si="214"/>
        <v>568.07910564080157</v>
      </c>
      <c r="AG411" s="2">
        <f t="shared" si="215"/>
        <v>454.74066180105967</v>
      </c>
      <c r="AH411" s="2">
        <f t="shared" si="216"/>
        <v>-1022.8197674418606</v>
      </c>
      <c r="AI411" s="2">
        <f t="shared" si="200"/>
        <v>18.526345251500597</v>
      </c>
      <c r="AJ411">
        <f t="shared" si="201"/>
        <v>6.7134478749628762E-4</v>
      </c>
      <c r="AK411">
        <f t="shared" si="217"/>
        <v>54.90697497759075</v>
      </c>
      <c r="AL411">
        <f t="shared" si="218"/>
        <v>-1022.8197674418606</v>
      </c>
      <c r="AM411">
        <f t="shared" si="219"/>
        <v>1028.7790868191435</v>
      </c>
      <c r="AN411">
        <f t="shared" si="220"/>
        <v>-5.9593193772829522</v>
      </c>
      <c r="AO411">
        <f t="shared" si="221"/>
        <v>8.2820199434890291</v>
      </c>
      <c r="AP411">
        <f t="shared" si="222"/>
        <v>267670.89231448027</v>
      </c>
    </row>
    <row r="412" spans="1:42" x14ac:dyDescent="0.3">
      <c r="A412">
        <v>411</v>
      </c>
      <c r="B412" t="s">
        <v>183</v>
      </c>
      <c r="C412" t="s">
        <v>181</v>
      </c>
      <c r="D412" t="s">
        <v>182</v>
      </c>
      <c r="E412" t="str">
        <f t="shared" si="192"/>
        <v>184.104</v>
      </c>
      <c r="F412" t="str">
        <f t="shared" si="193"/>
        <v>34.5523</v>
      </c>
      <c r="G412" t="str">
        <f t="shared" si="194"/>
        <v>-86.53873</v>
      </c>
      <c r="H412">
        <f t="shared" si="202"/>
        <v>0.60304476688567921</v>
      </c>
      <c r="I412">
        <f t="shared" si="203"/>
        <v>0.60305139913683681</v>
      </c>
      <c r="J412">
        <f t="shared" si="204"/>
        <v>-1.5103852453956168</v>
      </c>
      <c r="K412">
        <f t="shared" si="205"/>
        <v>-1.5103857689943925</v>
      </c>
      <c r="L412">
        <f t="shared" si="206"/>
        <v>-4.3124155751503661E-7</v>
      </c>
      <c r="M412">
        <f t="shared" si="207"/>
        <v>6.6322511576011323E-6</v>
      </c>
      <c r="N412">
        <f t="shared" si="208"/>
        <v>138.93015446928709</v>
      </c>
      <c r="O412">
        <f t="shared" si="209"/>
        <v>-1.65</v>
      </c>
      <c r="P412" s="1">
        <f t="shared" si="210"/>
        <v>-1.187647135571825E-2</v>
      </c>
      <c r="Q412" s="3">
        <v>9.81</v>
      </c>
      <c r="R412" s="3">
        <v>20</v>
      </c>
      <c r="S412" s="3">
        <v>68</v>
      </c>
      <c r="T412" s="3">
        <f t="shared" si="211"/>
        <v>88</v>
      </c>
      <c r="U412" s="5">
        <v>2.4750000000000002E-3</v>
      </c>
      <c r="V412" s="5">
        <v>0.32</v>
      </c>
      <c r="W412" s="5">
        <v>1.29</v>
      </c>
      <c r="X412" s="4">
        <f t="shared" si="212"/>
        <v>2.1366180000000004</v>
      </c>
      <c r="Y412" s="4">
        <f t="shared" si="195"/>
        <v>-10.25199719242506</v>
      </c>
      <c r="Z412" s="3">
        <f t="shared" si="196"/>
        <v>26.682684911808526</v>
      </c>
      <c r="AA412" s="3">
        <f t="shared" si="213"/>
        <v>18.567305719383466</v>
      </c>
      <c r="AB412" s="3">
        <f t="shared" si="197"/>
        <v>0.2064</v>
      </c>
      <c r="AC412" s="3">
        <f t="shared" si="198"/>
        <v>-8.1153791924250616</v>
      </c>
      <c r="AD412" s="2">
        <f t="shared" si="223"/>
        <v>211.11</v>
      </c>
      <c r="AE412" s="2">
        <f t="shared" si="199"/>
        <v>11.369985672159785</v>
      </c>
      <c r="AF412" s="2">
        <f t="shared" si="214"/>
        <v>1469.8727962307025</v>
      </c>
      <c r="AG412" s="2">
        <f t="shared" si="215"/>
        <v>-447.05302878884015</v>
      </c>
      <c r="AH412" s="2">
        <f t="shared" si="216"/>
        <v>-1022.8197674418606</v>
      </c>
      <c r="AI412" s="2">
        <f t="shared" si="200"/>
        <v>25.433925721544156</v>
      </c>
      <c r="AJ412">
        <f t="shared" si="201"/>
        <v>1.0345445505983532E-3</v>
      </c>
      <c r="AK412">
        <f t="shared" si="217"/>
        <v>-39.318697637718323</v>
      </c>
      <c r="AL412">
        <f t="shared" si="218"/>
        <v>-1022.8197674418606</v>
      </c>
      <c r="AM412">
        <f t="shared" si="219"/>
        <v>1020.6139370620349</v>
      </c>
      <c r="AN412">
        <f t="shared" si="220"/>
        <v>2.2058303798256134</v>
      </c>
      <c r="AO412">
        <f t="shared" si="221"/>
        <v>11.369985672159785</v>
      </c>
      <c r="AP412">
        <f t="shared" si="222"/>
        <v>259288.76793901058</v>
      </c>
    </row>
    <row r="413" spans="1:42" x14ac:dyDescent="0.3">
      <c r="A413">
        <v>412</v>
      </c>
      <c r="B413" t="s">
        <v>763</v>
      </c>
      <c r="C413" t="s">
        <v>761</v>
      </c>
      <c r="D413" t="s">
        <v>762</v>
      </c>
      <c r="E413" t="str">
        <f t="shared" si="192"/>
        <v>180.572</v>
      </c>
      <c r="F413" t="str">
        <f t="shared" si="193"/>
        <v>34.55292</v>
      </c>
      <c r="G413" t="str">
        <f t="shared" si="194"/>
        <v>-86.53885</v>
      </c>
      <c r="H413">
        <f t="shared" si="202"/>
        <v>0.60305139913683681</v>
      </c>
      <c r="I413">
        <f t="shared" si="203"/>
        <v>0.6030622201781991</v>
      </c>
      <c r="J413">
        <f t="shared" si="204"/>
        <v>-1.5103857689943925</v>
      </c>
      <c r="K413">
        <f t="shared" si="205"/>
        <v>-1.5103878633894949</v>
      </c>
      <c r="L413">
        <f t="shared" si="206"/>
        <v>-1.7249558638841905E-6</v>
      </c>
      <c r="M413">
        <f t="shared" si="207"/>
        <v>1.0821041362296668E-5</v>
      </c>
      <c r="N413">
        <f t="shared" si="208"/>
        <v>229.05375674206189</v>
      </c>
      <c r="O413">
        <f t="shared" si="209"/>
        <v>-11.655600000000035</v>
      </c>
      <c r="P413" s="1">
        <f t="shared" si="210"/>
        <v>-5.0885871359557924E-2</v>
      </c>
      <c r="Q413" s="3">
        <v>9.81</v>
      </c>
      <c r="R413" s="3">
        <v>20</v>
      </c>
      <c r="S413" s="3">
        <v>68</v>
      </c>
      <c r="T413" s="3">
        <f t="shared" si="211"/>
        <v>88</v>
      </c>
      <c r="U413" s="5">
        <v>2.4750000000000002E-3</v>
      </c>
      <c r="V413" s="5">
        <v>0.32</v>
      </c>
      <c r="W413" s="5">
        <v>1.29</v>
      </c>
      <c r="X413" s="4">
        <f t="shared" si="212"/>
        <v>2.1366180000000004</v>
      </c>
      <c r="Y413" s="4">
        <f t="shared" si="195"/>
        <v>-43.871991298303499</v>
      </c>
      <c r="Z413" s="3" t="e">
        <f t="shared" si="196"/>
        <v>#NUM!</v>
      </c>
      <c r="AA413" s="3" t="e">
        <f t="shared" si="213"/>
        <v>#NUM!</v>
      </c>
      <c r="AB413" s="3">
        <f t="shared" si="197"/>
        <v>0.2064</v>
      </c>
      <c r="AC413" s="3">
        <f t="shared" si="198"/>
        <v>-41.7353732983035</v>
      </c>
      <c r="AD413" s="2">
        <f t="shared" si="223"/>
        <v>211.11</v>
      </c>
      <c r="AE413" s="2" t="e">
        <f t="shared" si="199"/>
        <v>#NUM!</v>
      </c>
      <c r="AF413" s="2" t="e">
        <f t="shared" si="214"/>
        <v>#NUM!</v>
      </c>
      <c r="AG413" s="2" t="e">
        <f t="shared" si="215"/>
        <v>#NUM!</v>
      </c>
      <c r="AH413" s="2">
        <f t="shared" si="216"/>
        <v>-1022.8197674418606</v>
      </c>
      <c r="AI413" s="2" t="e">
        <f t="shared" si="200"/>
        <v>#NUM!</v>
      </c>
      <c r="AJ413" t="e">
        <f t="shared" si="201"/>
        <v>#NUM!</v>
      </c>
      <c r="AK413">
        <f t="shared" si="217"/>
        <v>-202.20626598015261</v>
      </c>
      <c r="AL413">
        <f t="shared" si="218"/>
        <v>-1022.8197674418606</v>
      </c>
      <c r="AM413" t="e">
        <f t="shared" si="219"/>
        <v>#NUM!</v>
      </c>
      <c r="AN413" t="e">
        <f t="shared" si="220"/>
        <v>#NUM!</v>
      </c>
      <c r="AO413" t="e">
        <f t="shared" si="221"/>
        <v>#NUM!</v>
      </c>
      <c r="AP413">
        <f t="shared" si="222"/>
        <v>-44670.420558649406</v>
      </c>
    </row>
    <row r="414" spans="1:42" x14ac:dyDescent="0.3">
      <c r="A414">
        <v>413</v>
      </c>
      <c r="B414" t="s">
        <v>177</v>
      </c>
      <c r="C414" t="s">
        <v>175</v>
      </c>
      <c r="D414" t="s">
        <v>176</v>
      </c>
      <c r="E414" t="str">
        <f t="shared" si="192"/>
        <v>179.636</v>
      </c>
      <c r="F414" t="str">
        <f t="shared" si="193"/>
        <v>34.55316</v>
      </c>
      <c r="G414" t="str">
        <f t="shared" si="194"/>
        <v>-86.53891</v>
      </c>
      <c r="H414">
        <f t="shared" si="202"/>
        <v>0.6030622201781991</v>
      </c>
      <c r="I414">
        <f t="shared" si="203"/>
        <v>0.60306640896840391</v>
      </c>
      <c r="J414">
        <f t="shared" si="204"/>
        <v>-1.5103878633894949</v>
      </c>
      <c r="K414">
        <f t="shared" si="205"/>
        <v>-1.5103889105870461</v>
      </c>
      <c r="L414">
        <f t="shared" si="206"/>
        <v>-8.624734744211016E-7</v>
      </c>
      <c r="M414">
        <f t="shared" si="207"/>
        <v>4.1887902048065584E-6</v>
      </c>
      <c r="N414">
        <f t="shared" si="208"/>
        <v>89.397255464190252</v>
      </c>
      <c r="O414">
        <f t="shared" si="209"/>
        <v>-3.0888000000000231</v>
      </c>
      <c r="P414" s="1">
        <f t="shared" si="210"/>
        <v>-3.4551396281257203E-2</v>
      </c>
      <c r="Q414" s="3">
        <v>9.81</v>
      </c>
      <c r="R414" s="3">
        <v>20</v>
      </c>
      <c r="S414" s="3">
        <v>68</v>
      </c>
      <c r="T414" s="3">
        <f t="shared" si="211"/>
        <v>88</v>
      </c>
      <c r="U414" s="5">
        <v>2.4750000000000002E-3</v>
      </c>
      <c r="V414" s="5">
        <v>0.32</v>
      </c>
      <c r="W414" s="5">
        <v>1.29</v>
      </c>
      <c r="X414" s="4">
        <f t="shared" si="212"/>
        <v>2.1366180000000004</v>
      </c>
      <c r="Y414" s="4">
        <f t="shared" si="195"/>
        <v>-29.809741269522696</v>
      </c>
      <c r="Z414" s="3">
        <f t="shared" si="196"/>
        <v>42.402024674317012</v>
      </c>
      <c r="AA414" s="3">
        <f t="shared" si="213"/>
        <v>14.728901404794314</v>
      </c>
      <c r="AB414" s="3">
        <f t="shared" si="197"/>
        <v>0.2064</v>
      </c>
      <c r="AC414" s="3">
        <f t="shared" si="198"/>
        <v>-27.673123269522698</v>
      </c>
      <c r="AD414" s="2">
        <f t="shared" si="223"/>
        <v>211.11</v>
      </c>
      <c r="AE414" s="2">
        <f t="shared" si="199"/>
        <v>14.333044549492527</v>
      </c>
      <c r="AF414" s="2">
        <f t="shared" si="214"/>
        <v>2944.5257201824952</v>
      </c>
      <c r="AG414" s="2">
        <f t="shared" si="215"/>
        <v>-1921.7059527406354</v>
      </c>
      <c r="AH414" s="2">
        <f t="shared" si="216"/>
        <v>-1022.8197674418606</v>
      </c>
      <c r="AI414" s="2">
        <f t="shared" si="200"/>
        <v>32.062097609145795</v>
      </c>
      <c r="AJ414">
        <f t="shared" si="201"/>
        <v>5.2807831196108855E-4</v>
      </c>
      <c r="AK414">
        <f t="shared" si="217"/>
        <v>-134.07520963916036</v>
      </c>
      <c r="AL414">
        <f t="shared" si="218"/>
        <v>-1022.8197674418606</v>
      </c>
      <c r="AM414">
        <f t="shared" si="219"/>
        <v>926.47008463537122</v>
      </c>
      <c r="AN414">
        <f t="shared" si="220"/>
        <v>96.349682806489284</v>
      </c>
      <c r="AO414">
        <f t="shared" si="221"/>
        <v>14.333044549492527</v>
      </c>
      <c r="AP414">
        <f t="shared" si="222"/>
        <v>172274.97038313613</v>
      </c>
    </row>
    <row r="415" spans="1:42" x14ac:dyDescent="0.3">
      <c r="A415">
        <v>414</v>
      </c>
      <c r="B415" t="s">
        <v>174</v>
      </c>
      <c r="C415" t="s">
        <v>172</v>
      </c>
      <c r="D415" t="s">
        <v>173</v>
      </c>
      <c r="E415" t="str">
        <f t="shared" si="192"/>
        <v>178.626</v>
      </c>
      <c r="F415" t="str">
        <f t="shared" si="193"/>
        <v>34.55337</v>
      </c>
      <c r="G415" t="str">
        <f t="shared" si="194"/>
        <v>-86.53899</v>
      </c>
      <c r="H415">
        <f t="shared" si="202"/>
        <v>0.60306640896840391</v>
      </c>
      <c r="I415">
        <f t="shared" si="203"/>
        <v>0.60307007415983305</v>
      </c>
      <c r="J415">
        <f t="shared" si="204"/>
        <v>-1.5103889105870461</v>
      </c>
      <c r="K415">
        <f t="shared" si="205"/>
        <v>-1.5103903068504476</v>
      </c>
      <c r="L415">
        <f t="shared" si="206"/>
        <v>-1.1499615227620414E-6</v>
      </c>
      <c r="M415">
        <f t="shared" si="207"/>
        <v>3.6651914291363497E-6</v>
      </c>
      <c r="N415">
        <f t="shared" si="208"/>
        <v>80.297926722050008</v>
      </c>
      <c r="O415">
        <f t="shared" si="209"/>
        <v>-3.33299999999997</v>
      </c>
      <c r="P415" s="1">
        <f t="shared" si="210"/>
        <v>-4.1507921014412939E-2</v>
      </c>
      <c r="Q415" s="3">
        <v>9.81</v>
      </c>
      <c r="R415" s="3">
        <v>20</v>
      </c>
      <c r="S415" s="3">
        <v>68</v>
      </c>
      <c r="T415" s="3">
        <f t="shared" si="211"/>
        <v>88</v>
      </c>
      <c r="U415" s="5">
        <v>2.4750000000000002E-3</v>
      </c>
      <c r="V415" s="5">
        <v>0.32</v>
      </c>
      <c r="W415" s="5">
        <v>1.29</v>
      </c>
      <c r="X415" s="4">
        <f t="shared" si="212"/>
        <v>2.1366180000000004</v>
      </c>
      <c r="Y415" s="4">
        <f t="shared" si="195"/>
        <v>-35.802129447522155</v>
      </c>
      <c r="Z415" s="3">
        <f t="shared" si="196"/>
        <v>47.571174875021946</v>
      </c>
      <c r="AA415" s="3">
        <f t="shared" si="213"/>
        <v>13.905663427499789</v>
      </c>
      <c r="AB415" s="3">
        <f t="shared" si="197"/>
        <v>0.2064</v>
      </c>
      <c r="AC415" s="3">
        <f t="shared" si="198"/>
        <v>-33.665511447522157</v>
      </c>
      <c r="AD415" s="2">
        <f t="shared" si="223"/>
        <v>211.11</v>
      </c>
      <c r="AE415" s="2">
        <f t="shared" si="199"/>
        <v>15.181584186951437</v>
      </c>
      <c r="AF415" s="2">
        <f t="shared" si="214"/>
        <v>3499.0590902971639</v>
      </c>
      <c r="AG415" s="2">
        <f t="shared" si="215"/>
        <v>-2476.2393228553051</v>
      </c>
      <c r="AH415" s="2">
        <f t="shared" si="216"/>
        <v>-1022.8197674418606</v>
      </c>
      <c r="AI415" s="2">
        <f t="shared" si="200"/>
        <v>33.960226132188723</v>
      </c>
      <c r="AJ415">
        <f t="shared" si="201"/>
        <v>4.4781623679002218E-4</v>
      </c>
      <c r="AK415">
        <f t="shared" si="217"/>
        <v>-163.10809809846006</v>
      </c>
      <c r="AL415">
        <f t="shared" si="218"/>
        <v>-1022.8197674418606</v>
      </c>
      <c r="AM415">
        <f t="shared" si="219"/>
        <v>828.9357926703351</v>
      </c>
      <c r="AN415">
        <f t="shared" si="220"/>
        <v>193.8839747715254</v>
      </c>
      <c r="AO415">
        <f t="shared" si="221"/>
        <v>15.181584186951437</v>
      </c>
      <c r="AP415">
        <f t="shared" si="222"/>
        <v>100822.70285414575</v>
      </c>
    </row>
    <row r="416" spans="1:42" x14ac:dyDescent="0.3">
      <c r="A416">
        <v>415</v>
      </c>
      <c r="B416" t="s">
        <v>766</v>
      </c>
      <c r="C416" t="s">
        <v>764</v>
      </c>
      <c r="D416" t="s">
        <v>765</v>
      </c>
      <c r="E416" t="str">
        <f t="shared" si="192"/>
        <v>177.488</v>
      </c>
      <c r="F416" t="str">
        <f t="shared" si="193"/>
        <v>34.55367</v>
      </c>
      <c r="G416" t="str">
        <f t="shared" si="194"/>
        <v>-86.53919</v>
      </c>
      <c r="H416">
        <f t="shared" si="202"/>
        <v>0.60307007415983305</v>
      </c>
      <c r="I416">
        <f t="shared" si="203"/>
        <v>0.60307531014758897</v>
      </c>
      <c r="J416">
        <f t="shared" si="204"/>
        <v>-1.5103903068504476</v>
      </c>
      <c r="K416">
        <f t="shared" si="205"/>
        <v>-1.5103937975089516</v>
      </c>
      <c r="L416">
        <f t="shared" si="206"/>
        <v>-2.8748949956718517E-6</v>
      </c>
      <c r="M416">
        <f t="shared" si="207"/>
        <v>5.2359877559249313E-6</v>
      </c>
      <c r="N416">
        <f t="shared" si="208"/>
        <v>124.86347916611768</v>
      </c>
      <c r="O416">
        <f t="shared" si="209"/>
        <v>-3.7554000000000172</v>
      </c>
      <c r="P416" s="1">
        <f t="shared" si="210"/>
        <v>-3.0076048057285459E-2</v>
      </c>
      <c r="Q416" s="3">
        <v>9.81</v>
      </c>
      <c r="R416" s="3">
        <v>20</v>
      </c>
      <c r="S416" s="3">
        <v>68</v>
      </c>
      <c r="T416" s="3">
        <f t="shared" si="211"/>
        <v>88</v>
      </c>
      <c r="U416" s="5">
        <v>2.4750000000000002E-3</v>
      </c>
      <c r="V416" s="5">
        <v>0.32</v>
      </c>
      <c r="W416" s="5">
        <v>1.29</v>
      </c>
      <c r="X416" s="4">
        <f t="shared" si="212"/>
        <v>2.1366180000000004</v>
      </c>
      <c r="Y416" s="4">
        <f t="shared" si="195"/>
        <v>-25.952315594352811</v>
      </c>
      <c r="Z416" s="3">
        <f t="shared" si="196"/>
        <v>39.145091851689806</v>
      </c>
      <c r="AA416" s="3">
        <f t="shared" si="213"/>
        <v>15.329394257336993</v>
      </c>
      <c r="AB416" s="3">
        <f t="shared" si="197"/>
        <v>0.2064</v>
      </c>
      <c r="AC416" s="3">
        <f t="shared" si="198"/>
        <v>-23.815697594352812</v>
      </c>
      <c r="AD416" s="2">
        <f t="shared" si="223"/>
        <v>211.11</v>
      </c>
      <c r="AE416" s="2">
        <f t="shared" si="199"/>
        <v>13.77158134601161</v>
      </c>
      <c r="AF416" s="2">
        <f t="shared" si="214"/>
        <v>2611.8692671155154</v>
      </c>
      <c r="AG416" s="2">
        <f t="shared" si="215"/>
        <v>-1589.0494996736568</v>
      </c>
      <c r="AH416" s="2">
        <f t="shared" si="216"/>
        <v>-1022.8197674418606</v>
      </c>
      <c r="AI416" s="2">
        <f t="shared" si="200"/>
        <v>30.80614058118929</v>
      </c>
      <c r="AJ416">
        <f t="shared" si="201"/>
        <v>7.6765170058803729E-4</v>
      </c>
      <c r="AK416">
        <f t="shared" si="217"/>
        <v>-115.38613175558532</v>
      </c>
      <c r="AL416">
        <f t="shared" si="218"/>
        <v>-1022.8197674418606</v>
      </c>
      <c r="AM416">
        <f t="shared" si="219"/>
        <v>963.78368825730604</v>
      </c>
      <c r="AN416">
        <f t="shared" si="220"/>
        <v>59.036079184554524</v>
      </c>
      <c r="AO416">
        <f t="shared" si="221"/>
        <v>13.77158134601161</v>
      </c>
      <c r="AP416">
        <f t="shared" si="222"/>
        <v>204642.05903071511</v>
      </c>
    </row>
    <row r="417" spans="1:42" x14ac:dyDescent="0.3">
      <c r="A417">
        <v>416</v>
      </c>
      <c r="B417" t="s">
        <v>769</v>
      </c>
      <c r="C417" t="s">
        <v>767</v>
      </c>
      <c r="D417" t="s">
        <v>768</v>
      </c>
      <c r="E417" t="str">
        <f t="shared" si="192"/>
        <v>177.032</v>
      </c>
      <c r="F417" t="str">
        <f t="shared" si="193"/>
        <v>34.55388</v>
      </c>
      <c r="G417" t="str">
        <f t="shared" si="194"/>
        <v>-86.53937</v>
      </c>
      <c r="H417">
        <f t="shared" si="202"/>
        <v>0.60307531014758897</v>
      </c>
      <c r="I417">
        <f t="shared" si="203"/>
        <v>0.60307897533901822</v>
      </c>
      <c r="J417">
        <f t="shared" si="204"/>
        <v>-1.5103937975089516</v>
      </c>
      <c r="K417">
        <f t="shared" si="205"/>
        <v>-1.5103969391016054</v>
      </c>
      <c r="L417">
        <f t="shared" si="206"/>
        <v>-2.5873975660074944E-6</v>
      </c>
      <c r="M417">
        <f t="shared" si="207"/>
        <v>3.665191429247372E-6</v>
      </c>
      <c r="N417">
        <f t="shared" si="208"/>
        <v>93.782645702267359</v>
      </c>
      <c r="O417">
        <f t="shared" si="209"/>
        <v>-1.5047999999999631</v>
      </c>
      <c r="P417" s="1">
        <f t="shared" si="210"/>
        <v>-1.6045612583561204E-2</v>
      </c>
      <c r="Q417" s="3">
        <v>9.81</v>
      </c>
      <c r="R417" s="3">
        <v>20</v>
      </c>
      <c r="S417" s="3">
        <v>68</v>
      </c>
      <c r="T417" s="3">
        <f t="shared" si="211"/>
        <v>88</v>
      </c>
      <c r="U417" s="5">
        <v>2.4750000000000002E-3</v>
      </c>
      <c r="V417" s="5">
        <v>0.32</v>
      </c>
      <c r="W417" s="5">
        <v>1.29</v>
      </c>
      <c r="X417" s="4">
        <f t="shared" si="212"/>
        <v>2.1366180000000004</v>
      </c>
      <c r="Y417" s="4">
        <f t="shared" si="195"/>
        <v>-13.850073614248632</v>
      </c>
      <c r="Z417" s="3">
        <f t="shared" si="196"/>
        <v>29.401471476057427</v>
      </c>
      <c r="AA417" s="3">
        <f t="shared" si="213"/>
        <v>17.688015861808793</v>
      </c>
      <c r="AB417" s="3">
        <f t="shared" si="197"/>
        <v>0.2064</v>
      </c>
      <c r="AC417" s="3">
        <f t="shared" si="198"/>
        <v>-11.713455614248632</v>
      </c>
      <c r="AD417" s="2">
        <f t="shared" si="223"/>
        <v>211.11</v>
      </c>
      <c r="AE417" s="2">
        <f t="shared" si="199"/>
        <v>11.935199609121774</v>
      </c>
      <c r="AF417" s="2">
        <f t="shared" si="214"/>
        <v>1700.1571263015776</v>
      </c>
      <c r="AG417" s="2">
        <f t="shared" si="215"/>
        <v>-677.33735885971669</v>
      </c>
      <c r="AH417" s="2">
        <f t="shared" si="216"/>
        <v>-1022.8197674418606</v>
      </c>
      <c r="AI417" s="2">
        <f t="shared" si="200"/>
        <v>26.698272898750584</v>
      </c>
      <c r="AJ417">
        <f t="shared" si="201"/>
        <v>6.6528141291003612E-4</v>
      </c>
      <c r="AK417">
        <f t="shared" si="217"/>
        <v>-56.751238441127093</v>
      </c>
      <c r="AL417">
        <f t="shared" si="218"/>
        <v>-1022.8197674418606</v>
      </c>
      <c r="AM417">
        <f t="shared" si="219"/>
        <v>1016.1578215463737</v>
      </c>
      <c r="AN417">
        <f t="shared" si="220"/>
        <v>6.6619458954868378</v>
      </c>
      <c r="AO417">
        <f t="shared" si="221"/>
        <v>11.935199609121774</v>
      </c>
      <c r="AP417">
        <f t="shared" si="222"/>
        <v>254770.48073903774</v>
      </c>
    </row>
    <row r="418" spans="1:42" x14ac:dyDescent="0.3">
      <c r="A418">
        <v>417</v>
      </c>
      <c r="B418" t="s">
        <v>772</v>
      </c>
      <c r="C418" t="s">
        <v>770</v>
      </c>
      <c r="D418" t="s">
        <v>771</v>
      </c>
      <c r="E418" t="str">
        <f t="shared" si="192"/>
        <v>174.799</v>
      </c>
      <c r="F418" t="str">
        <f t="shared" si="193"/>
        <v>34.55504</v>
      </c>
      <c r="G418" t="str">
        <f t="shared" si="194"/>
        <v>-86.54051</v>
      </c>
      <c r="H418">
        <f t="shared" si="202"/>
        <v>0.60307897533901822</v>
      </c>
      <c r="I418">
        <f t="shared" si="203"/>
        <v>0.60309922115834125</v>
      </c>
      <c r="J418">
        <f t="shared" si="204"/>
        <v>-1.5103969391016054</v>
      </c>
      <c r="K418">
        <f t="shared" si="205"/>
        <v>-1.5104168358550778</v>
      </c>
      <c r="L418">
        <f t="shared" si="206"/>
        <v>-1.638671633056935E-5</v>
      </c>
      <c r="M418">
        <f t="shared" si="207"/>
        <v>2.0245819323028158E-5</v>
      </c>
      <c r="N418">
        <f t="shared" si="208"/>
        <v>544.46253447262882</v>
      </c>
      <c r="O418">
        <f t="shared" si="209"/>
        <v>-7.3689000000000133</v>
      </c>
      <c r="P418" s="1">
        <f t="shared" si="210"/>
        <v>-1.353426458835702E-2</v>
      </c>
      <c r="Q418" s="3">
        <v>9.81</v>
      </c>
      <c r="R418" s="3">
        <v>20</v>
      </c>
      <c r="S418" s="3">
        <v>68</v>
      </c>
      <c r="T418" s="3">
        <f t="shared" si="211"/>
        <v>88</v>
      </c>
      <c r="U418" s="5">
        <v>2.4750000000000002E-3</v>
      </c>
      <c r="V418" s="5">
        <v>0.32</v>
      </c>
      <c r="W418" s="5">
        <v>1.29</v>
      </c>
      <c r="X418" s="4">
        <f t="shared" si="212"/>
        <v>2.1366180000000004</v>
      </c>
      <c r="Y418" s="4">
        <f t="shared" si="195"/>
        <v>-11.682789977606539</v>
      </c>
      <c r="Z418" s="3">
        <f t="shared" si="196"/>
        <v>27.752191699436562</v>
      </c>
      <c r="AA418" s="3">
        <f t="shared" si="213"/>
        <v>18.206019721830025</v>
      </c>
      <c r="AB418" s="3">
        <f t="shared" si="197"/>
        <v>0.2064</v>
      </c>
      <c r="AC418" s="3">
        <f t="shared" si="198"/>
        <v>-9.546171977606539</v>
      </c>
      <c r="AD418" s="2">
        <f t="shared" si="223"/>
        <v>211.11</v>
      </c>
      <c r="AE418" s="2">
        <f t="shared" si="199"/>
        <v>11.595615253940828</v>
      </c>
      <c r="AF418" s="2">
        <f t="shared" si="214"/>
        <v>1559.1266346912628</v>
      </c>
      <c r="AG418" s="2">
        <f t="shared" si="215"/>
        <v>-536.30686724940347</v>
      </c>
      <c r="AH418" s="2">
        <f t="shared" si="216"/>
        <v>-1022.8197674418606</v>
      </c>
      <c r="AI418" s="2">
        <f t="shared" si="200"/>
        <v>25.93864456544328</v>
      </c>
      <c r="AJ418">
        <f t="shared" si="201"/>
        <v>3.9754546154488878E-3</v>
      </c>
      <c r="AK418">
        <f t="shared" si="217"/>
        <v>-46.250833224837884</v>
      </c>
      <c r="AL418">
        <f t="shared" si="218"/>
        <v>-1022.8197674418606</v>
      </c>
      <c r="AM418">
        <f t="shared" si="219"/>
        <v>1019.2245509868224</v>
      </c>
      <c r="AN418">
        <f t="shared" si="220"/>
        <v>3.595216455038269</v>
      </c>
      <c r="AO418">
        <f t="shared" si="221"/>
        <v>11.595615253940828</v>
      </c>
      <c r="AP418">
        <f t="shared" si="222"/>
        <v>257875.7362903686</v>
      </c>
    </row>
    <row r="419" spans="1:42" x14ac:dyDescent="0.3">
      <c r="A419">
        <v>418</v>
      </c>
      <c r="B419" t="s">
        <v>159</v>
      </c>
      <c r="C419" t="s">
        <v>157</v>
      </c>
      <c r="D419" t="s">
        <v>158</v>
      </c>
      <c r="E419" t="str">
        <f t="shared" si="192"/>
        <v>172.944</v>
      </c>
      <c r="F419" t="str">
        <f t="shared" si="193"/>
        <v>34.55648</v>
      </c>
      <c r="G419" t="str">
        <f t="shared" si="194"/>
        <v>-86.5419</v>
      </c>
      <c r="H419">
        <f t="shared" si="202"/>
        <v>0.60309922115834125</v>
      </c>
      <c r="I419">
        <f t="shared" si="203"/>
        <v>0.60312435389957009</v>
      </c>
      <c r="J419">
        <f t="shared" si="204"/>
        <v>-1.5104168358550778</v>
      </c>
      <c r="K419">
        <f t="shared" si="205"/>
        <v>-1.5104410959316807</v>
      </c>
      <c r="L419">
        <f t="shared" si="206"/>
        <v>-1.9979982262882465E-5</v>
      </c>
      <c r="M419">
        <f t="shared" si="207"/>
        <v>2.513274122883935E-5</v>
      </c>
      <c r="N419">
        <f t="shared" si="208"/>
        <v>671.14766422043886</v>
      </c>
      <c r="O419">
        <f t="shared" si="209"/>
        <v>-6.1215000000000597</v>
      </c>
      <c r="P419" s="1">
        <f t="shared" si="210"/>
        <v>-9.1209436109867016E-3</v>
      </c>
      <c r="Q419" s="3">
        <v>9.81</v>
      </c>
      <c r="R419" s="3">
        <v>20</v>
      </c>
      <c r="S419" s="3">
        <v>68</v>
      </c>
      <c r="T419" s="3">
        <f t="shared" si="211"/>
        <v>88</v>
      </c>
      <c r="U419" s="5">
        <v>2.4750000000000002E-3</v>
      </c>
      <c r="V419" s="5">
        <v>0.32</v>
      </c>
      <c r="W419" s="5">
        <v>1.29</v>
      </c>
      <c r="X419" s="4">
        <f t="shared" si="212"/>
        <v>2.1366180000000004</v>
      </c>
      <c r="Y419" s="4">
        <f t="shared" si="195"/>
        <v>-7.8736006985352374</v>
      </c>
      <c r="Z419" s="3">
        <f t="shared" si="196"/>
        <v>24.941467180001727</v>
      </c>
      <c r="AA419" s="3">
        <f t="shared" si="213"/>
        <v>19.204484481466491</v>
      </c>
      <c r="AB419" s="3">
        <f t="shared" si="197"/>
        <v>0.2064</v>
      </c>
      <c r="AC419" s="3">
        <f t="shared" si="198"/>
        <v>-5.7369826985352379</v>
      </c>
      <c r="AD419" s="2">
        <f t="shared" si="223"/>
        <v>211.11</v>
      </c>
      <c r="AE419" s="2">
        <f t="shared" si="199"/>
        <v>10.99274496036246</v>
      </c>
      <c r="AF419" s="2">
        <f t="shared" si="214"/>
        <v>1328.3681572045043</v>
      </c>
      <c r="AG419" s="2">
        <f t="shared" si="215"/>
        <v>-305.54838976264472</v>
      </c>
      <c r="AH419" s="2">
        <f t="shared" si="216"/>
        <v>-1022.8197674418606</v>
      </c>
      <c r="AI419" s="2">
        <f t="shared" si="200"/>
        <v>24.590062543555376</v>
      </c>
      <c r="AJ419">
        <f t="shared" si="201"/>
        <v>5.1692141822170115E-3</v>
      </c>
      <c r="AK419">
        <f t="shared" si="217"/>
        <v>-27.795458810732743</v>
      </c>
      <c r="AL419">
        <f t="shared" si="218"/>
        <v>-1022.8197674418606</v>
      </c>
      <c r="AM419">
        <f t="shared" si="219"/>
        <v>1022.041571043372</v>
      </c>
      <c r="AN419">
        <f t="shared" si="220"/>
        <v>0.77819639848866018</v>
      </c>
      <c r="AO419">
        <f t="shared" si="221"/>
        <v>10.99274496036246</v>
      </c>
      <c r="AP419">
        <f t="shared" si="222"/>
        <v>260744.72009776378</v>
      </c>
    </row>
    <row r="420" spans="1:42" x14ac:dyDescent="0.3">
      <c r="A420">
        <v>419</v>
      </c>
      <c r="B420" t="s">
        <v>156</v>
      </c>
      <c r="C420" t="s">
        <v>154</v>
      </c>
      <c r="D420" t="s">
        <v>155</v>
      </c>
      <c r="E420" t="str">
        <f t="shared" si="192"/>
        <v>173.178</v>
      </c>
      <c r="F420" t="str">
        <f t="shared" si="193"/>
        <v>34.55695</v>
      </c>
      <c r="G420" t="str">
        <f t="shared" si="194"/>
        <v>-86.54229</v>
      </c>
      <c r="H420">
        <f t="shared" si="202"/>
        <v>0.60312435389957009</v>
      </c>
      <c r="I420">
        <f t="shared" si="203"/>
        <v>0.60313255694705448</v>
      </c>
      <c r="J420">
        <f t="shared" si="204"/>
        <v>-1.5104410959316807</v>
      </c>
      <c r="K420">
        <f t="shared" si="205"/>
        <v>-1.5104479027157633</v>
      </c>
      <c r="L420">
        <f t="shared" si="206"/>
        <v>-5.6058299505525926E-6</v>
      </c>
      <c r="M420">
        <f t="shared" si="207"/>
        <v>8.2030474843897139E-6</v>
      </c>
      <c r="N420">
        <f t="shared" si="208"/>
        <v>207.68814030235328</v>
      </c>
      <c r="O420">
        <f t="shared" si="209"/>
        <v>0.7722000000000292</v>
      </c>
      <c r="P420" s="1">
        <f t="shared" si="210"/>
        <v>3.7180746039511799E-3</v>
      </c>
      <c r="Q420" s="3">
        <v>9.81</v>
      </c>
      <c r="R420" s="3">
        <v>20</v>
      </c>
      <c r="S420" s="3">
        <v>68</v>
      </c>
      <c r="T420" s="3">
        <f t="shared" si="211"/>
        <v>88</v>
      </c>
      <c r="U420" s="5">
        <v>2.4750000000000002E-3</v>
      </c>
      <c r="V420" s="5">
        <v>0.32</v>
      </c>
      <c r="W420" s="5">
        <v>1.29</v>
      </c>
      <c r="X420" s="4">
        <f t="shared" si="212"/>
        <v>2.1366180000000004</v>
      </c>
      <c r="Y420" s="4">
        <f t="shared" si="195"/>
        <v>3.2097172584835585</v>
      </c>
      <c r="Z420" s="3">
        <f t="shared" si="196"/>
        <v>17.548695556256888</v>
      </c>
      <c r="AA420" s="3">
        <f t="shared" si="213"/>
        <v>22.895030814740448</v>
      </c>
      <c r="AB420" s="3">
        <f t="shared" si="197"/>
        <v>0.2064</v>
      </c>
      <c r="AC420" s="3">
        <f t="shared" si="198"/>
        <v>5.3463352584835588</v>
      </c>
      <c r="AD420" s="2">
        <f t="shared" si="223"/>
        <v>211.11</v>
      </c>
      <c r="AE420" s="2">
        <f t="shared" si="199"/>
        <v>9.2207781552353989</v>
      </c>
      <c r="AF420" s="2">
        <f t="shared" si="214"/>
        <v>783.9759139438471</v>
      </c>
      <c r="AG420" s="2">
        <f t="shared" si="215"/>
        <v>238.84385349801357</v>
      </c>
      <c r="AH420" s="2">
        <f t="shared" si="216"/>
        <v>-1022.8197674418606</v>
      </c>
      <c r="AI420" s="2">
        <f t="shared" si="200"/>
        <v>20.626286915148391</v>
      </c>
      <c r="AJ420">
        <f t="shared" si="201"/>
        <v>1.9070264667159021E-3</v>
      </c>
      <c r="AK420">
        <f t="shared" si="217"/>
        <v>25.902787105056003</v>
      </c>
      <c r="AL420">
        <f t="shared" si="218"/>
        <v>-1022.8197674418606</v>
      </c>
      <c r="AM420">
        <f t="shared" si="219"/>
        <v>1023.4487080583444</v>
      </c>
      <c r="AN420">
        <f t="shared" si="220"/>
        <v>-0.62894061648393063</v>
      </c>
      <c r="AO420">
        <f t="shared" si="221"/>
        <v>9.2207781552353989</v>
      </c>
      <c r="AP420">
        <f t="shared" si="222"/>
        <v>262183.75762884133</v>
      </c>
    </row>
    <row r="421" spans="1:42" x14ac:dyDescent="0.3">
      <c r="A421">
        <v>420</v>
      </c>
      <c r="B421" t="s">
        <v>153</v>
      </c>
      <c r="C421" t="s">
        <v>151</v>
      </c>
      <c r="D421" t="s">
        <v>152</v>
      </c>
      <c r="E421" t="str">
        <f t="shared" si="192"/>
        <v>173.115</v>
      </c>
      <c r="F421" t="str">
        <f t="shared" si="193"/>
        <v>34.5575</v>
      </c>
      <c r="G421" t="str">
        <f t="shared" si="194"/>
        <v>-86.54268</v>
      </c>
      <c r="H421">
        <f t="shared" si="202"/>
        <v>0.60313255694705448</v>
      </c>
      <c r="I421">
        <f t="shared" si="203"/>
        <v>0.60314215625794032</v>
      </c>
      <c r="J421">
        <f t="shared" si="204"/>
        <v>-1.5104479027157633</v>
      </c>
      <c r="K421">
        <f t="shared" si="205"/>
        <v>-1.5104547094998462</v>
      </c>
      <c r="L421">
        <f t="shared" si="206"/>
        <v>-5.6057955834534925E-6</v>
      </c>
      <c r="M421">
        <f t="shared" si="207"/>
        <v>9.5993108858438703E-6</v>
      </c>
      <c r="N421">
        <f t="shared" si="208"/>
        <v>232.3694119268543</v>
      </c>
      <c r="O421">
        <f t="shared" si="209"/>
        <v>-0.20789999999996098</v>
      </c>
      <c r="P421" s="1">
        <f t="shared" si="210"/>
        <v>-8.9469607155267129E-4</v>
      </c>
      <c r="Q421" s="3">
        <v>9.81</v>
      </c>
      <c r="R421" s="3">
        <v>20</v>
      </c>
      <c r="S421" s="3">
        <v>68</v>
      </c>
      <c r="T421" s="3">
        <f t="shared" si="211"/>
        <v>88</v>
      </c>
      <c r="U421" s="5">
        <v>2.4750000000000002E-3</v>
      </c>
      <c r="V421" s="5">
        <v>0.32</v>
      </c>
      <c r="W421" s="5">
        <v>1.29</v>
      </c>
      <c r="X421" s="4">
        <f t="shared" si="212"/>
        <v>2.1366180000000004</v>
      </c>
      <c r="Y421" s="4">
        <f t="shared" si="195"/>
        <v>-0.77237291551510678</v>
      </c>
      <c r="Z421" s="3">
        <f t="shared" si="196"/>
        <v>20.053333336589507</v>
      </c>
      <c r="AA421" s="3">
        <f t="shared" si="213"/>
        <v>21.417578421074399</v>
      </c>
      <c r="AB421" s="3">
        <f t="shared" si="197"/>
        <v>0.2064</v>
      </c>
      <c r="AC421" s="3">
        <f t="shared" si="198"/>
        <v>1.3642450844848937</v>
      </c>
      <c r="AD421" s="2">
        <f t="shared" si="223"/>
        <v>211.11</v>
      </c>
      <c r="AE421" s="2">
        <f t="shared" si="199"/>
        <v>9.8568566366156567</v>
      </c>
      <c r="AF421" s="2">
        <f t="shared" si="214"/>
        <v>957.66875864839278</v>
      </c>
      <c r="AG421" s="2">
        <f t="shared" si="215"/>
        <v>65.15100879348455</v>
      </c>
      <c r="AH421" s="2">
        <f t="shared" si="216"/>
        <v>-1022.8197674418606</v>
      </c>
      <c r="AI421" s="2">
        <f t="shared" si="200"/>
        <v>22.049153514541828</v>
      </c>
      <c r="AJ421">
        <f t="shared" si="201"/>
        <v>1.9959658900490212E-3</v>
      </c>
      <c r="AK421">
        <f t="shared" si="217"/>
        <v>6.6097145566128566</v>
      </c>
      <c r="AL421">
        <f t="shared" si="218"/>
        <v>-1022.8197674418606</v>
      </c>
      <c r="AM421">
        <f t="shared" si="219"/>
        <v>1022.8302238083675</v>
      </c>
      <c r="AN421">
        <f t="shared" si="220"/>
        <v>-1.0456366506957693E-2</v>
      </c>
      <c r="AO421">
        <f t="shared" si="221"/>
        <v>9.8568566366156567</v>
      </c>
      <c r="AP421">
        <f t="shared" si="222"/>
        <v>261550.76425514996</v>
      </c>
    </row>
    <row r="422" spans="1:42" x14ac:dyDescent="0.3">
      <c r="A422">
        <v>421</v>
      </c>
      <c r="B422" t="s">
        <v>150</v>
      </c>
      <c r="C422" t="s">
        <v>148</v>
      </c>
      <c r="D422" t="s">
        <v>149</v>
      </c>
      <c r="E422" t="str">
        <f t="shared" si="192"/>
        <v>171.636</v>
      </c>
      <c r="F422" t="str">
        <f t="shared" si="193"/>
        <v>34.55784</v>
      </c>
      <c r="G422" t="str">
        <f t="shared" si="194"/>
        <v>-86.5429</v>
      </c>
      <c r="H422">
        <f t="shared" si="202"/>
        <v>0.60314215625794032</v>
      </c>
      <c r="I422">
        <f t="shared" si="203"/>
        <v>0.60314809037739714</v>
      </c>
      <c r="J422">
        <f t="shared" si="204"/>
        <v>-1.5104547094998462</v>
      </c>
      <c r="K422">
        <f t="shared" si="205"/>
        <v>-1.5104585492242006</v>
      </c>
      <c r="L422">
        <f t="shared" si="206"/>
        <v>-3.1622267464816075E-6</v>
      </c>
      <c r="M422">
        <f t="shared" si="207"/>
        <v>5.9341194568185429E-6</v>
      </c>
      <c r="N422">
        <f t="shared" si="208"/>
        <v>140.55725144647232</v>
      </c>
      <c r="O422">
        <f t="shared" si="209"/>
        <v>-4.8807000000000444</v>
      </c>
      <c r="P422" s="1">
        <f t="shared" si="210"/>
        <v>-3.4723928860111039E-2</v>
      </c>
      <c r="Q422" s="3">
        <v>9.81</v>
      </c>
      <c r="R422" s="3">
        <v>20</v>
      </c>
      <c r="S422" s="3">
        <v>68</v>
      </c>
      <c r="T422" s="3">
        <f t="shared" si="211"/>
        <v>88</v>
      </c>
      <c r="U422" s="5">
        <v>2.4750000000000002E-3</v>
      </c>
      <c r="V422" s="5">
        <v>0.32</v>
      </c>
      <c r="W422" s="5">
        <v>1.29</v>
      </c>
      <c r="X422" s="4">
        <f t="shared" si="212"/>
        <v>2.1366180000000004</v>
      </c>
      <c r="Y422" s="4">
        <f t="shared" si="195"/>
        <v>-29.958417547919531</v>
      </c>
      <c r="Z422" s="3">
        <f t="shared" si="196"/>
        <v>42.528741738640527</v>
      </c>
      <c r="AA422" s="3">
        <f t="shared" si="213"/>
        <v>14.706942190720994</v>
      </c>
      <c r="AB422" s="3">
        <f t="shared" si="197"/>
        <v>0.2064</v>
      </c>
      <c r="AC422" s="3">
        <f t="shared" si="198"/>
        <v>-27.821799547919532</v>
      </c>
      <c r="AD422" s="2">
        <f t="shared" si="223"/>
        <v>211.11</v>
      </c>
      <c r="AE422" s="2">
        <f t="shared" si="199"/>
        <v>14.354445489912552</v>
      </c>
      <c r="AF422" s="2">
        <f t="shared" si="214"/>
        <v>2957.735005047889</v>
      </c>
      <c r="AG422" s="2">
        <f t="shared" si="215"/>
        <v>-1934.9152376060301</v>
      </c>
      <c r="AH422" s="2">
        <f t="shared" si="216"/>
        <v>-1022.8197674418606</v>
      </c>
      <c r="AI422" s="2">
        <f t="shared" si="200"/>
        <v>32.109970134644826</v>
      </c>
      <c r="AJ422">
        <f t="shared" si="201"/>
        <v>8.2904753415231837E-4</v>
      </c>
      <c r="AK422">
        <f t="shared" si="217"/>
        <v>-134.79554044534657</v>
      </c>
      <c r="AL422">
        <f t="shared" si="218"/>
        <v>-1022.8197674418606</v>
      </c>
      <c r="AM422">
        <f t="shared" si="219"/>
        <v>924.72389633911871</v>
      </c>
      <c r="AN422">
        <f t="shared" si="220"/>
        <v>98.095871102741853</v>
      </c>
      <c r="AO422">
        <f t="shared" si="221"/>
        <v>14.354445489912552</v>
      </c>
      <c r="AP422">
        <f t="shared" si="222"/>
        <v>170828.47302654805</v>
      </c>
    </row>
    <row r="423" spans="1:42" x14ac:dyDescent="0.3">
      <c r="A423">
        <v>422</v>
      </c>
      <c r="B423" t="s">
        <v>147</v>
      </c>
      <c r="C423" t="s">
        <v>145</v>
      </c>
      <c r="D423" t="s">
        <v>146</v>
      </c>
      <c r="E423" t="str">
        <f t="shared" si="192"/>
        <v>170.876</v>
      </c>
      <c r="F423" t="str">
        <f t="shared" si="193"/>
        <v>34.55823</v>
      </c>
      <c r="G423" t="str">
        <f t="shared" si="194"/>
        <v>-86.5431</v>
      </c>
      <c r="H423">
        <f t="shared" si="202"/>
        <v>0.60314809037739714</v>
      </c>
      <c r="I423">
        <f t="shared" si="203"/>
        <v>0.60315489716148007</v>
      </c>
      <c r="J423">
        <f t="shared" si="204"/>
        <v>-1.5104585492242006</v>
      </c>
      <c r="K423">
        <f t="shared" si="205"/>
        <v>-1.5104620398827047</v>
      </c>
      <c r="L423">
        <f t="shared" si="206"/>
        <v>-2.874738973963436E-6</v>
      </c>
      <c r="M423">
        <f t="shared" si="207"/>
        <v>6.8067840829355575E-6</v>
      </c>
      <c r="N423">
        <f t="shared" si="208"/>
        <v>154.45485421518205</v>
      </c>
      <c r="O423">
        <f t="shared" si="209"/>
        <v>-2.5079999999999698</v>
      </c>
      <c r="P423" s="1">
        <f t="shared" si="210"/>
        <v>-1.6237754473588096E-2</v>
      </c>
      <c r="Q423" s="3">
        <v>9.81</v>
      </c>
      <c r="R423" s="3">
        <v>20</v>
      </c>
      <c r="S423" s="3">
        <v>68</v>
      </c>
      <c r="T423" s="3">
        <f t="shared" si="211"/>
        <v>88</v>
      </c>
      <c r="U423" s="5">
        <v>2.4750000000000002E-3</v>
      </c>
      <c r="V423" s="5">
        <v>0.32</v>
      </c>
      <c r="W423" s="5">
        <v>1.29</v>
      </c>
      <c r="X423" s="4">
        <f t="shared" si="212"/>
        <v>2.1366180000000004</v>
      </c>
      <c r="Y423" s="4">
        <f t="shared" si="195"/>
        <v>-14.015881057410139</v>
      </c>
      <c r="Z423" s="3">
        <f t="shared" si="196"/>
        <v>29.52903270986733</v>
      </c>
      <c r="AA423" s="3">
        <f t="shared" si="213"/>
        <v>17.649769652457191</v>
      </c>
      <c r="AB423" s="3">
        <f t="shared" si="197"/>
        <v>0.2064</v>
      </c>
      <c r="AC423" s="3">
        <f t="shared" si="198"/>
        <v>-11.879263057410139</v>
      </c>
      <c r="AD423" s="2">
        <f t="shared" si="223"/>
        <v>211.11</v>
      </c>
      <c r="AE423" s="2">
        <f t="shared" si="199"/>
        <v>11.961062617642115</v>
      </c>
      <c r="AF423" s="2">
        <f t="shared" si="214"/>
        <v>1711.2335720984756</v>
      </c>
      <c r="AG423" s="2">
        <f t="shared" si="215"/>
        <v>-688.41380465661518</v>
      </c>
      <c r="AH423" s="2">
        <f t="shared" si="216"/>
        <v>-1022.8197674418606</v>
      </c>
      <c r="AI423" s="2">
        <f t="shared" si="200"/>
        <v>26.756126783232837</v>
      </c>
      <c r="AJ423">
        <f t="shared" si="201"/>
        <v>1.0933127031174663E-3</v>
      </c>
      <c r="AK423">
        <f t="shared" si="217"/>
        <v>-57.554569076599506</v>
      </c>
      <c r="AL423">
        <f t="shared" si="218"/>
        <v>-1022.8197674418606</v>
      </c>
      <c r="AM423">
        <f t="shared" si="219"/>
        <v>1015.8689163659315</v>
      </c>
      <c r="AN423">
        <f t="shared" si="220"/>
        <v>6.9508510759291084</v>
      </c>
      <c r="AO423">
        <f t="shared" si="221"/>
        <v>11.961062617642115</v>
      </c>
      <c r="AP423">
        <f t="shared" si="222"/>
        <v>254478.91561713035</v>
      </c>
    </row>
    <row r="424" spans="1:42" x14ac:dyDescent="0.3">
      <c r="A424">
        <v>423</v>
      </c>
      <c r="B424" t="s">
        <v>775</v>
      </c>
      <c r="C424" t="s">
        <v>773</v>
      </c>
      <c r="D424" t="s">
        <v>774</v>
      </c>
      <c r="E424" t="str">
        <f t="shared" si="192"/>
        <v>171.191</v>
      </c>
      <c r="F424" t="str">
        <f t="shared" si="193"/>
        <v>34.55874</v>
      </c>
      <c r="G424" t="str">
        <f t="shared" si="194"/>
        <v>-86.54336</v>
      </c>
      <c r="H424">
        <f t="shared" si="202"/>
        <v>0.60315489716148007</v>
      </c>
      <c r="I424">
        <f t="shared" si="203"/>
        <v>0.60316379834066514</v>
      </c>
      <c r="J424">
        <f t="shared" si="204"/>
        <v>-1.5104620398827047</v>
      </c>
      <c r="K424">
        <f t="shared" si="205"/>
        <v>-1.5104665777387598</v>
      </c>
      <c r="L424">
        <f t="shared" si="206"/>
        <v>-3.7371404493702574E-6</v>
      </c>
      <c r="M424">
        <f t="shared" si="207"/>
        <v>8.9011791850612809E-6</v>
      </c>
      <c r="N424">
        <f t="shared" si="208"/>
        <v>201.79986856972749</v>
      </c>
      <c r="O424">
        <f t="shared" si="209"/>
        <v>1.0394999999999925</v>
      </c>
      <c r="P424" s="1">
        <f t="shared" si="210"/>
        <v>5.151143097205815E-3</v>
      </c>
      <c r="Q424" s="3">
        <v>9.81</v>
      </c>
      <c r="R424" s="3">
        <v>20</v>
      </c>
      <c r="S424" s="3">
        <v>68</v>
      </c>
      <c r="T424" s="3">
        <f t="shared" si="211"/>
        <v>88</v>
      </c>
      <c r="U424" s="5">
        <v>2.4750000000000002E-3</v>
      </c>
      <c r="V424" s="5">
        <v>0.32</v>
      </c>
      <c r="W424" s="5">
        <v>1.29</v>
      </c>
      <c r="X424" s="4">
        <f t="shared" si="212"/>
        <v>2.1366180000000004</v>
      </c>
      <c r="Y424" s="4">
        <f t="shared" si="195"/>
        <v>4.4468198167767801</v>
      </c>
      <c r="Z424" s="3">
        <f t="shared" si="196"/>
        <v>16.809547266115505</v>
      </c>
      <c r="AA424" s="3">
        <f t="shared" si="213"/>
        <v>23.392985082892285</v>
      </c>
      <c r="AB424" s="3">
        <f t="shared" si="197"/>
        <v>0.2064</v>
      </c>
      <c r="AC424" s="3">
        <f t="shared" si="198"/>
        <v>6.5834378167767804</v>
      </c>
      <c r="AD424" s="2">
        <f t="shared" si="223"/>
        <v>211.11</v>
      </c>
      <c r="AE424" s="2">
        <f t="shared" si="199"/>
        <v>9.0245002615928733</v>
      </c>
      <c r="AF424" s="2">
        <f t="shared" si="214"/>
        <v>734.96978536975348</v>
      </c>
      <c r="AG424" s="2">
        <f t="shared" si="215"/>
        <v>287.84998207210498</v>
      </c>
      <c r="AH424" s="2">
        <f t="shared" si="216"/>
        <v>-1022.8197674418606</v>
      </c>
      <c r="AI424" s="2">
        <f t="shared" si="200"/>
        <v>20.187225907366415</v>
      </c>
      <c r="AJ424">
        <f t="shared" si="201"/>
        <v>1.8932602356053964E-3</v>
      </c>
      <c r="AK424">
        <f t="shared" si="217"/>
        <v>31.896501050275099</v>
      </c>
      <c r="AL424">
        <f t="shared" si="218"/>
        <v>-1022.8197674418606</v>
      </c>
      <c r="AM424">
        <f t="shared" si="219"/>
        <v>1023.9934973516702</v>
      </c>
      <c r="AN424">
        <f t="shared" si="220"/>
        <v>-1.1737299098096514</v>
      </c>
      <c r="AO424">
        <f t="shared" si="221"/>
        <v>9.0245002615928733</v>
      </c>
      <c r="AP424">
        <f t="shared" si="222"/>
        <v>262741.96096274763</v>
      </c>
    </row>
    <row r="425" spans="1:42" x14ac:dyDescent="0.3">
      <c r="A425">
        <v>424</v>
      </c>
      <c r="B425" t="s">
        <v>778</v>
      </c>
      <c r="C425" t="s">
        <v>776</v>
      </c>
      <c r="D425" t="s">
        <v>777</v>
      </c>
      <c r="E425" t="str">
        <f t="shared" si="192"/>
        <v>172.528</v>
      </c>
      <c r="F425" t="str">
        <f t="shared" si="193"/>
        <v>34.56039</v>
      </c>
      <c r="G425" t="str">
        <f t="shared" si="194"/>
        <v>-86.54416</v>
      </c>
      <c r="H425">
        <f t="shared" si="202"/>
        <v>0.60316379834066514</v>
      </c>
      <c r="I425">
        <f t="shared" si="203"/>
        <v>0.603192596273323</v>
      </c>
      <c r="J425">
        <f t="shared" si="204"/>
        <v>-1.5104665777387598</v>
      </c>
      <c r="K425">
        <f t="shared" si="205"/>
        <v>-1.5104805403727757</v>
      </c>
      <c r="L425">
        <f t="shared" si="206"/>
        <v>-1.1498744394897474E-5</v>
      </c>
      <c r="M425">
        <f t="shared" si="207"/>
        <v>2.8797932657864678E-5</v>
      </c>
      <c r="N425">
        <f t="shared" si="208"/>
        <v>648.19184765233467</v>
      </c>
      <c r="O425">
        <f t="shared" si="209"/>
        <v>4.4120999999999642</v>
      </c>
      <c r="P425" s="1">
        <f t="shared" si="210"/>
        <v>6.8067810725790647E-3</v>
      </c>
      <c r="Q425" s="3">
        <v>9.81</v>
      </c>
      <c r="R425" s="3">
        <v>20</v>
      </c>
      <c r="S425" s="3">
        <v>68</v>
      </c>
      <c r="T425" s="3">
        <f t="shared" si="211"/>
        <v>88</v>
      </c>
      <c r="U425" s="5">
        <v>2.4750000000000002E-3</v>
      </c>
      <c r="V425" s="5">
        <v>0.32</v>
      </c>
      <c r="W425" s="5">
        <v>1.29</v>
      </c>
      <c r="X425" s="4">
        <f t="shared" si="212"/>
        <v>2.1366180000000004</v>
      </c>
      <c r="Y425" s="4">
        <f t="shared" si="195"/>
        <v>5.8760218412017258</v>
      </c>
      <c r="Z425" s="3">
        <f t="shared" si="196"/>
        <v>15.979912589386961</v>
      </c>
      <c r="AA425" s="3">
        <f t="shared" si="213"/>
        <v>23.992552430588688</v>
      </c>
      <c r="AB425" s="3">
        <f t="shared" si="197"/>
        <v>0.2064</v>
      </c>
      <c r="AC425" s="3">
        <f t="shared" si="198"/>
        <v>8.0126398412017252</v>
      </c>
      <c r="AD425" s="2">
        <f t="shared" si="223"/>
        <v>211.11</v>
      </c>
      <c r="AE425" s="2">
        <f t="shared" si="199"/>
        <v>8.7989804590715437</v>
      </c>
      <c r="AF425" s="2">
        <f t="shared" si="214"/>
        <v>681.23516769228297</v>
      </c>
      <c r="AG425" s="2">
        <f t="shared" si="215"/>
        <v>341.58459974957412</v>
      </c>
      <c r="AH425" s="2">
        <f t="shared" si="216"/>
        <v>-1022.8197674418606</v>
      </c>
      <c r="AI425" s="2">
        <f t="shared" si="200"/>
        <v>19.682752632601478</v>
      </c>
      <c r="AJ425">
        <f t="shared" si="201"/>
        <v>6.2371158039436353E-3</v>
      </c>
      <c r="AK425">
        <f t="shared" si="217"/>
        <v>38.820929463186651</v>
      </c>
      <c r="AL425">
        <f t="shared" si="218"/>
        <v>-1022.8197674418606</v>
      </c>
      <c r="AM425">
        <f t="shared" si="219"/>
        <v>1024.9339289104851</v>
      </c>
      <c r="AN425">
        <f t="shared" si="220"/>
        <v>-2.1141614686244452</v>
      </c>
      <c r="AO425">
        <f t="shared" si="221"/>
        <v>8.7989804590715437</v>
      </c>
      <c r="AP425">
        <f t="shared" si="222"/>
        <v>263706.9449878438</v>
      </c>
    </row>
    <row r="426" spans="1:42" x14ac:dyDescent="0.3">
      <c r="A426">
        <v>425</v>
      </c>
      <c r="B426" t="s">
        <v>141</v>
      </c>
      <c r="C426" t="s">
        <v>139</v>
      </c>
      <c r="D426" t="s">
        <v>140</v>
      </c>
      <c r="E426" t="str">
        <f t="shared" si="192"/>
        <v>172.415</v>
      </c>
      <c r="F426" t="str">
        <f t="shared" si="193"/>
        <v>34.56076</v>
      </c>
      <c r="G426" t="str">
        <f t="shared" si="194"/>
        <v>-86.54432</v>
      </c>
      <c r="H426">
        <f t="shared" si="202"/>
        <v>0.603192596273323</v>
      </c>
      <c r="I426">
        <f t="shared" si="203"/>
        <v>0.60319905399155549</v>
      </c>
      <c r="J426">
        <f t="shared" si="204"/>
        <v>-1.5104805403727757</v>
      </c>
      <c r="K426">
        <f t="shared" si="205"/>
        <v>-1.5104833328995788</v>
      </c>
      <c r="L426">
        <f t="shared" si="206"/>
        <v>-2.2997209544128123E-6</v>
      </c>
      <c r="M426">
        <f t="shared" si="207"/>
        <v>6.4577182324887517E-6</v>
      </c>
      <c r="N426">
        <f t="shared" si="208"/>
        <v>143.29334941995688</v>
      </c>
      <c r="O426">
        <f t="shared" si="209"/>
        <v>-0.37289999999999845</v>
      </c>
      <c r="P426" s="1">
        <f t="shared" si="210"/>
        <v>-2.6023538531932981E-3</v>
      </c>
      <c r="Q426" s="3">
        <v>9.81</v>
      </c>
      <c r="R426" s="3">
        <v>20</v>
      </c>
      <c r="S426" s="3">
        <v>68</v>
      </c>
      <c r="T426" s="3">
        <f t="shared" si="211"/>
        <v>88</v>
      </c>
      <c r="U426" s="5">
        <v>2.4750000000000002E-3</v>
      </c>
      <c r="V426" s="5">
        <v>0.32</v>
      </c>
      <c r="W426" s="5">
        <v>1.29</v>
      </c>
      <c r="X426" s="4">
        <f t="shared" si="212"/>
        <v>2.1366180000000004</v>
      </c>
      <c r="Y426" s="4">
        <f t="shared" si="195"/>
        <v>-2.2465524272952195</v>
      </c>
      <c r="Z426" s="3">
        <f t="shared" si="196"/>
        <v>21.026171351068406</v>
      </c>
      <c r="AA426" s="3">
        <f t="shared" si="213"/>
        <v>20.916236923773187</v>
      </c>
      <c r="AB426" s="3">
        <f t="shared" si="197"/>
        <v>0.2064</v>
      </c>
      <c r="AC426" s="3">
        <f t="shared" si="198"/>
        <v>-0.10993442729521946</v>
      </c>
      <c r="AD426" s="2">
        <f t="shared" si="223"/>
        <v>211.11</v>
      </c>
      <c r="AE426" s="2">
        <f t="shared" si="199"/>
        <v>10.093115734402563</v>
      </c>
      <c r="AF426" s="2">
        <f t="shared" si="214"/>
        <v>1028.1956438842678</v>
      </c>
      <c r="AG426" s="2">
        <f t="shared" si="215"/>
        <v>-5.3758764432457085</v>
      </c>
      <c r="AH426" s="2">
        <f t="shared" si="216"/>
        <v>-1022.8197674418606</v>
      </c>
      <c r="AI426" s="2">
        <f t="shared" si="200"/>
        <v>22.577649901205241</v>
      </c>
      <c r="AJ426">
        <f t="shared" si="201"/>
        <v>1.2020246595350549E-3</v>
      </c>
      <c r="AK426">
        <f t="shared" si="217"/>
        <v>-0.53262803922102453</v>
      </c>
      <c r="AL426">
        <f t="shared" si="218"/>
        <v>-1022.8197674418606</v>
      </c>
      <c r="AM426">
        <f t="shared" si="219"/>
        <v>1022.8197619703253</v>
      </c>
      <c r="AN426">
        <f t="shared" si="220"/>
        <v>5.4715352462153533E-6</v>
      </c>
      <c r="AO426">
        <f t="shared" si="221"/>
        <v>10.093115734402563</v>
      </c>
      <c r="AP426">
        <f t="shared" si="222"/>
        <v>261540.06357106104</v>
      </c>
    </row>
    <row r="427" spans="1:42" x14ac:dyDescent="0.3">
      <c r="A427">
        <v>426</v>
      </c>
      <c r="B427" t="s">
        <v>781</v>
      </c>
      <c r="C427" t="s">
        <v>779</v>
      </c>
      <c r="D427" t="s">
        <v>780</v>
      </c>
      <c r="E427" t="str">
        <f t="shared" si="192"/>
        <v>172.171</v>
      </c>
      <c r="F427" t="str">
        <f t="shared" si="193"/>
        <v>34.56105</v>
      </c>
      <c r="G427" t="str">
        <f t="shared" si="194"/>
        <v>-86.54443</v>
      </c>
      <c r="H427">
        <f t="shared" si="202"/>
        <v>0.60319905399155549</v>
      </c>
      <c r="I427">
        <f t="shared" si="203"/>
        <v>0.6032041154463863</v>
      </c>
      <c r="J427">
        <f t="shared" si="204"/>
        <v>-1.5104833328995788</v>
      </c>
      <c r="K427">
        <f t="shared" si="205"/>
        <v>-1.5104852527617563</v>
      </c>
      <c r="L427">
        <f t="shared" si="206"/>
        <v>-1.581051883652497E-6</v>
      </c>
      <c r="M427">
        <f t="shared" si="207"/>
        <v>5.0614548308125507E-6</v>
      </c>
      <c r="N427">
        <f t="shared" si="208"/>
        <v>110.84395776899845</v>
      </c>
      <c r="O427">
        <f t="shared" si="209"/>
        <v>-0.80519999999999925</v>
      </c>
      <c r="P427" s="1">
        <f t="shared" si="210"/>
        <v>-7.264266056595128E-3</v>
      </c>
      <c r="Q427" s="3">
        <v>9.81</v>
      </c>
      <c r="R427" s="3">
        <v>20</v>
      </c>
      <c r="S427" s="3">
        <v>68</v>
      </c>
      <c r="T427" s="3">
        <f t="shared" si="211"/>
        <v>88</v>
      </c>
      <c r="U427" s="5">
        <v>2.4750000000000002E-3</v>
      </c>
      <c r="V427" s="5">
        <v>0.32</v>
      </c>
      <c r="W427" s="5">
        <v>1.29</v>
      </c>
      <c r="X427" s="4">
        <f t="shared" si="212"/>
        <v>2.1366180000000004</v>
      </c>
      <c r="Y427" s="4">
        <f t="shared" si="195"/>
        <v>-6.2709301464036464</v>
      </c>
      <c r="Z427" s="3">
        <f t="shared" si="196"/>
        <v>23.795707665328173</v>
      </c>
      <c r="AA427" s="3">
        <f t="shared" si="213"/>
        <v>19.661395518924529</v>
      </c>
      <c r="AB427" s="3">
        <f t="shared" si="197"/>
        <v>0.2064</v>
      </c>
      <c r="AC427" s="3">
        <f t="shared" si="198"/>
        <v>-4.134312146403647</v>
      </c>
      <c r="AD427" s="2">
        <f t="shared" si="223"/>
        <v>211.11</v>
      </c>
      <c r="AE427" s="2">
        <f t="shared" si="199"/>
        <v>10.737284634592882</v>
      </c>
      <c r="AF427" s="2">
        <f t="shared" si="214"/>
        <v>1237.8938288962804</v>
      </c>
      <c r="AG427" s="2">
        <f t="shared" si="215"/>
        <v>-215.07406145441178</v>
      </c>
      <c r="AH427" s="2">
        <f t="shared" si="216"/>
        <v>-1022.8197674418606</v>
      </c>
      <c r="AI427" s="2">
        <f t="shared" si="200"/>
        <v>24.018614246453811</v>
      </c>
      <c r="AJ427">
        <f t="shared" si="201"/>
        <v>8.7403767779756789E-4</v>
      </c>
      <c r="AK427">
        <f t="shared" si="217"/>
        <v>-20.030582104668831</v>
      </c>
      <c r="AL427">
        <f t="shared" si="218"/>
        <v>-1022.8197674418606</v>
      </c>
      <c r="AM427">
        <f t="shared" si="219"/>
        <v>1022.5286679453812</v>
      </c>
      <c r="AN427">
        <f t="shared" si="220"/>
        <v>0.29109949647931899</v>
      </c>
      <c r="AO427">
        <f t="shared" si="221"/>
        <v>10.737284634592882</v>
      </c>
      <c r="AP427">
        <f t="shared" si="222"/>
        <v>261242.41158708089</v>
      </c>
    </row>
    <row r="428" spans="1:42" x14ac:dyDescent="0.3">
      <c r="A428">
        <v>427</v>
      </c>
      <c r="B428" t="s">
        <v>138</v>
      </c>
      <c r="C428" t="s">
        <v>136</v>
      </c>
      <c r="D428" t="s">
        <v>137</v>
      </c>
      <c r="E428" t="str">
        <f t="shared" si="192"/>
        <v>172.061</v>
      </c>
      <c r="F428" t="str">
        <f t="shared" si="193"/>
        <v>34.56124</v>
      </c>
      <c r="G428" t="str">
        <f t="shared" si="194"/>
        <v>-86.54449</v>
      </c>
      <c r="H428">
        <f t="shared" si="202"/>
        <v>0.6032041154463863</v>
      </c>
      <c r="I428">
        <f t="shared" si="203"/>
        <v>0.60320743157196499</v>
      </c>
      <c r="J428">
        <f t="shared" si="204"/>
        <v>-1.5104852527617563</v>
      </c>
      <c r="K428">
        <f t="shared" si="205"/>
        <v>-1.5104862999593072</v>
      </c>
      <c r="L428">
        <f t="shared" si="206"/>
        <v>-8.6238944778733209E-7</v>
      </c>
      <c r="M428">
        <f t="shared" si="207"/>
        <v>3.3161255786895438E-6</v>
      </c>
      <c r="N428">
        <f t="shared" si="208"/>
        <v>71.62439272610284</v>
      </c>
      <c r="O428">
        <f t="shared" si="209"/>
        <v>-0.3629999999999512</v>
      </c>
      <c r="P428" s="1">
        <f t="shared" si="210"/>
        <v>-5.0681057972538903E-3</v>
      </c>
      <c r="Q428" s="3">
        <v>9.81</v>
      </c>
      <c r="R428" s="3">
        <v>20</v>
      </c>
      <c r="S428" s="3">
        <v>68</v>
      </c>
      <c r="T428" s="3">
        <f t="shared" si="211"/>
        <v>88</v>
      </c>
      <c r="U428" s="5">
        <v>2.4750000000000002E-3</v>
      </c>
      <c r="V428" s="5">
        <v>0.32</v>
      </c>
      <c r="W428" s="5">
        <v>1.29</v>
      </c>
      <c r="X428" s="4">
        <f t="shared" si="212"/>
        <v>2.1366180000000004</v>
      </c>
      <c r="Y428" s="4">
        <f t="shared" si="195"/>
        <v>-4.3751381837786614</v>
      </c>
      <c r="Z428" s="3">
        <f t="shared" si="196"/>
        <v>22.471107185780561</v>
      </c>
      <c r="AA428" s="3">
        <f t="shared" si="213"/>
        <v>20.2325870020019</v>
      </c>
      <c r="AB428" s="3">
        <f t="shared" si="197"/>
        <v>0.2064</v>
      </c>
      <c r="AC428" s="3">
        <f t="shared" si="198"/>
        <v>-2.238520183778661</v>
      </c>
      <c r="AD428" s="2">
        <f t="shared" si="223"/>
        <v>211.11</v>
      </c>
      <c r="AE428" s="2">
        <f t="shared" si="199"/>
        <v>10.434157529094531</v>
      </c>
      <c r="AF428" s="2">
        <f t="shared" si="214"/>
        <v>1135.9838770814072</v>
      </c>
      <c r="AG428" s="2">
        <f t="shared" si="215"/>
        <v>-113.16410963955516</v>
      </c>
      <c r="AH428" s="2">
        <f t="shared" si="216"/>
        <v>-1022.8197674418606</v>
      </c>
      <c r="AI428" s="2">
        <f t="shared" si="200"/>
        <v>23.34053843283959</v>
      </c>
      <c r="AJ428">
        <f t="shared" si="201"/>
        <v>5.8118735924314754E-4</v>
      </c>
      <c r="AK428">
        <f t="shared" si="217"/>
        <v>-10.845543526059403</v>
      </c>
      <c r="AL428">
        <f t="shared" si="218"/>
        <v>-1022.8197674418606</v>
      </c>
      <c r="AM428">
        <f t="shared" si="219"/>
        <v>1022.7735707684205</v>
      </c>
      <c r="AN428">
        <f t="shared" si="220"/>
        <v>4.6196673439965252E-2</v>
      </c>
      <c r="AO428">
        <f t="shared" si="221"/>
        <v>10.434157529094531</v>
      </c>
      <c r="AP428">
        <f t="shared" si="222"/>
        <v>261492.82043080361</v>
      </c>
    </row>
    <row r="429" spans="1:42" x14ac:dyDescent="0.3">
      <c r="A429">
        <v>428</v>
      </c>
      <c r="B429" t="s">
        <v>784</v>
      </c>
      <c r="C429" t="s">
        <v>782</v>
      </c>
      <c r="D429" t="s">
        <v>783</v>
      </c>
      <c r="E429" t="str">
        <f t="shared" si="192"/>
        <v>173.718</v>
      </c>
      <c r="F429" t="str">
        <f t="shared" si="193"/>
        <v>34.56212</v>
      </c>
      <c r="G429" t="str">
        <f t="shared" si="194"/>
        <v>-86.54474</v>
      </c>
      <c r="H429">
        <f t="shared" si="202"/>
        <v>0.60320743157196499</v>
      </c>
      <c r="I429">
        <f t="shared" si="203"/>
        <v>0.60322279046938254</v>
      </c>
      <c r="J429">
        <f t="shared" si="204"/>
        <v>-1.5104862999593072</v>
      </c>
      <c r="K429">
        <f t="shared" si="205"/>
        <v>-1.5104906632824373</v>
      </c>
      <c r="L429">
        <f t="shared" si="206"/>
        <v>-3.5932662541110072E-6</v>
      </c>
      <c r="M429">
        <f t="shared" si="207"/>
        <v>1.5358897417550033E-5</v>
      </c>
      <c r="N429">
        <f t="shared" si="208"/>
        <v>329.72431654764688</v>
      </c>
      <c r="O429">
        <f t="shared" si="209"/>
        <v>5.4680999999999411</v>
      </c>
      <c r="P429" s="1">
        <f t="shared" si="210"/>
        <v>1.6583854224805929E-2</v>
      </c>
      <c r="Q429" s="3">
        <v>9.81</v>
      </c>
      <c r="R429" s="3">
        <v>20</v>
      </c>
      <c r="S429" s="3">
        <v>68</v>
      </c>
      <c r="T429" s="3">
        <f t="shared" si="211"/>
        <v>88</v>
      </c>
      <c r="U429" s="5">
        <v>2.4750000000000002E-3</v>
      </c>
      <c r="V429" s="5">
        <v>0.32</v>
      </c>
      <c r="W429" s="5">
        <v>1.29</v>
      </c>
      <c r="X429" s="4">
        <f t="shared" si="212"/>
        <v>2.1366180000000004</v>
      </c>
      <c r="Y429" s="4">
        <f t="shared" si="195"/>
        <v>14.314541387716138</v>
      </c>
      <c r="Z429" s="3">
        <f t="shared" si="196"/>
        <v>11.649309314396104</v>
      </c>
      <c r="AA429" s="3">
        <f t="shared" si="213"/>
        <v>28.100468702112245</v>
      </c>
      <c r="AB429" s="3">
        <f t="shared" si="197"/>
        <v>0.2064</v>
      </c>
      <c r="AC429" s="3">
        <f t="shared" si="198"/>
        <v>16.451159387716142</v>
      </c>
      <c r="AD429" s="2">
        <f t="shared" si="223"/>
        <v>211.11</v>
      </c>
      <c r="AE429" s="2">
        <f t="shared" si="199"/>
        <v>7.5126860778707032</v>
      </c>
      <c r="AF429" s="2">
        <f t="shared" si="214"/>
        <v>424.01939875519923</v>
      </c>
      <c r="AG429" s="2">
        <f t="shared" si="215"/>
        <v>598.80036868666173</v>
      </c>
      <c r="AH429" s="2">
        <f t="shared" si="216"/>
        <v>-1022.8197674418606</v>
      </c>
      <c r="AI429" s="2">
        <f t="shared" si="200"/>
        <v>16.80539493921335</v>
      </c>
      <c r="AJ429">
        <f t="shared" si="201"/>
        <v>3.7159369030488405E-3</v>
      </c>
      <c r="AK429">
        <f t="shared" si="217"/>
        <v>79.705229591647978</v>
      </c>
      <c r="AL429">
        <f t="shared" si="218"/>
        <v>-1022.8197674418606</v>
      </c>
      <c r="AM429">
        <f t="shared" si="219"/>
        <v>1040.838055450718</v>
      </c>
      <c r="AN429">
        <f t="shared" si="220"/>
        <v>-18.018288008857382</v>
      </c>
      <c r="AO429">
        <f t="shared" si="221"/>
        <v>7.5126860778707032</v>
      </c>
      <c r="AP429">
        <f t="shared" si="222"/>
        <v>280294.18902114558</v>
      </c>
    </row>
    <row r="430" spans="1:42" x14ac:dyDescent="0.3">
      <c r="A430">
        <v>429</v>
      </c>
      <c r="B430" t="s">
        <v>787</v>
      </c>
      <c r="C430" t="s">
        <v>785</v>
      </c>
      <c r="D430" t="s">
        <v>786</v>
      </c>
      <c r="E430" t="str">
        <f t="shared" si="192"/>
        <v>175.197</v>
      </c>
      <c r="F430" t="str">
        <f t="shared" si="193"/>
        <v>34.5626</v>
      </c>
      <c r="G430" t="str">
        <f t="shared" si="194"/>
        <v>-86.54489</v>
      </c>
      <c r="H430">
        <f t="shared" si="202"/>
        <v>0.60322279046938254</v>
      </c>
      <c r="I430">
        <f t="shared" si="203"/>
        <v>0.60323116804979215</v>
      </c>
      <c r="J430">
        <f t="shared" si="204"/>
        <v>-1.5104906632824373</v>
      </c>
      <c r="K430">
        <f t="shared" si="205"/>
        <v>-1.510493281276315</v>
      </c>
      <c r="L430">
        <f t="shared" si="206"/>
        <v>-2.1559421256349861E-6</v>
      </c>
      <c r="M430">
        <f t="shared" si="207"/>
        <v>8.3775804096131168E-6</v>
      </c>
      <c r="N430">
        <f t="shared" si="208"/>
        <v>180.82685391614328</v>
      </c>
      <c r="O430">
        <f t="shared" si="209"/>
        <v>4.8807000000000444</v>
      </c>
      <c r="P430" s="1">
        <f t="shared" si="210"/>
        <v>2.6991013194663124E-2</v>
      </c>
      <c r="Q430" s="3">
        <v>9.81</v>
      </c>
      <c r="R430" s="3">
        <v>20</v>
      </c>
      <c r="S430" s="3">
        <v>68</v>
      </c>
      <c r="T430" s="3">
        <f t="shared" si="211"/>
        <v>88</v>
      </c>
      <c r="U430" s="5">
        <v>2.4750000000000002E-3</v>
      </c>
      <c r="V430" s="5">
        <v>0.32</v>
      </c>
      <c r="W430" s="5">
        <v>1.29</v>
      </c>
      <c r="X430" s="4">
        <f t="shared" si="212"/>
        <v>2.1366180000000004</v>
      </c>
      <c r="Y430" s="4">
        <f t="shared" si="195"/>
        <v>23.292319015892431</v>
      </c>
      <c r="Z430" s="3">
        <f t="shared" si="196"/>
        <v>8.1555071714885123</v>
      </c>
      <c r="AA430" s="3">
        <f t="shared" si="213"/>
        <v>33.584444187380939</v>
      </c>
      <c r="AB430" s="3">
        <f t="shared" si="197"/>
        <v>0.2064</v>
      </c>
      <c r="AC430" s="3">
        <f t="shared" si="198"/>
        <v>25.428937015892433</v>
      </c>
      <c r="AD430" s="2">
        <f t="shared" si="223"/>
        <v>211.11</v>
      </c>
      <c r="AE430" s="2">
        <f t="shared" si="199"/>
        <v>6.2859459225269116</v>
      </c>
      <c r="AF430" s="2">
        <f t="shared" si="214"/>
        <v>248.37731129242826</v>
      </c>
      <c r="AG430" s="2">
        <f t="shared" si="215"/>
        <v>774.44245614943168</v>
      </c>
      <c r="AH430" s="2">
        <f t="shared" si="216"/>
        <v>-1022.8197674418606</v>
      </c>
      <c r="AI430" s="2">
        <f t="shared" si="200"/>
        <v>14.061256213775291</v>
      </c>
      <c r="AJ430">
        <f t="shared" si="201"/>
        <v>2.4355939249467453E-3</v>
      </c>
      <c r="AK430">
        <f t="shared" si="217"/>
        <v>123.20221422428504</v>
      </c>
      <c r="AL430">
        <f t="shared" si="218"/>
        <v>-1022.8197674418606</v>
      </c>
      <c r="AM430">
        <f t="shared" si="219"/>
        <v>1086.5633853383879</v>
      </c>
      <c r="AN430">
        <f t="shared" si="220"/>
        <v>-63.743617896527269</v>
      </c>
      <c r="AO430">
        <f t="shared" si="221"/>
        <v>6.2859459225269116</v>
      </c>
      <c r="AP430">
        <f t="shared" si="222"/>
        <v>330801.55042282277</v>
      </c>
    </row>
    <row r="431" spans="1:42" x14ac:dyDescent="0.3">
      <c r="A431">
        <v>430</v>
      </c>
      <c r="B431" t="s">
        <v>790</v>
      </c>
      <c r="C431" t="s">
        <v>788</v>
      </c>
      <c r="D431" t="s">
        <v>789</v>
      </c>
      <c r="E431" t="str">
        <f t="shared" si="192"/>
        <v>174.663</v>
      </c>
      <c r="F431" t="str">
        <f t="shared" si="193"/>
        <v>34.56296</v>
      </c>
      <c r="G431" t="str">
        <f t="shared" si="194"/>
        <v>-86.54506</v>
      </c>
      <c r="H431">
        <f t="shared" si="202"/>
        <v>0.60323116804979215</v>
      </c>
      <c r="I431">
        <f t="shared" si="203"/>
        <v>0.6032374512350992</v>
      </c>
      <c r="J431">
        <f t="shared" si="204"/>
        <v>-1.510493281276315</v>
      </c>
      <c r="K431">
        <f t="shared" si="205"/>
        <v>-1.5104962483360436</v>
      </c>
      <c r="L431">
        <f t="shared" si="206"/>
        <v>-2.4433887374348357E-6</v>
      </c>
      <c r="M431">
        <f t="shared" si="207"/>
        <v>6.2831853070433041E-6</v>
      </c>
      <c r="N431">
        <f t="shared" si="208"/>
        <v>140.92223335001106</v>
      </c>
      <c r="O431">
        <f t="shared" si="209"/>
        <v>-1.7621999999999729</v>
      </c>
      <c r="P431" s="1">
        <f t="shared" si="210"/>
        <v>-1.250476917736015E-2</v>
      </c>
      <c r="Q431" s="3">
        <v>9.81</v>
      </c>
      <c r="R431" s="3">
        <v>20</v>
      </c>
      <c r="S431" s="3">
        <v>68</v>
      </c>
      <c r="T431" s="3">
        <f t="shared" si="211"/>
        <v>88</v>
      </c>
      <c r="U431" s="5">
        <v>2.4750000000000002E-3</v>
      </c>
      <c r="V431" s="5">
        <v>0.32</v>
      </c>
      <c r="W431" s="5">
        <v>1.29</v>
      </c>
      <c r="X431" s="4">
        <f t="shared" si="212"/>
        <v>2.1366180000000004</v>
      </c>
      <c r="Y431" s="4">
        <f t="shared" si="195"/>
        <v>-10.794273222204913</v>
      </c>
      <c r="Z431" s="3">
        <f t="shared" si="196"/>
        <v>27.086154708785376</v>
      </c>
      <c r="AA431" s="3">
        <f t="shared" si="213"/>
        <v>18.428499486580463</v>
      </c>
      <c r="AB431" s="3">
        <f t="shared" si="197"/>
        <v>0.2064</v>
      </c>
      <c r="AC431" s="3">
        <f t="shared" si="198"/>
        <v>-8.6576552222049141</v>
      </c>
      <c r="AD431" s="2">
        <f t="shared" si="223"/>
        <v>211.11</v>
      </c>
      <c r="AE431" s="2">
        <f t="shared" si="199"/>
        <v>11.455626116153907</v>
      </c>
      <c r="AF431" s="2">
        <f t="shared" si="214"/>
        <v>1503.3375061441222</v>
      </c>
      <c r="AG431" s="2">
        <f t="shared" si="215"/>
        <v>-480.51773870226191</v>
      </c>
      <c r="AH431" s="2">
        <f t="shared" si="216"/>
        <v>-1022.8197674418606</v>
      </c>
      <c r="AI431" s="2">
        <f t="shared" si="200"/>
        <v>25.625497879514409</v>
      </c>
      <c r="AJ431">
        <f t="shared" si="201"/>
        <v>1.0415335946969838E-3</v>
      </c>
      <c r="AK431">
        <f t="shared" si="217"/>
        <v>-41.946003983550938</v>
      </c>
      <c r="AL431">
        <f t="shared" si="218"/>
        <v>-1022.8197674418606</v>
      </c>
      <c r="AM431">
        <f t="shared" si="219"/>
        <v>1020.1403022989015</v>
      </c>
      <c r="AN431">
        <f t="shared" si="220"/>
        <v>2.6794651429590886</v>
      </c>
      <c r="AO431">
        <f t="shared" si="221"/>
        <v>11.455626116153907</v>
      </c>
      <c r="AP431">
        <f t="shared" si="222"/>
        <v>258806.63878651778</v>
      </c>
    </row>
    <row r="432" spans="1:42" x14ac:dyDescent="0.3">
      <c r="A432">
        <v>431</v>
      </c>
      <c r="B432" t="s">
        <v>793</v>
      </c>
      <c r="C432" t="s">
        <v>791</v>
      </c>
      <c r="D432" t="s">
        <v>792</v>
      </c>
      <c r="E432" t="str">
        <f t="shared" si="192"/>
        <v>172.803</v>
      </c>
      <c r="F432" t="str">
        <f t="shared" si="193"/>
        <v>34.56339</v>
      </c>
      <c r="G432" t="str">
        <f t="shared" si="194"/>
        <v>-86.54531</v>
      </c>
      <c r="H432">
        <f t="shared" si="202"/>
        <v>0.6032374512350992</v>
      </c>
      <c r="I432">
        <f t="shared" si="203"/>
        <v>0.60324495615088281</v>
      </c>
      <c r="J432">
        <f t="shared" si="204"/>
        <v>-1.5104962483360436</v>
      </c>
      <c r="K432">
        <f t="shared" si="205"/>
        <v>-1.5105006116591735</v>
      </c>
      <c r="L432">
        <f t="shared" si="206"/>
        <v>-3.5932016659544589E-6</v>
      </c>
      <c r="M432">
        <f t="shared" si="207"/>
        <v>7.5049157836071245E-6</v>
      </c>
      <c r="N432">
        <f t="shared" si="208"/>
        <v>173.93293712003907</v>
      </c>
      <c r="O432">
        <f t="shared" si="209"/>
        <v>-6.1380000000000443</v>
      </c>
      <c r="P432" s="1">
        <f t="shared" si="210"/>
        <v>-3.5289463293337764E-2</v>
      </c>
      <c r="Q432" s="3">
        <v>9.81</v>
      </c>
      <c r="R432" s="3">
        <v>20</v>
      </c>
      <c r="S432" s="3">
        <v>68</v>
      </c>
      <c r="T432" s="3">
        <f t="shared" si="211"/>
        <v>88</v>
      </c>
      <c r="U432" s="5">
        <v>2.4750000000000002E-3</v>
      </c>
      <c r="V432" s="5">
        <v>0.32</v>
      </c>
      <c r="W432" s="5">
        <v>1.29</v>
      </c>
      <c r="X432" s="4">
        <f t="shared" si="212"/>
        <v>2.1366180000000004</v>
      </c>
      <c r="Y432" s="4">
        <f t="shared" si="195"/>
        <v>-30.44573602930565</v>
      </c>
      <c r="Z432" s="3">
        <f t="shared" si="196"/>
        <v>42.944667439760842</v>
      </c>
      <c r="AA432" s="3">
        <f t="shared" si="213"/>
        <v>14.635549410455191</v>
      </c>
      <c r="AB432" s="3">
        <f t="shared" si="197"/>
        <v>0.2064</v>
      </c>
      <c r="AC432" s="3">
        <f t="shared" si="198"/>
        <v>-28.309118029305655</v>
      </c>
      <c r="AD432" s="2">
        <f t="shared" si="223"/>
        <v>211.11</v>
      </c>
      <c r="AE432" s="2">
        <f t="shared" si="199"/>
        <v>14.424467034301388</v>
      </c>
      <c r="AF432" s="2">
        <f t="shared" si="214"/>
        <v>3001.2303284102059</v>
      </c>
      <c r="AG432" s="2">
        <f t="shared" si="215"/>
        <v>-1978.4105609683454</v>
      </c>
      <c r="AH432" s="2">
        <f t="shared" si="216"/>
        <v>-1022.8197674418606</v>
      </c>
      <c r="AI432" s="2">
        <f t="shared" si="200"/>
        <v>32.266603820055195</v>
      </c>
      <c r="AJ432">
        <f t="shared" si="201"/>
        <v>1.0209269105367594E-3</v>
      </c>
      <c r="AK432">
        <f t="shared" si="217"/>
        <v>-137.1565795993491</v>
      </c>
      <c r="AL432">
        <f t="shared" si="218"/>
        <v>-1022.8197674418606</v>
      </c>
      <c r="AM432">
        <f t="shared" si="219"/>
        <v>918.81369011892889</v>
      </c>
      <c r="AN432">
        <f t="shared" si="220"/>
        <v>104.00607732293167</v>
      </c>
      <c r="AO432">
        <f t="shared" si="221"/>
        <v>14.424467034301388</v>
      </c>
      <c r="AP432">
        <f t="shared" si="222"/>
        <v>165977.86146757795</v>
      </c>
    </row>
    <row r="433" spans="1:42" x14ac:dyDescent="0.3">
      <c r="A433">
        <v>432</v>
      </c>
      <c r="B433" t="s">
        <v>796</v>
      </c>
      <c r="C433" t="s">
        <v>794</v>
      </c>
      <c r="D433" t="s">
        <v>795</v>
      </c>
      <c r="E433" t="str">
        <f t="shared" si="192"/>
        <v>171.089</v>
      </c>
      <c r="F433" t="str">
        <f t="shared" si="193"/>
        <v>34.56379</v>
      </c>
      <c r="G433" t="str">
        <f t="shared" si="194"/>
        <v>-86.5456</v>
      </c>
      <c r="H433">
        <f t="shared" si="202"/>
        <v>0.60324495615088281</v>
      </c>
      <c r="I433">
        <f t="shared" si="203"/>
        <v>0.60325193746789074</v>
      </c>
      <c r="J433">
        <f t="shared" si="204"/>
        <v>-1.5105006116591735</v>
      </c>
      <c r="K433">
        <f t="shared" si="205"/>
        <v>-1.5105056731140043</v>
      </c>
      <c r="L433">
        <f t="shared" si="206"/>
        <v>-4.1680931343321782E-6</v>
      </c>
      <c r="M433">
        <f t="shared" si="207"/>
        <v>6.9813170079369158E-6</v>
      </c>
      <c r="N433">
        <f t="shared" si="208"/>
        <v>169.96475563847508</v>
      </c>
      <c r="O433">
        <f t="shared" si="209"/>
        <v>-5.6561999999999948</v>
      </c>
      <c r="P433" s="1">
        <f t="shared" si="210"/>
        <v>-3.3278664030977463E-2</v>
      </c>
      <c r="Q433" s="3">
        <v>9.81</v>
      </c>
      <c r="R433" s="3">
        <v>20</v>
      </c>
      <c r="S433" s="3">
        <v>68</v>
      </c>
      <c r="T433" s="3">
        <f t="shared" si="211"/>
        <v>88</v>
      </c>
      <c r="U433" s="5">
        <v>2.4750000000000002E-3</v>
      </c>
      <c r="V433" s="5">
        <v>0.32</v>
      </c>
      <c r="W433" s="5">
        <v>1.29</v>
      </c>
      <c r="X433" s="4">
        <f t="shared" si="212"/>
        <v>2.1366180000000004</v>
      </c>
      <c r="Y433" s="4">
        <f t="shared" si="195"/>
        <v>-28.712910148402486</v>
      </c>
      <c r="Z433" s="3">
        <f t="shared" si="196"/>
        <v>41.469819859469062</v>
      </c>
      <c r="AA433" s="3">
        <f t="shared" si="213"/>
        <v>14.893527711066575</v>
      </c>
      <c r="AB433" s="3">
        <f t="shared" si="197"/>
        <v>0.2064</v>
      </c>
      <c r="AC433" s="3">
        <f t="shared" si="198"/>
        <v>-26.576292148402487</v>
      </c>
      <c r="AD433" s="2">
        <f t="shared" si="223"/>
        <v>211.11</v>
      </c>
      <c r="AE433" s="2">
        <f t="shared" si="199"/>
        <v>14.174613570103727</v>
      </c>
      <c r="AF433" s="2">
        <f t="shared" si="214"/>
        <v>2847.9586789233877</v>
      </c>
      <c r="AG433" s="2">
        <f t="shared" si="215"/>
        <v>-1825.1389114815263</v>
      </c>
      <c r="AH433" s="2">
        <f t="shared" si="216"/>
        <v>-1022.8197674418606</v>
      </c>
      <c r="AI433" s="2">
        <f t="shared" si="200"/>
        <v>31.707697711208123</v>
      </c>
      <c r="AJ433">
        <f t="shared" si="201"/>
        <v>1.0152201816002666E-3</v>
      </c>
      <c r="AK433">
        <f t="shared" si="217"/>
        <v>-128.76110537016709</v>
      </c>
      <c r="AL433">
        <f t="shared" si="218"/>
        <v>-1022.8197674418606</v>
      </c>
      <c r="AM433">
        <f t="shared" si="219"/>
        <v>938.5796015502824</v>
      </c>
      <c r="AN433">
        <f t="shared" si="220"/>
        <v>84.240165891578158</v>
      </c>
      <c r="AO433">
        <f t="shared" si="221"/>
        <v>14.174613570103727</v>
      </c>
      <c r="AP433">
        <f t="shared" si="222"/>
        <v>182473.96783040831</v>
      </c>
    </row>
    <row r="434" spans="1:42" x14ac:dyDescent="0.3">
      <c r="A434">
        <v>433</v>
      </c>
      <c r="B434" t="s">
        <v>799</v>
      </c>
      <c r="C434" t="s">
        <v>797</v>
      </c>
      <c r="D434" t="s">
        <v>798</v>
      </c>
      <c r="E434" t="str">
        <f t="shared" si="192"/>
        <v>170.606</v>
      </c>
      <c r="F434" t="str">
        <f t="shared" si="193"/>
        <v>34.56404</v>
      </c>
      <c r="G434" t="str">
        <f t="shared" si="194"/>
        <v>-86.54581</v>
      </c>
      <c r="H434">
        <f t="shared" si="202"/>
        <v>0.60325193746789074</v>
      </c>
      <c r="I434">
        <f t="shared" si="203"/>
        <v>0.60325630079102077</v>
      </c>
      <c r="J434">
        <f t="shared" si="204"/>
        <v>-1.5105056731140043</v>
      </c>
      <c r="K434">
        <f t="shared" si="205"/>
        <v>-1.5105093383054335</v>
      </c>
      <c r="L434">
        <f t="shared" si="206"/>
        <v>-3.018262543964304E-6</v>
      </c>
      <c r="M434">
        <f t="shared" si="207"/>
        <v>4.3633231300299613E-6</v>
      </c>
      <c r="N434">
        <f t="shared" si="208"/>
        <v>110.90395488170995</v>
      </c>
      <c r="O434">
        <f t="shared" si="209"/>
        <v>-1.5939000000000134</v>
      </c>
      <c r="P434" s="1">
        <f t="shared" si="210"/>
        <v>-1.4371895048288093E-2</v>
      </c>
      <c r="Q434" s="3">
        <v>9.81</v>
      </c>
      <c r="R434" s="3">
        <v>20</v>
      </c>
      <c r="S434" s="3">
        <v>68</v>
      </c>
      <c r="T434" s="3">
        <f t="shared" si="211"/>
        <v>88</v>
      </c>
      <c r="U434" s="5">
        <v>2.4750000000000002E-3</v>
      </c>
      <c r="V434" s="5">
        <v>0.32</v>
      </c>
      <c r="W434" s="5">
        <v>1.29</v>
      </c>
      <c r="X434" s="4">
        <f t="shared" si="212"/>
        <v>2.1366180000000004</v>
      </c>
      <c r="Y434" s="4">
        <f t="shared" si="195"/>
        <v>-12.405688417485688</v>
      </c>
      <c r="Z434" s="3">
        <f t="shared" si="196"/>
        <v>28.298498667108348</v>
      </c>
      <c r="AA434" s="3">
        <f t="shared" si="213"/>
        <v>18.029428249622661</v>
      </c>
      <c r="AB434" s="3">
        <f t="shared" si="197"/>
        <v>0.2064</v>
      </c>
      <c r="AC434" s="3">
        <f t="shared" si="198"/>
        <v>-10.26907041748569</v>
      </c>
      <c r="AD434" s="2">
        <f t="shared" si="223"/>
        <v>211.11</v>
      </c>
      <c r="AE434" s="2">
        <f t="shared" si="199"/>
        <v>11.709189946409886</v>
      </c>
      <c r="AF434" s="2">
        <f t="shared" si="214"/>
        <v>1605.3900004428228</v>
      </c>
      <c r="AG434" s="2">
        <f t="shared" si="215"/>
        <v>-582.57023300096228</v>
      </c>
      <c r="AH434" s="2">
        <f t="shared" si="216"/>
        <v>-1022.8197674418606</v>
      </c>
      <c r="AI434" s="2">
        <f t="shared" si="200"/>
        <v>26.192703838286366</v>
      </c>
      <c r="AJ434">
        <f t="shared" si="201"/>
        <v>8.019232011745209E-4</v>
      </c>
      <c r="AK434">
        <f t="shared" si="217"/>
        <v>-49.753248146732993</v>
      </c>
      <c r="AL434">
        <f t="shared" si="218"/>
        <v>-1022.8197674418606</v>
      </c>
      <c r="AM434">
        <f t="shared" si="219"/>
        <v>1018.3404943744217</v>
      </c>
      <c r="AN434">
        <f t="shared" si="220"/>
        <v>4.4792730674388395</v>
      </c>
      <c r="AO434">
        <f t="shared" si="221"/>
        <v>11.709189946409886</v>
      </c>
      <c r="AP434">
        <f t="shared" si="222"/>
        <v>256978.64401752173</v>
      </c>
    </row>
    <row r="435" spans="1:42" x14ac:dyDescent="0.3">
      <c r="A435">
        <v>434</v>
      </c>
      <c r="B435" t="s">
        <v>802</v>
      </c>
      <c r="C435" t="s">
        <v>800</v>
      </c>
      <c r="D435" t="s">
        <v>801</v>
      </c>
      <c r="E435" t="str">
        <f t="shared" si="192"/>
        <v>170.243</v>
      </c>
      <c r="F435" t="str">
        <f t="shared" si="193"/>
        <v>34.56448</v>
      </c>
      <c r="G435" t="str">
        <f t="shared" si="194"/>
        <v>-86.54624</v>
      </c>
      <c r="H435">
        <f t="shared" si="202"/>
        <v>0.60325630079102077</v>
      </c>
      <c r="I435">
        <f t="shared" si="203"/>
        <v>0.60326398023972971</v>
      </c>
      <c r="J435">
        <f t="shared" si="204"/>
        <v>-1.5105093383054335</v>
      </c>
      <c r="K435">
        <f t="shared" si="205"/>
        <v>-1.510516843221217</v>
      </c>
      <c r="L435">
        <f t="shared" si="206"/>
        <v>-6.1802262380355629E-6</v>
      </c>
      <c r="M435">
        <f t="shared" si="207"/>
        <v>7.6794487089415497E-6</v>
      </c>
      <c r="N435">
        <f t="shared" si="208"/>
        <v>206.05519999174064</v>
      </c>
      <c r="O435">
        <f t="shared" si="209"/>
        <v>-1.1978999999999984</v>
      </c>
      <c r="P435" s="1">
        <f t="shared" si="210"/>
        <v>-5.8134907541669131E-3</v>
      </c>
      <c r="Q435" s="3">
        <v>9.81</v>
      </c>
      <c r="R435" s="3">
        <v>20</v>
      </c>
      <c r="S435" s="3">
        <v>68</v>
      </c>
      <c r="T435" s="3">
        <f t="shared" si="211"/>
        <v>88</v>
      </c>
      <c r="U435" s="5">
        <v>2.4750000000000002E-3</v>
      </c>
      <c r="V435" s="5">
        <v>0.32</v>
      </c>
      <c r="W435" s="5">
        <v>1.29</v>
      </c>
      <c r="X435" s="4">
        <f t="shared" si="212"/>
        <v>2.1366180000000004</v>
      </c>
      <c r="Y435" s="4">
        <f t="shared" si="195"/>
        <v>-5.0185854932229326</v>
      </c>
      <c r="Z435" s="3">
        <f t="shared" si="196"/>
        <v>22.916830459817916</v>
      </c>
      <c r="AA435" s="3">
        <f t="shared" si="213"/>
        <v>20.034862966594986</v>
      </c>
      <c r="AB435" s="3">
        <f t="shared" si="197"/>
        <v>0.2064</v>
      </c>
      <c r="AC435" s="3">
        <f t="shared" si="198"/>
        <v>-2.8819674932229322</v>
      </c>
      <c r="AD435" s="2">
        <f t="shared" si="223"/>
        <v>211.11</v>
      </c>
      <c r="AE435" s="2">
        <f t="shared" si="199"/>
        <v>10.537132215578163</v>
      </c>
      <c r="AF435" s="2">
        <f t="shared" si="214"/>
        <v>1169.9499637455924</v>
      </c>
      <c r="AG435" s="2">
        <f t="shared" si="215"/>
        <v>-147.13019630372287</v>
      </c>
      <c r="AH435" s="2">
        <f t="shared" si="216"/>
        <v>-1022.8197674418606</v>
      </c>
      <c r="AI435" s="2">
        <f t="shared" si="200"/>
        <v>23.570886174933669</v>
      </c>
      <c r="AJ435">
        <f t="shared" si="201"/>
        <v>1.6556698704244459E-3</v>
      </c>
      <c r="AK435">
        <f t="shared" si="217"/>
        <v>-13.963020800498702</v>
      </c>
      <c r="AL435">
        <f t="shared" si="218"/>
        <v>-1022.8197674418606</v>
      </c>
      <c r="AM435">
        <f t="shared" si="219"/>
        <v>1022.7211810118527</v>
      </c>
      <c r="AN435">
        <f t="shared" si="220"/>
        <v>9.8586430007969739E-2</v>
      </c>
      <c r="AO435">
        <f t="shared" si="221"/>
        <v>10.537132215578163</v>
      </c>
      <c r="AP435">
        <f t="shared" si="222"/>
        <v>261439.24273732596</v>
      </c>
    </row>
    <row r="436" spans="1:42" x14ac:dyDescent="0.3">
      <c r="A436">
        <v>435</v>
      </c>
      <c r="B436" t="s">
        <v>805</v>
      </c>
      <c r="C436" t="s">
        <v>803</v>
      </c>
      <c r="D436" t="s">
        <v>804</v>
      </c>
      <c r="E436" t="str">
        <f t="shared" si="192"/>
        <v>173.382</v>
      </c>
      <c r="F436" t="str">
        <f t="shared" si="193"/>
        <v>34.56543</v>
      </c>
      <c r="G436" t="str">
        <f t="shared" si="194"/>
        <v>-86.54723</v>
      </c>
      <c r="H436">
        <f t="shared" si="202"/>
        <v>0.60326398023972971</v>
      </c>
      <c r="I436">
        <f t="shared" si="203"/>
        <v>0.60328056086762349</v>
      </c>
      <c r="J436">
        <f t="shared" si="204"/>
        <v>-1.510516843221217</v>
      </c>
      <c r="K436">
        <f t="shared" si="205"/>
        <v>-1.5105341219808119</v>
      </c>
      <c r="L436">
        <f t="shared" si="206"/>
        <v>-1.4228774057994041E-5</v>
      </c>
      <c r="M436">
        <f t="shared" si="207"/>
        <v>1.6580627893780786E-5</v>
      </c>
      <c r="N436">
        <f t="shared" si="208"/>
        <v>456.71930145908084</v>
      </c>
      <c r="O436">
        <f t="shared" si="209"/>
        <v>10.358700000000033</v>
      </c>
      <c r="P436" s="1">
        <f t="shared" si="210"/>
        <v>2.268067052762408E-2</v>
      </c>
      <c r="Q436" s="3">
        <v>9.81</v>
      </c>
      <c r="R436" s="3">
        <v>20</v>
      </c>
      <c r="S436" s="3">
        <v>68</v>
      </c>
      <c r="T436" s="3">
        <f t="shared" si="211"/>
        <v>88</v>
      </c>
      <c r="U436" s="5">
        <v>2.4750000000000002E-3</v>
      </c>
      <c r="V436" s="5">
        <v>0.32</v>
      </c>
      <c r="W436" s="5">
        <v>1.29</v>
      </c>
      <c r="X436" s="4">
        <f t="shared" si="212"/>
        <v>2.1366180000000004</v>
      </c>
      <c r="Y436" s="4">
        <f t="shared" si="195"/>
        <v>19.574735153093275</v>
      </c>
      <c r="Z436" s="3">
        <f t="shared" si="196"/>
        <v>9.4644041952369022</v>
      </c>
      <c r="AA436" s="3">
        <f t="shared" si="213"/>
        <v>31.17575734833018</v>
      </c>
      <c r="AB436" s="3">
        <f t="shared" si="197"/>
        <v>0.2064</v>
      </c>
      <c r="AC436" s="3">
        <f t="shared" si="198"/>
        <v>21.711353153093278</v>
      </c>
      <c r="AD436" s="2">
        <f t="shared" si="223"/>
        <v>211.11</v>
      </c>
      <c r="AE436" s="2">
        <f t="shared" si="199"/>
        <v>6.7716077476882015</v>
      </c>
      <c r="AF436" s="2">
        <f t="shared" si="214"/>
        <v>310.50984871956842</v>
      </c>
      <c r="AG436" s="2">
        <f t="shared" si="215"/>
        <v>712.30991872229208</v>
      </c>
      <c r="AH436" s="2">
        <f t="shared" si="216"/>
        <v>-1022.8197674418606</v>
      </c>
      <c r="AI436" s="2">
        <f t="shared" si="200"/>
        <v>15.147650440039556</v>
      </c>
      <c r="AJ436">
        <f t="shared" si="201"/>
        <v>5.7104478376355777E-3</v>
      </c>
      <c r="AK436">
        <f t="shared" si="217"/>
        <v>105.19066450142091</v>
      </c>
      <c r="AL436">
        <f t="shared" si="218"/>
        <v>-1022.8197674418606</v>
      </c>
      <c r="AM436">
        <f t="shared" si="219"/>
        <v>1063.360114770961</v>
      </c>
      <c r="AN436">
        <f t="shared" si="220"/>
        <v>-40.540347329100484</v>
      </c>
      <c r="AO436">
        <f t="shared" si="221"/>
        <v>6.7716077476882015</v>
      </c>
      <c r="AP436">
        <f t="shared" si="222"/>
        <v>304649.05755618232</v>
      </c>
    </row>
    <row r="437" spans="1:42" x14ac:dyDescent="0.3">
      <c r="A437">
        <v>436</v>
      </c>
      <c r="B437" t="s">
        <v>808</v>
      </c>
      <c r="C437" t="s">
        <v>806</v>
      </c>
      <c r="D437" t="s">
        <v>807</v>
      </c>
      <c r="E437" t="str">
        <f t="shared" si="192"/>
        <v>173.679</v>
      </c>
      <c r="F437" t="str">
        <f t="shared" si="193"/>
        <v>34.56618</v>
      </c>
      <c r="G437" t="str">
        <f t="shared" si="194"/>
        <v>-86.54797</v>
      </c>
      <c r="H437">
        <f t="shared" si="202"/>
        <v>0.60328056086762349</v>
      </c>
      <c r="I437">
        <f t="shared" si="203"/>
        <v>0.60329365083701358</v>
      </c>
      <c r="J437">
        <f t="shared" si="204"/>
        <v>-1.5105341219808119</v>
      </c>
      <c r="K437">
        <f t="shared" si="205"/>
        <v>-1.5105470374172767</v>
      </c>
      <c r="L437">
        <f t="shared" si="206"/>
        <v>-1.0635540589759996E-5</v>
      </c>
      <c r="M437">
        <f t="shared" si="207"/>
        <v>1.3089969390089884E-5</v>
      </c>
      <c r="N437">
        <f t="shared" si="208"/>
        <v>352.55880938707492</v>
      </c>
      <c r="O437">
        <f t="shared" si="209"/>
        <v>0.9800999999999902</v>
      </c>
      <c r="P437" s="1">
        <f t="shared" si="210"/>
        <v>2.7799617366075706E-3</v>
      </c>
      <c r="Q437" s="3">
        <v>9.81</v>
      </c>
      <c r="R437" s="3">
        <v>20</v>
      </c>
      <c r="S437" s="3">
        <v>68</v>
      </c>
      <c r="T437" s="3">
        <f t="shared" si="211"/>
        <v>88</v>
      </c>
      <c r="U437" s="5">
        <v>2.4750000000000002E-3</v>
      </c>
      <c r="V437" s="5">
        <v>0.32</v>
      </c>
      <c r="W437" s="5">
        <v>1.29</v>
      </c>
      <c r="X437" s="4">
        <f t="shared" si="212"/>
        <v>2.1366180000000004</v>
      </c>
      <c r="Y437" s="4">
        <f t="shared" si="195"/>
        <v>2.3998760946505735</v>
      </c>
      <c r="Z437" s="3">
        <f t="shared" si="196"/>
        <v>18.042842354416575</v>
      </c>
      <c r="AA437" s="3">
        <f t="shared" si="213"/>
        <v>22.579336449067149</v>
      </c>
      <c r="AB437" s="3">
        <f t="shared" si="197"/>
        <v>0.2064</v>
      </c>
      <c r="AC437" s="3">
        <f t="shared" si="198"/>
        <v>4.5364940946505738</v>
      </c>
      <c r="AD437" s="2">
        <f t="shared" si="223"/>
        <v>211.11</v>
      </c>
      <c r="AE437" s="2">
        <f t="shared" si="199"/>
        <v>9.3496990257533596</v>
      </c>
      <c r="AF437" s="2">
        <f t="shared" si="214"/>
        <v>817.32144177766509</v>
      </c>
      <c r="AG437" s="2">
        <f t="shared" si="215"/>
        <v>205.49832566419738</v>
      </c>
      <c r="AH437" s="2">
        <f t="shared" si="216"/>
        <v>-1022.8197674418606</v>
      </c>
      <c r="AI437" s="2">
        <f t="shared" si="200"/>
        <v>20.914674599993006</v>
      </c>
      <c r="AJ437">
        <f t="shared" si="201"/>
        <v>3.1926149010167927E-3</v>
      </c>
      <c r="AK437">
        <f t="shared" si="217"/>
        <v>21.979138055477588</v>
      </c>
      <c r="AL437">
        <f t="shared" si="218"/>
        <v>-1022.8197674418606</v>
      </c>
      <c r="AM437">
        <f t="shared" si="219"/>
        <v>1023.2040989015494</v>
      </c>
      <c r="AN437">
        <f t="shared" si="220"/>
        <v>-0.38433145968883764</v>
      </c>
      <c r="AO437">
        <f t="shared" si="221"/>
        <v>9.3496990257533596</v>
      </c>
      <c r="AP437">
        <f t="shared" si="222"/>
        <v>261933.31869234587</v>
      </c>
    </row>
    <row r="438" spans="1:42" x14ac:dyDescent="0.3">
      <c r="A438">
        <v>437</v>
      </c>
      <c r="B438" t="s">
        <v>811</v>
      </c>
      <c r="C438" t="s">
        <v>809</v>
      </c>
      <c r="D438" t="s">
        <v>810</v>
      </c>
      <c r="E438" t="str">
        <f t="shared" si="192"/>
        <v>173.7</v>
      </c>
      <c r="F438" t="str">
        <f t="shared" si="193"/>
        <v>34.56674</v>
      </c>
      <c r="G438" t="str">
        <f t="shared" si="194"/>
        <v>-86.54844</v>
      </c>
      <c r="H438">
        <f t="shared" si="202"/>
        <v>0.60329365083701358</v>
      </c>
      <c r="I438">
        <f t="shared" si="203"/>
        <v>0.60330342468082476</v>
      </c>
      <c r="J438">
        <f t="shared" si="204"/>
        <v>-1.5105470374172767</v>
      </c>
      <c r="K438">
        <f t="shared" si="205"/>
        <v>-1.5105552404647609</v>
      </c>
      <c r="L438">
        <f t="shared" si="206"/>
        <v>-6.7549523047977131E-6</v>
      </c>
      <c r="M438">
        <f t="shared" si="207"/>
        <v>9.7738438111782955E-6</v>
      </c>
      <c r="N438">
        <f t="shared" si="208"/>
        <v>248.35405473068801</v>
      </c>
      <c r="O438">
        <f t="shared" si="209"/>
        <v>6.929999999995573E-2</v>
      </c>
      <c r="P438" s="1">
        <f t="shared" si="210"/>
        <v>2.7903711930575797E-4</v>
      </c>
      <c r="Q438" s="3">
        <v>9.81</v>
      </c>
      <c r="R438" s="3">
        <v>20</v>
      </c>
      <c r="S438" s="3">
        <v>68</v>
      </c>
      <c r="T438" s="3">
        <f t="shared" si="211"/>
        <v>88</v>
      </c>
      <c r="U438" s="5">
        <v>2.4750000000000002E-3</v>
      </c>
      <c r="V438" s="5">
        <v>0.32</v>
      </c>
      <c r="W438" s="5">
        <v>1.29</v>
      </c>
      <c r="X438" s="4">
        <f t="shared" si="212"/>
        <v>2.1366180000000004</v>
      </c>
      <c r="Y438" s="4">
        <f t="shared" si="195"/>
        <v>0.24088715497633159</v>
      </c>
      <c r="Z438" s="3">
        <f t="shared" si="196"/>
        <v>19.398543900957378</v>
      </c>
      <c r="AA438" s="3">
        <f t="shared" si="213"/>
        <v>21.776049055933711</v>
      </c>
      <c r="AB438" s="3">
        <f t="shared" si="197"/>
        <v>0.2064</v>
      </c>
      <c r="AC438" s="3">
        <f t="shared" si="198"/>
        <v>2.377505154976332</v>
      </c>
      <c r="AD438" s="2">
        <f t="shared" si="223"/>
        <v>211.11</v>
      </c>
      <c r="AE438" s="2">
        <f t="shared" si="199"/>
        <v>9.6945960884707283</v>
      </c>
      <c r="AF438" s="2">
        <f t="shared" si="214"/>
        <v>911.14848752058663</v>
      </c>
      <c r="AG438" s="2">
        <f t="shared" si="215"/>
        <v>111.67127992128169</v>
      </c>
      <c r="AH438" s="2">
        <f t="shared" si="216"/>
        <v>-1022.8197674418606</v>
      </c>
      <c r="AI438" s="2">
        <f t="shared" si="200"/>
        <v>21.686187117920923</v>
      </c>
      <c r="AJ438">
        <f t="shared" si="201"/>
        <v>2.1689729289033496E-3</v>
      </c>
      <c r="AK438">
        <f t="shared" si="217"/>
        <v>11.518920324497733</v>
      </c>
      <c r="AL438">
        <f t="shared" si="218"/>
        <v>-1022.8197674418606</v>
      </c>
      <c r="AM438">
        <f t="shared" si="219"/>
        <v>1022.8751086898272</v>
      </c>
      <c r="AN438">
        <f t="shared" si="220"/>
        <v>-5.5341247966680385E-2</v>
      </c>
      <c r="AO438">
        <f t="shared" si="221"/>
        <v>9.6945960884707283</v>
      </c>
      <c r="AP438">
        <f t="shared" si="222"/>
        <v>261596.67635248438</v>
      </c>
    </row>
    <row r="439" spans="1:42" x14ac:dyDescent="0.3">
      <c r="A439">
        <v>438</v>
      </c>
      <c r="B439" t="s">
        <v>814</v>
      </c>
      <c r="C439" t="s">
        <v>812</v>
      </c>
      <c r="D439" t="s">
        <v>813</v>
      </c>
      <c r="E439" t="str">
        <f t="shared" si="192"/>
        <v>173.894</v>
      </c>
      <c r="F439" t="str">
        <f t="shared" si="193"/>
        <v>34.56727</v>
      </c>
      <c r="G439" t="str">
        <f t="shared" si="194"/>
        <v>-86.5488</v>
      </c>
      <c r="H439">
        <f t="shared" si="202"/>
        <v>0.60330342468082476</v>
      </c>
      <c r="I439">
        <f t="shared" si="203"/>
        <v>0.60331267492586027</v>
      </c>
      <c r="J439">
        <f t="shared" si="204"/>
        <v>-1.5105552404647609</v>
      </c>
      <c r="K439">
        <f t="shared" si="205"/>
        <v>-1.5105615236500682</v>
      </c>
      <c r="L439">
        <f t="shared" si="206"/>
        <v>-5.1739721118439549E-6</v>
      </c>
      <c r="M439">
        <f t="shared" si="207"/>
        <v>9.2502450355080867E-6</v>
      </c>
      <c r="N439">
        <f t="shared" si="208"/>
        <v>221.55465283679035</v>
      </c>
      <c r="O439">
        <f t="shared" si="209"/>
        <v>0.6402000000000555</v>
      </c>
      <c r="P439" s="1">
        <f t="shared" si="210"/>
        <v>2.8895804795923781E-3</v>
      </c>
      <c r="Q439" s="3">
        <v>9.81</v>
      </c>
      <c r="R439" s="3">
        <v>20</v>
      </c>
      <c r="S439" s="3">
        <v>68</v>
      </c>
      <c r="T439" s="3">
        <f t="shared" si="211"/>
        <v>88</v>
      </c>
      <c r="U439" s="5">
        <v>2.4750000000000002E-3</v>
      </c>
      <c r="V439" s="5">
        <v>0.32</v>
      </c>
      <c r="W439" s="5">
        <v>1.29</v>
      </c>
      <c r="X439" s="4">
        <f t="shared" si="212"/>
        <v>2.1366180000000004</v>
      </c>
      <c r="Y439" s="4">
        <f t="shared" si="195"/>
        <v>2.494506622284022</v>
      </c>
      <c r="Z439" s="3">
        <f t="shared" si="196"/>
        <v>17.984688030302792</v>
      </c>
      <c r="AA439" s="3">
        <f t="shared" si="213"/>
        <v>22.615812652586815</v>
      </c>
      <c r="AB439" s="3">
        <f t="shared" si="197"/>
        <v>0.2064</v>
      </c>
      <c r="AC439" s="3">
        <f t="shared" si="198"/>
        <v>4.6311246222840223</v>
      </c>
      <c r="AD439" s="2">
        <f t="shared" si="223"/>
        <v>211.11</v>
      </c>
      <c r="AE439" s="2">
        <f t="shared" si="199"/>
        <v>9.3346192437552382</v>
      </c>
      <c r="AF439" s="2">
        <f t="shared" si="214"/>
        <v>813.37313459592497</v>
      </c>
      <c r="AG439" s="2">
        <f t="shared" si="215"/>
        <v>209.44663284593577</v>
      </c>
      <c r="AH439" s="2">
        <f t="shared" si="216"/>
        <v>-1022.8197674418606</v>
      </c>
      <c r="AI439" s="2">
        <f t="shared" si="200"/>
        <v>20.880942098801171</v>
      </c>
      <c r="AJ439">
        <f t="shared" si="201"/>
        <v>2.0095409629159143E-3</v>
      </c>
      <c r="AK439">
        <f t="shared" si="217"/>
        <v>22.437619294011736</v>
      </c>
      <c r="AL439">
        <f t="shared" si="218"/>
        <v>-1022.8197674418606</v>
      </c>
      <c r="AM439">
        <f t="shared" si="219"/>
        <v>1023.2286455616177</v>
      </c>
      <c r="AN439">
        <f t="shared" si="220"/>
        <v>-0.40887811975704835</v>
      </c>
      <c r="AO439">
        <f t="shared" si="221"/>
        <v>9.3346192437552382</v>
      </c>
      <c r="AP439">
        <f t="shared" si="222"/>
        <v>261958.44497213422</v>
      </c>
    </row>
    <row r="440" spans="1:42" x14ac:dyDescent="0.3">
      <c r="A440">
        <v>439</v>
      </c>
      <c r="B440" t="s">
        <v>817</v>
      </c>
      <c r="C440" t="s">
        <v>815</v>
      </c>
      <c r="D440" t="s">
        <v>816</v>
      </c>
      <c r="E440" t="str">
        <f t="shared" si="192"/>
        <v>173.924</v>
      </c>
      <c r="F440" t="str">
        <f t="shared" si="193"/>
        <v>34.56785</v>
      </c>
      <c r="G440" t="str">
        <f t="shared" si="194"/>
        <v>-86.54913</v>
      </c>
      <c r="H440">
        <f t="shared" si="202"/>
        <v>0.60331267492586027</v>
      </c>
      <c r="I440">
        <f t="shared" si="203"/>
        <v>0.6033227978355219</v>
      </c>
      <c r="J440">
        <f t="shared" si="204"/>
        <v>-1.5105615236500682</v>
      </c>
      <c r="K440">
        <f t="shared" si="205"/>
        <v>-1.5105672832365999</v>
      </c>
      <c r="L440">
        <f t="shared" si="206"/>
        <v>-4.7427761149843439E-6</v>
      </c>
      <c r="M440">
        <f t="shared" si="207"/>
        <v>1.0122909661625101E-5</v>
      </c>
      <c r="N440">
        <f t="shared" si="208"/>
        <v>233.67781753271555</v>
      </c>
      <c r="O440">
        <f t="shared" si="209"/>
        <v>9.9000000000003752E-2</v>
      </c>
      <c r="P440" s="1">
        <f t="shared" si="210"/>
        <v>4.2366023889342205E-4</v>
      </c>
      <c r="Q440" s="3">
        <v>9.81</v>
      </c>
      <c r="R440" s="3">
        <v>20</v>
      </c>
      <c r="S440" s="3">
        <v>68</v>
      </c>
      <c r="T440" s="3">
        <f t="shared" si="211"/>
        <v>88</v>
      </c>
      <c r="U440" s="5">
        <v>2.4750000000000002E-3</v>
      </c>
      <c r="V440" s="5">
        <v>0.32</v>
      </c>
      <c r="W440" s="5">
        <v>1.29</v>
      </c>
      <c r="X440" s="4">
        <f t="shared" si="212"/>
        <v>2.1366180000000004</v>
      </c>
      <c r="Y440" s="4">
        <f t="shared" si="195"/>
        <v>0.36573737820917995</v>
      </c>
      <c r="Z440" s="3">
        <f t="shared" si="196"/>
        <v>19.318666334573365</v>
      </c>
      <c r="AA440" s="3">
        <f t="shared" si="213"/>
        <v>21.821021712782546</v>
      </c>
      <c r="AB440" s="3">
        <f t="shared" si="197"/>
        <v>0.2064</v>
      </c>
      <c r="AC440" s="3">
        <f t="shared" si="198"/>
        <v>2.5023553782091801</v>
      </c>
      <c r="AD440" s="2">
        <f t="shared" si="223"/>
        <v>211.11</v>
      </c>
      <c r="AE440" s="2">
        <f t="shared" si="199"/>
        <v>9.6746157342548287</v>
      </c>
      <c r="AF440" s="2">
        <f t="shared" si="214"/>
        <v>905.526517855051</v>
      </c>
      <c r="AG440" s="2">
        <f t="shared" si="215"/>
        <v>117.29324958682039</v>
      </c>
      <c r="AH440" s="2">
        <f t="shared" si="216"/>
        <v>-1022.8197674418606</v>
      </c>
      <c r="AI440" s="2">
        <f t="shared" si="200"/>
        <v>21.641492352274764</v>
      </c>
      <c r="AJ440">
        <f t="shared" si="201"/>
        <v>2.0450143498004763E-3</v>
      </c>
      <c r="AK440">
        <f t="shared" si="217"/>
        <v>12.123814816904943</v>
      </c>
      <c r="AL440">
        <f t="shared" si="218"/>
        <v>-1022.8197674418606</v>
      </c>
      <c r="AM440">
        <f t="shared" si="219"/>
        <v>1022.8842923817849</v>
      </c>
      <c r="AN440">
        <f t="shared" si="220"/>
        <v>-6.4524939924297087E-2</v>
      </c>
      <c r="AO440">
        <f t="shared" si="221"/>
        <v>9.6746157342548287</v>
      </c>
      <c r="AP440">
        <f t="shared" si="222"/>
        <v>261606.07071497088</v>
      </c>
    </row>
    <row r="441" spans="1:42" x14ac:dyDescent="0.3">
      <c r="A441">
        <v>440</v>
      </c>
      <c r="B441" t="s">
        <v>820</v>
      </c>
      <c r="C441" t="s">
        <v>818</v>
      </c>
      <c r="D441" t="s">
        <v>819</v>
      </c>
      <c r="E441" t="str">
        <f t="shared" si="192"/>
        <v>173.778</v>
      </c>
      <c r="F441" t="str">
        <f t="shared" si="193"/>
        <v>34.56954</v>
      </c>
      <c r="G441" t="str">
        <f t="shared" si="194"/>
        <v>-86.54985</v>
      </c>
      <c r="H441">
        <f t="shared" si="202"/>
        <v>0.6033227978355219</v>
      </c>
      <c r="I441">
        <f t="shared" si="203"/>
        <v>0.60335229389988054</v>
      </c>
      <c r="J441">
        <f t="shared" si="204"/>
        <v>-1.5105672832365999</v>
      </c>
      <c r="K441">
        <f t="shared" si="205"/>
        <v>-1.5105798496072143</v>
      </c>
      <c r="L441">
        <f t="shared" si="206"/>
        <v>-1.0347733918458106E-5</v>
      </c>
      <c r="M441">
        <f t="shared" si="207"/>
        <v>2.9496064358647267E-5</v>
      </c>
      <c r="N441">
        <f t="shared" si="208"/>
        <v>653.41254204331051</v>
      </c>
      <c r="O441">
        <f t="shared" si="209"/>
        <v>-0.48180000000004952</v>
      </c>
      <c r="P441" s="1">
        <f t="shared" si="210"/>
        <v>-7.3735958372239836E-4</v>
      </c>
      <c r="Q441" s="3">
        <v>9.81</v>
      </c>
      <c r="R441" s="3">
        <v>20</v>
      </c>
      <c r="S441" s="3">
        <v>68</v>
      </c>
      <c r="T441" s="3">
        <f t="shared" si="211"/>
        <v>88</v>
      </c>
      <c r="U441" s="5">
        <v>2.4750000000000002E-3</v>
      </c>
      <c r="V441" s="5">
        <v>0.32</v>
      </c>
      <c r="W441" s="5">
        <v>1.29</v>
      </c>
      <c r="X441" s="4">
        <f t="shared" si="212"/>
        <v>2.1366180000000004</v>
      </c>
      <c r="Y441" s="4">
        <f t="shared" si="195"/>
        <v>-0.63654760839069691</v>
      </c>
      <c r="Z441" s="3">
        <f t="shared" si="196"/>
        <v>19.964893212411887</v>
      </c>
      <c r="AA441" s="3">
        <f t="shared" si="213"/>
        <v>21.46496360402119</v>
      </c>
      <c r="AB441" s="3">
        <f t="shared" si="197"/>
        <v>0.2064</v>
      </c>
      <c r="AC441" s="3">
        <f t="shared" si="198"/>
        <v>1.5000703916093034</v>
      </c>
      <c r="AD441" s="2">
        <f t="shared" si="223"/>
        <v>211.11</v>
      </c>
      <c r="AE441" s="2">
        <f t="shared" si="199"/>
        <v>9.8350970397381108</v>
      </c>
      <c r="AF441" s="2">
        <f t="shared" si="214"/>
        <v>951.34041730658748</v>
      </c>
      <c r="AG441" s="2">
        <f t="shared" si="215"/>
        <v>71.479350135249277</v>
      </c>
      <c r="AH441" s="2">
        <f t="shared" si="216"/>
        <v>-1022.8197674418606</v>
      </c>
      <c r="AI441" s="2">
        <f t="shared" si="200"/>
        <v>22.000478697644795</v>
      </c>
      <c r="AJ441">
        <f t="shared" si="201"/>
        <v>5.6249855781655622E-3</v>
      </c>
      <c r="AK441">
        <f t="shared" si="217"/>
        <v>7.267782905083835</v>
      </c>
      <c r="AL441">
        <f t="shared" si="218"/>
        <v>-1022.8197674418606</v>
      </c>
      <c r="AM441">
        <f t="shared" si="219"/>
        <v>1022.8336681542913</v>
      </c>
      <c r="AN441">
        <f t="shared" si="220"/>
        <v>-1.3900712430768181E-2</v>
      </c>
      <c r="AO441">
        <f t="shared" si="221"/>
        <v>9.8350970397381108</v>
      </c>
      <c r="AP441">
        <f t="shared" si="222"/>
        <v>261554.28728414094</v>
      </c>
    </row>
    <row r="442" spans="1:42" x14ac:dyDescent="0.3">
      <c r="A442">
        <v>441</v>
      </c>
      <c r="B442" t="s">
        <v>99</v>
      </c>
      <c r="C442" t="s">
        <v>97</v>
      </c>
      <c r="D442" t="s">
        <v>98</v>
      </c>
      <c r="E442" t="str">
        <f t="shared" si="192"/>
        <v>173.775</v>
      </c>
      <c r="F442" t="str">
        <f t="shared" si="193"/>
        <v>34.57089</v>
      </c>
      <c r="G442" t="str">
        <f t="shared" si="194"/>
        <v>-86.5504</v>
      </c>
      <c r="H442">
        <f t="shared" si="202"/>
        <v>0.60335229389988054</v>
      </c>
      <c r="I442">
        <f t="shared" si="203"/>
        <v>0.60337585584478248</v>
      </c>
      <c r="J442">
        <f t="shared" si="204"/>
        <v>-1.5105798496072143</v>
      </c>
      <c r="K442">
        <f t="shared" si="205"/>
        <v>-1.5105894489181</v>
      </c>
      <c r="L442">
        <f t="shared" si="206"/>
        <v>-7.9043744699169273E-6</v>
      </c>
      <c r="M442">
        <f t="shared" si="207"/>
        <v>2.3561944901939746E-5</v>
      </c>
      <c r="N442">
        <f t="shared" si="208"/>
        <v>519.50373286054685</v>
      </c>
      <c r="O442">
        <f t="shared" si="209"/>
        <v>-9.899999999953479E-3</v>
      </c>
      <c r="P442" s="1">
        <f t="shared" si="210"/>
        <v>-1.9056648439157585E-5</v>
      </c>
      <c r="Q442" s="3">
        <v>9.81</v>
      </c>
      <c r="R442" s="3">
        <v>20</v>
      </c>
      <c r="S442" s="3">
        <v>68</v>
      </c>
      <c r="T442" s="3">
        <f t="shared" si="211"/>
        <v>88</v>
      </c>
      <c r="U442" s="5">
        <v>2.4750000000000002E-3</v>
      </c>
      <c r="V442" s="5">
        <v>0.32</v>
      </c>
      <c r="W442" s="5">
        <v>1.29</v>
      </c>
      <c r="X442" s="4">
        <f t="shared" si="212"/>
        <v>2.1366180000000004</v>
      </c>
      <c r="Y442" s="4">
        <f t="shared" si="195"/>
        <v>-1.6451223461568784E-2</v>
      </c>
      <c r="Z442" s="3">
        <f t="shared" si="196"/>
        <v>19.563745766556956</v>
      </c>
      <c r="AA442" s="3">
        <f t="shared" si="213"/>
        <v>21.683912543095389</v>
      </c>
      <c r="AB442" s="3">
        <f t="shared" si="197"/>
        <v>0.2064</v>
      </c>
      <c r="AC442" s="3">
        <f t="shared" si="198"/>
        <v>2.1201667765384316</v>
      </c>
      <c r="AD442" s="2">
        <f t="shared" si="223"/>
        <v>211.11</v>
      </c>
      <c r="AE442" s="2">
        <f t="shared" si="199"/>
        <v>9.7357891284809988</v>
      </c>
      <c r="AF442" s="2">
        <f t="shared" si="214"/>
        <v>922.81251621323327</v>
      </c>
      <c r="AG442" s="2">
        <f t="shared" si="215"/>
        <v>100.00725122863113</v>
      </c>
      <c r="AH442" s="2">
        <f t="shared" si="216"/>
        <v>-1022.8197674418606</v>
      </c>
      <c r="AI442" s="2">
        <f t="shared" si="200"/>
        <v>21.778333295592123</v>
      </c>
      <c r="AJ442">
        <f t="shared" si="201"/>
        <v>4.5178323410189399E-3</v>
      </c>
      <c r="AK442">
        <f t="shared" si="217"/>
        <v>10.272125855321859</v>
      </c>
      <c r="AL442">
        <f t="shared" si="218"/>
        <v>-1022.8197674418606</v>
      </c>
      <c r="AM442">
        <f t="shared" si="219"/>
        <v>1022.8590139890314</v>
      </c>
      <c r="AN442">
        <f t="shared" si="220"/>
        <v>-3.9246547170876056E-2</v>
      </c>
      <c r="AO442">
        <f t="shared" si="221"/>
        <v>9.7357891284809988</v>
      </c>
      <c r="AP442">
        <f t="shared" si="222"/>
        <v>261580.21285199712</v>
      </c>
    </row>
    <row r="443" spans="1:42" x14ac:dyDescent="0.3">
      <c r="A443">
        <v>442</v>
      </c>
      <c r="B443" t="s">
        <v>96</v>
      </c>
      <c r="C443" t="s">
        <v>94</v>
      </c>
      <c r="D443" t="s">
        <v>95</v>
      </c>
      <c r="E443" t="str">
        <f t="shared" si="192"/>
        <v>174.298</v>
      </c>
      <c r="F443" t="str">
        <f t="shared" si="193"/>
        <v>34.5728</v>
      </c>
      <c r="G443" t="str">
        <f t="shared" si="194"/>
        <v>-86.55118</v>
      </c>
      <c r="H443">
        <f t="shared" si="202"/>
        <v>0.60337585584478248</v>
      </c>
      <c r="I443">
        <f t="shared" si="203"/>
        <v>0.6034091916334956</v>
      </c>
      <c r="J443">
        <f t="shared" si="204"/>
        <v>-1.5105894489181</v>
      </c>
      <c r="K443">
        <f t="shared" si="205"/>
        <v>-1.5106030624862659</v>
      </c>
      <c r="L443">
        <f t="shared" si="206"/>
        <v>-1.1209620398551119E-5</v>
      </c>
      <c r="M443">
        <f t="shared" si="207"/>
        <v>3.3335788713118042E-5</v>
      </c>
      <c r="N443">
        <f t="shared" si="208"/>
        <v>735.17724375279465</v>
      </c>
      <c r="O443">
        <f t="shared" si="209"/>
        <v>1.7258999999999871</v>
      </c>
      <c r="P443" s="1">
        <f t="shared" si="210"/>
        <v>2.3475971470361856E-3</v>
      </c>
      <c r="Q443" s="3">
        <v>9.81</v>
      </c>
      <c r="R443" s="3">
        <v>20</v>
      </c>
      <c r="S443" s="3">
        <v>68</v>
      </c>
      <c r="T443" s="3">
        <f t="shared" si="211"/>
        <v>88</v>
      </c>
      <c r="U443" s="5">
        <v>2.4750000000000002E-3</v>
      </c>
      <c r="V443" s="5">
        <v>0.32</v>
      </c>
      <c r="W443" s="5">
        <v>1.29</v>
      </c>
      <c r="X443" s="4">
        <f t="shared" si="212"/>
        <v>2.1366180000000004</v>
      </c>
      <c r="Y443" s="4">
        <f t="shared" si="195"/>
        <v>2.0266280805122245</v>
      </c>
      <c r="Z443" s="3">
        <f t="shared" si="196"/>
        <v>18.273273059546799</v>
      </c>
      <c r="AA443" s="3">
        <f t="shared" si="213"/>
        <v>22.436519140059026</v>
      </c>
      <c r="AB443" s="3">
        <f t="shared" si="197"/>
        <v>0.2064</v>
      </c>
      <c r="AC443" s="3">
        <f t="shared" si="198"/>
        <v>4.1632460805122253</v>
      </c>
      <c r="AD443" s="2">
        <f t="shared" si="223"/>
        <v>211.11</v>
      </c>
      <c r="AE443" s="2">
        <f t="shared" si="199"/>
        <v>9.4092135541237756</v>
      </c>
      <c r="AF443" s="2">
        <f t="shared" si="214"/>
        <v>833.0287235954097</v>
      </c>
      <c r="AG443" s="2">
        <f t="shared" si="215"/>
        <v>189.79104384645501</v>
      </c>
      <c r="AH443" s="2">
        <f t="shared" si="216"/>
        <v>-1022.8197674418606</v>
      </c>
      <c r="AI443" s="2">
        <f t="shared" si="200"/>
        <v>21.047804767222001</v>
      </c>
      <c r="AJ443">
        <f t="shared" si="201"/>
        <v>6.6153271510745563E-3</v>
      </c>
      <c r="AK443">
        <f t="shared" si="217"/>
        <v>20.170765893954581</v>
      </c>
      <c r="AL443">
        <f t="shared" si="218"/>
        <v>-1022.8197674418606</v>
      </c>
      <c r="AM443">
        <f t="shared" si="219"/>
        <v>1023.116850690966</v>
      </c>
      <c r="AN443">
        <f t="shared" si="220"/>
        <v>-0.29708324910541251</v>
      </c>
      <c r="AO443">
        <f t="shared" si="221"/>
        <v>9.4092135541237756</v>
      </c>
      <c r="AP443">
        <f t="shared" si="222"/>
        <v>261844.02004567321</v>
      </c>
    </row>
    <row r="444" spans="1:42" x14ac:dyDescent="0.3">
      <c r="A444">
        <v>443</v>
      </c>
      <c r="B444" t="s">
        <v>93</v>
      </c>
      <c r="C444" t="s">
        <v>91</v>
      </c>
      <c r="D444" t="s">
        <v>92</v>
      </c>
      <c r="E444" t="str">
        <f t="shared" si="192"/>
        <v>173.802</v>
      </c>
      <c r="F444" t="str">
        <f t="shared" si="193"/>
        <v>34.57431</v>
      </c>
      <c r="G444" t="str">
        <f t="shared" si="194"/>
        <v>-86.55179</v>
      </c>
      <c r="H444">
        <f t="shared" si="202"/>
        <v>0.6034091916334956</v>
      </c>
      <c r="I444">
        <f t="shared" si="203"/>
        <v>0.60343554610520067</v>
      </c>
      <c r="J444">
        <f t="shared" si="204"/>
        <v>-1.5106030624862659</v>
      </c>
      <c r="K444">
        <f t="shared" si="205"/>
        <v>-1.5106137089947029</v>
      </c>
      <c r="L444">
        <f t="shared" si="206"/>
        <v>-8.7663176980348942E-6</v>
      </c>
      <c r="M444">
        <f t="shared" si="207"/>
        <v>2.6354471705070104E-5</v>
      </c>
      <c r="N444">
        <f t="shared" si="208"/>
        <v>580.57866530130104</v>
      </c>
      <c r="O444">
        <f t="shared" si="209"/>
        <v>-1.6368000000000307</v>
      </c>
      <c r="P444" s="1">
        <f t="shared" si="210"/>
        <v>-2.8192561970057681E-3</v>
      </c>
      <c r="Q444" s="3">
        <v>9.81</v>
      </c>
      <c r="R444" s="3">
        <v>20</v>
      </c>
      <c r="S444" s="3">
        <v>68</v>
      </c>
      <c r="T444" s="3">
        <f t="shared" si="211"/>
        <v>88</v>
      </c>
      <c r="U444" s="5">
        <v>2.4750000000000002E-3</v>
      </c>
      <c r="V444" s="5">
        <v>0.32</v>
      </c>
      <c r="W444" s="5">
        <v>1.29</v>
      </c>
      <c r="X444" s="4">
        <f t="shared" si="212"/>
        <v>2.1366180000000004</v>
      </c>
      <c r="Y444" s="4">
        <f t="shared" si="195"/>
        <v>-2.4337978176077533</v>
      </c>
      <c r="Z444" s="3">
        <f t="shared" si="196"/>
        <v>21.151404452932162</v>
      </c>
      <c r="AA444" s="3">
        <f t="shared" si="213"/>
        <v>20.85422463532441</v>
      </c>
      <c r="AB444" s="3">
        <f t="shared" si="197"/>
        <v>0.2064</v>
      </c>
      <c r="AC444" s="3">
        <f t="shared" si="198"/>
        <v>-0.29717981760775314</v>
      </c>
      <c r="AD444" s="2">
        <f t="shared" si="223"/>
        <v>211.11</v>
      </c>
      <c r="AE444" s="2">
        <f t="shared" si="199"/>
        <v>10.123128703744623</v>
      </c>
      <c r="AF444" s="2">
        <f t="shared" si="214"/>
        <v>1037.3952981685532</v>
      </c>
      <c r="AG444" s="2">
        <f t="shared" si="215"/>
        <v>-14.575530725768592</v>
      </c>
      <c r="AH444" s="2">
        <f t="shared" si="216"/>
        <v>-1022.8197674418606</v>
      </c>
      <c r="AI444" s="2">
        <f t="shared" si="200"/>
        <v>22.644786980788201</v>
      </c>
      <c r="AJ444">
        <f t="shared" si="201"/>
        <v>4.855778976537827E-3</v>
      </c>
      <c r="AK444">
        <f t="shared" si="217"/>
        <v>-1.4398246977119822</v>
      </c>
      <c r="AL444">
        <f t="shared" si="218"/>
        <v>-1022.8197674418606</v>
      </c>
      <c r="AM444">
        <f t="shared" si="219"/>
        <v>1022.8196593567116</v>
      </c>
      <c r="AN444">
        <f t="shared" si="220"/>
        <v>1.0808514900872979E-4</v>
      </c>
      <c r="AO444">
        <f t="shared" si="221"/>
        <v>10.123128703744623</v>
      </c>
      <c r="AP444">
        <f t="shared" si="222"/>
        <v>261539.95861584015</v>
      </c>
    </row>
    <row r="445" spans="1:42" x14ac:dyDescent="0.3">
      <c r="A445">
        <v>444</v>
      </c>
      <c r="B445" t="s">
        <v>90</v>
      </c>
      <c r="C445" t="s">
        <v>71</v>
      </c>
      <c r="D445" t="s">
        <v>89</v>
      </c>
      <c r="E445" t="str">
        <f t="shared" si="192"/>
        <v>174.642</v>
      </c>
      <c r="F445" t="str">
        <f t="shared" si="193"/>
        <v>34.57848</v>
      </c>
      <c r="G445" t="str">
        <f t="shared" si="194"/>
        <v>-86.55349</v>
      </c>
      <c r="H445">
        <f t="shared" si="202"/>
        <v>0.60343554610520067</v>
      </c>
      <c r="I445">
        <f t="shared" si="203"/>
        <v>0.60350832633500873</v>
      </c>
      <c r="J445">
        <f t="shared" si="204"/>
        <v>-1.5106137089947029</v>
      </c>
      <c r="K445">
        <f t="shared" si="205"/>
        <v>-1.5106433795919867</v>
      </c>
      <c r="L445">
        <f t="shared" si="206"/>
        <v>-2.4429886858690546E-5</v>
      </c>
      <c r="M445">
        <f t="shared" si="207"/>
        <v>7.2780229808055985E-5</v>
      </c>
      <c r="N445">
        <f t="shared" si="208"/>
        <v>1604.7834235091866</v>
      </c>
      <c r="O445">
        <f t="shared" si="209"/>
        <v>2.7720000000000109</v>
      </c>
      <c r="P445" s="1">
        <f t="shared" si="210"/>
        <v>1.7273358880654855E-3</v>
      </c>
      <c r="Q445" s="3">
        <v>9.81</v>
      </c>
      <c r="R445" s="3">
        <v>20</v>
      </c>
      <c r="S445" s="3">
        <v>68</v>
      </c>
      <c r="T445" s="3">
        <f t="shared" si="211"/>
        <v>88</v>
      </c>
      <c r="U445" s="5">
        <v>2.4750000000000002E-3</v>
      </c>
      <c r="V445" s="5">
        <v>0.32</v>
      </c>
      <c r="W445" s="5">
        <v>1.29</v>
      </c>
      <c r="X445" s="4">
        <f t="shared" si="212"/>
        <v>2.1366180000000004</v>
      </c>
      <c r="Y445" s="4">
        <f t="shared" si="195"/>
        <v>1.4911723008534348</v>
      </c>
      <c r="Z445" s="3">
        <f t="shared" si="196"/>
        <v>18.606757567860047</v>
      </c>
      <c r="AA445" s="3">
        <f t="shared" si="213"/>
        <v>22.234547868713481</v>
      </c>
      <c r="AB445" s="3">
        <f t="shared" si="197"/>
        <v>0.2064</v>
      </c>
      <c r="AC445" s="3">
        <f t="shared" si="198"/>
        <v>3.6277903008534351</v>
      </c>
      <c r="AD445" s="2">
        <f t="shared" si="223"/>
        <v>211.11</v>
      </c>
      <c r="AE445" s="2">
        <f t="shared" si="199"/>
        <v>9.4946837348132949</v>
      </c>
      <c r="AF445" s="2">
        <f t="shared" si="214"/>
        <v>855.93642653670042</v>
      </c>
      <c r="AG445" s="2">
        <f t="shared" si="215"/>
        <v>166.88334090516733</v>
      </c>
      <c r="AH445" s="2">
        <f t="shared" si="216"/>
        <v>-1022.8197674418606</v>
      </c>
      <c r="AI445" s="2">
        <f t="shared" si="200"/>
        <v>21.238996057144821</v>
      </c>
      <c r="AJ445">
        <f t="shared" si="201"/>
        <v>1.4310292898719804E-2</v>
      </c>
      <c r="AK445">
        <f t="shared" si="217"/>
        <v>17.576503395607727</v>
      </c>
      <c r="AL445">
        <f t="shared" si="218"/>
        <v>-1022.8197674418606</v>
      </c>
      <c r="AM445">
        <f t="shared" si="219"/>
        <v>1023.0163527724264</v>
      </c>
      <c r="AN445">
        <f t="shared" si="220"/>
        <v>-0.19658533056593797</v>
      </c>
      <c r="AO445">
        <f t="shared" si="221"/>
        <v>9.4946837348132949</v>
      </c>
      <c r="AP445">
        <f t="shared" si="222"/>
        <v>261741.17917533958</v>
      </c>
    </row>
    <row r="446" spans="1:42" x14ac:dyDescent="0.3">
      <c r="A446">
        <v>445</v>
      </c>
      <c r="B446" t="s">
        <v>88</v>
      </c>
      <c r="C446" t="s">
        <v>86</v>
      </c>
      <c r="D446" t="s">
        <v>87</v>
      </c>
      <c r="E446" t="str">
        <f t="shared" si="192"/>
        <v>174.445</v>
      </c>
      <c r="F446" t="str">
        <f t="shared" si="193"/>
        <v>34.57932</v>
      </c>
      <c r="G446" t="str">
        <f t="shared" si="194"/>
        <v>-86.55384</v>
      </c>
      <c r="H446">
        <f t="shared" si="202"/>
        <v>0.60350832633500873</v>
      </c>
      <c r="I446">
        <f t="shared" si="203"/>
        <v>0.60352298710072561</v>
      </c>
      <c r="J446">
        <f t="shared" si="204"/>
        <v>-1.5106433795919867</v>
      </c>
      <c r="K446">
        <f t="shared" si="205"/>
        <v>-1.5106494882443686</v>
      </c>
      <c r="L446">
        <f t="shared" si="206"/>
        <v>-5.0295310183976815E-6</v>
      </c>
      <c r="M446">
        <f t="shared" si="207"/>
        <v>1.4660765716878466E-5</v>
      </c>
      <c r="N446">
        <f t="shared" si="208"/>
        <v>323.99392847751614</v>
      </c>
      <c r="O446">
        <f t="shared" si="209"/>
        <v>-0.650100000000009</v>
      </c>
      <c r="P446" s="1">
        <f t="shared" si="210"/>
        <v>-2.0065190821781814E-3</v>
      </c>
      <c r="Q446" s="3">
        <v>9.81</v>
      </c>
      <c r="R446" s="3">
        <v>20</v>
      </c>
      <c r="S446" s="3">
        <v>68</v>
      </c>
      <c r="T446" s="3">
        <f t="shared" si="211"/>
        <v>88</v>
      </c>
      <c r="U446" s="5">
        <v>2.4750000000000002E-3</v>
      </c>
      <c r="V446" s="5">
        <v>0.32</v>
      </c>
      <c r="W446" s="5">
        <v>1.29</v>
      </c>
      <c r="X446" s="4">
        <f t="shared" si="212"/>
        <v>2.1366180000000004</v>
      </c>
      <c r="Y446" s="4">
        <f t="shared" si="195"/>
        <v>-1.7321843062763669</v>
      </c>
      <c r="Z446" s="3">
        <f t="shared" si="196"/>
        <v>20.684066357244397</v>
      </c>
      <c r="AA446" s="3">
        <f t="shared" si="213"/>
        <v>21.08850005096803</v>
      </c>
      <c r="AB446" s="3">
        <f t="shared" si="197"/>
        <v>0.2064</v>
      </c>
      <c r="AC446" s="3">
        <f t="shared" si="198"/>
        <v>0.40443369372363352</v>
      </c>
      <c r="AD446" s="2">
        <f t="shared" si="223"/>
        <v>211.11</v>
      </c>
      <c r="AE446" s="2">
        <f t="shared" si="199"/>
        <v>10.010669297946604</v>
      </c>
      <c r="AF446" s="2">
        <f t="shared" si="214"/>
        <v>1003.2042056160694</v>
      </c>
      <c r="AG446" s="2">
        <f t="shared" si="215"/>
        <v>19.615561825650765</v>
      </c>
      <c r="AH446" s="2">
        <f t="shared" si="216"/>
        <v>-1022.8197674418606</v>
      </c>
      <c r="AI446" s="2">
        <f t="shared" si="200"/>
        <v>22.393222532403765</v>
      </c>
      <c r="AJ446">
        <f t="shared" si="201"/>
        <v>2.7402258145419398E-3</v>
      </c>
      <c r="AK446">
        <f t="shared" si="217"/>
        <v>1.9594655703664414</v>
      </c>
      <c r="AL446">
        <f t="shared" si="218"/>
        <v>-1022.8197674418606</v>
      </c>
      <c r="AM446">
        <f t="shared" si="219"/>
        <v>1022.8200398687164</v>
      </c>
      <c r="AN446">
        <f t="shared" si="220"/>
        <v>-2.7242685587225424E-4</v>
      </c>
      <c r="AO446">
        <f t="shared" si="221"/>
        <v>10.010669297946604</v>
      </c>
      <c r="AP446">
        <f t="shared" si="222"/>
        <v>261540.34781110301</v>
      </c>
    </row>
    <row r="447" spans="1:42" x14ac:dyDescent="0.3">
      <c r="A447">
        <v>446</v>
      </c>
      <c r="B447" t="s">
        <v>85</v>
      </c>
      <c r="C447" t="s">
        <v>83</v>
      </c>
      <c r="D447" t="s">
        <v>84</v>
      </c>
      <c r="E447" t="str">
        <f t="shared" si="192"/>
        <v>173.373</v>
      </c>
      <c r="F447" t="str">
        <f t="shared" si="193"/>
        <v>34.57908</v>
      </c>
      <c r="G447" t="str">
        <f t="shared" si="194"/>
        <v>-86.55433</v>
      </c>
      <c r="H447">
        <f t="shared" si="202"/>
        <v>0.60352298710072561</v>
      </c>
      <c r="I447">
        <f t="shared" si="203"/>
        <v>0.6035187983105208</v>
      </c>
      <c r="J447">
        <f t="shared" si="204"/>
        <v>-1.5106494882443686</v>
      </c>
      <c r="K447">
        <f t="shared" si="205"/>
        <v>-1.5106580403577032</v>
      </c>
      <c r="L447">
        <f t="shared" si="206"/>
        <v>-7.0413180118235202E-6</v>
      </c>
      <c r="M447">
        <f t="shared" si="207"/>
        <v>-4.1887902048065584E-6</v>
      </c>
      <c r="N447">
        <f t="shared" si="208"/>
        <v>171.26365396011664</v>
      </c>
      <c r="O447">
        <f t="shared" si="209"/>
        <v>-3.5376000000000087</v>
      </c>
      <c r="P447" s="1">
        <f t="shared" si="210"/>
        <v>-2.0655871331717788E-2</v>
      </c>
      <c r="Q447" s="3">
        <v>9.81</v>
      </c>
      <c r="R447" s="3">
        <v>20</v>
      </c>
      <c r="S447" s="3">
        <v>68</v>
      </c>
      <c r="T447" s="3">
        <f t="shared" si="211"/>
        <v>88</v>
      </c>
      <c r="U447" s="5">
        <v>2.4750000000000002E-3</v>
      </c>
      <c r="V447" s="5">
        <v>0.32</v>
      </c>
      <c r="W447" s="5">
        <v>1.29</v>
      </c>
      <c r="X447" s="4">
        <f t="shared" si="212"/>
        <v>2.1366180000000004</v>
      </c>
      <c r="Y447" s="4">
        <f t="shared" si="195"/>
        <v>-17.827997717336149</v>
      </c>
      <c r="Z447" s="3">
        <f t="shared" si="196"/>
        <v>32.511993911932954</v>
      </c>
      <c r="AA447" s="3">
        <f t="shared" si="213"/>
        <v>16.820614194596807</v>
      </c>
      <c r="AB447" s="3">
        <f t="shared" si="197"/>
        <v>0.2064</v>
      </c>
      <c r="AC447" s="3">
        <f t="shared" si="198"/>
        <v>-15.691379717336147</v>
      </c>
      <c r="AD447" s="2">
        <f t="shared" si="223"/>
        <v>211.11</v>
      </c>
      <c r="AE447" s="2">
        <f t="shared" si="199"/>
        <v>12.550671310671488</v>
      </c>
      <c r="AF447" s="2">
        <f t="shared" si="214"/>
        <v>1976.9735912946851</v>
      </c>
      <c r="AG447" s="2">
        <f t="shared" si="215"/>
        <v>-954.15382385282589</v>
      </c>
      <c r="AH447" s="2">
        <f t="shared" si="216"/>
        <v>-1022.8197674418606</v>
      </c>
      <c r="AI447" s="2">
        <f t="shared" si="200"/>
        <v>28.075043458739714</v>
      </c>
      <c r="AJ447">
        <f t="shared" si="201"/>
        <v>1.1553427565010438E-3</v>
      </c>
      <c r="AK447">
        <f t="shared" si="217"/>
        <v>-76.024126537481337</v>
      </c>
      <c r="AL447">
        <f t="shared" si="218"/>
        <v>-1022.8197674418606</v>
      </c>
      <c r="AM447">
        <f t="shared" si="219"/>
        <v>1006.653470257424</v>
      </c>
      <c r="AN447">
        <f t="shared" si="220"/>
        <v>16.166297184436473</v>
      </c>
      <c r="AO447">
        <f t="shared" si="221"/>
        <v>12.550671310671488</v>
      </c>
      <c r="AP447">
        <f t="shared" si="222"/>
        <v>245266.2100055296</v>
      </c>
    </row>
    <row r="448" spans="1:42" x14ac:dyDescent="0.3">
      <c r="A448">
        <v>447</v>
      </c>
      <c r="B448" t="s">
        <v>82</v>
      </c>
      <c r="C448" t="s">
        <v>80</v>
      </c>
      <c r="D448" t="s">
        <v>81</v>
      </c>
      <c r="E448" t="str">
        <f t="shared" si="192"/>
        <v>173.107</v>
      </c>
      <c r="F448" t="str">
        <f t="shared" si="193"/>
        <v>34.57898</v>
      </c>
      <c r="G448" t="str">
        <f t="shared" si="194"/>
        <v>-86.55447</v>
      </c>
      <c r="H448">
        <f t="shared" si="202"/>
        <v>0.6035187983105208</v>
      </c>
      <c r="I448">
        <f t="shared" si="203"/>
        <v>0.60351705298126879</v>
      </c>
      <c r="J448">
        <f t="shared" si="204"/>
        <v>-1.5106580403577032</v>
      </c>
      <c r="K448">
        <f t="shared" si="205"/>
        <v>-1.5106604838186564</v>
      </c>
      <c r="L448">
        <f t="shared" si="206"/>
        <v>-2.0118092611804371E-6</v>
      </c>
      <c r="M448">
        <f t="shared" si="207"/>
        <v>-1.7453292520119845E-6</v>
      </c>
      <c r="N448">
        <f t="shared" si="208"/>
        <v>55.6738510110699</v>
      </c>
      <c r="O448">
        <f t="shared" si="209"/>
        <v>-0.87779999999997071</v>
      </c>
      <c r="P448" s="1">
        <f t="shared" si="210"/>
        <v>-1.5766827407456212E-2</v>
      </c>
      <c r="Q448" s="3">
        <v>9.81</v>
      </c>
      <c r="R448" s="3">
        <v>20</v>
      </c>
      <c r="S448" s="3">
        <v>68</v>
      </c>
      <c r="T448" s="3">
        <f t="shared" si="211"/>
        <v>88</v>
      </c>
      <c r="U448" s="5">
        <v>2.4750000000000002E-3</v>
      </c>
      <c r="V448" s="5">
        <v>0.32</v>
      </c>
      <c r="W448" s="5">
        <v>1.29</v>
      </c>
      <c r="X448" s="4">
        <f t="shared" si="212"/>
        <v>2.1366180000000004</v>
      </c>
      <c r="Y448" s="4">
        <f t="shared" si="195"/>
        <v>-13.609495257843607</v>
      </c>
      <c r="Z448" s="3">
        <f t="shared" si="196"/>
        <v>29.216727620869634</v>
      </c>
      <c r="AA448" s="3">
        <f t="shared" si="213"/>
        <v>17.743850363026027</v>
      </c>
      <c r="AB448" s="3">
        <f t="shared" si="197"/>
        <v>0.2064</v>
      </c>
      <c r="AC448" s="3">
        <f t="shared" si="198"/>
        <v>-11.472877257843606</v>
      </c>
      <c r="AD448" s="2">
        <f t="shared" si="223"/>
        <v>211.11</v>
      </c>
      <c r="AE448" s="2">
        <f t="shared" si="199"/>
        <v>11.897643165426093</v>
      </c>
      <c r="AF448" s="2">
        <f t="shared" si="214"/>
        <v>1684.1579442565665</v>
      </c>
      <c r="AG448" s="2">
        <f t="shared" si="215"/>
        <v>-661.33817681470657</v>
      </c>
      <c r="AH448" s="2">
        <f t="shared" si="216"/>
        <v>-1022.8197674418606</v>
      </c>
      <c r="AI448" s="2">
        <f t="shared" si="200"/>
        <v>26.614261552838318</v>
      </c>
      <c r="AJ448">
        <f t="shared" si="201"/>
        <v>3.9618946192753835E-4</v>
      </c>
      <c r="AK448">
        <f t="shared" si="217"/>
        <v>-55.585645629087239</v>
      </c>
      <c r="AL448">
        <f t="shared" si="218"/>
        <v>-1022.8197674418606</v>
      </c>
      <c r="AM448">
        <f t="shared" si="219"/>
        <v>1016.5624217666784</v>
      </c>
      <c r="AN448">
        <f t="shared" si="220"/>
        <v>6.25734567518208</v>
      </c>
      <c r="AO448">
        <f t="shared" si="221"/>
        <v>11.897643165426093</v>
      </c>
      <c r="AP448">
        <f t="shared" si="222"/>
        <v>255179.08669406106</v>
      </c>
    </row>
    <row r="449" spans="1:42" x14ac:dyDescent="0.3">
      <c r="A449">
        <v>448</v>
      </c>
      <c r="B449" t="s">
        <v>79</v>
      </c>
      <c r="C449" t="s">
        <v>77</v>
      </c>
      <c r="D449" t="s">
        <v>78</v>
      </c>
      <c r="E449" t="str">
        <f t="shared" si="192"/>
        <v>172.956</v>
      </c>
      <c r="F449" t="str">
        <f t="shared" si="193"/>
        <v>34.57884</v>
      </c>
      <c r="G449" t="str">
        <f t="shared" si="194"/>
        <v>-86.55459</v>
      </c>
      <c r="H449">
        <f t="shared" si="202"/>
        <v>0.60351705298126879</v>
      </c>
      <c r="I449">
        <f t="shared" si="203"/>
        <v>0.60351460952031599</v>
      </c>
      <c r="J449">
        <f t="shared" si="204"/>
        <v>-1.5106604838186564</v>
      </c>
      <c r="K449">
        <f t="shared" si="205"/>
        <v>-1.5106625782137588</v>
      </c>
      <c r="L449">
        <f t="shared" si="206"/>
        <v>-1.7244104274877885E-6</v>
      </c>
      <c r="M449">
        <f t="shared" si="207"/>
        <v>-2.4434609527945739E-6</v>
      </c>
      <c r="N449">
        <f t="shared" si="208"/>
        <v>62.515480187654546</v>
      </c>
      <c r="O449">
        <f t="shared" si="209"/>
        <v>-0.49830000000003449</v>
      </c>
      <c r="P449" s="1">
        <f t="shared" si="210"/>
        <v>-7.9708257619436462E-3</v>
      </c>
      <c r="Q449" s="3">
        <v>9.81</v>
      </c>
      <c r="R449" s="3">
        <v>20</v>
      </c>
      <c r="S449" s="3">
        <v>68</v>
      </c>
      <c r="T449" s="3">
        <f t="shared" si="211"/>
        <v>88</v>
      </c>
      <c r="U449" s="5">
        <v>2.4750000000000002E-3</v>
      </c>
      <c r="V449" s="5">
        <v>0.32</v>
      </c>
      <c r="W449" s="5">
        <v>1.29</v>
      </c>
      <c r="X449" s="4">
        <f t="shared" si="212"/>
        <v>2.1366180000000004</v>
      </c>
      <c r="Y449" s="4">
        <f t="shared" si="195"/>
        <v>-6.8808358835110965</v>
      </c>
      <c r="Z449" s="3">
        <f t="shared" si="196"/>
        <v>24.229011311148717</v>
      </c>
      <c r="AA449" s="3">
        <f t="shared" si="213"/>
        <v>19.484793427637619</v>
      </c>
      <c r="AB449" s="3">
        <f t="shared" si="197"/>
        <v>0.2064</v>
      </c>
      <c r="AC449" s="3">
        <f t="shared" si="198"/>
        <v>-4.7442178835110962</v>
      </c>
      <c r="AD449" s="2">
        <f t="shared" si="223"/>
        <v>211.11</v>
      </c>
      <c r="AE449" s="2">
        <f t="shared" si="199"/>
        <v>10.834602931974478</v>
      </c>
      <c r="AF449" s="2">
        <f t="shared" si="214"/>
        <v>1271.8590939467763</v>
      </c>
      <c r="AG449" s="2">
        <f t="shared" si="215"/>
        <v>-249.03932650491802</v>
      </c>
      <c r="AH449" s="2">
        <f t="shared" si="216"/>
        <v>-1022.8197674418606</v>
      </c>
      <c r="AI449" s="2">
        <f t="shared" si="200"/>
        <v>24.236309010398092</v>
      </c>
      <c r="AJ449">
        <f t="shared" si="201"/>
        <v>4.8852542112596154E-4</v>
      </c>
      <c r="AK449">
        <f t="shared" si="217"/>
        <v>-22.985551761197172</v>
      </c>
      <c r="AL449">
        <f t="shared" si="218"/>
        <v>-1022.8197674418606</v>
      </c>
      <c r="AM449">
        <f t="shared" si="219"/>
        <v>1022.3798321913182</v>
      </c>
      <c r="AN449">
        <f t="shared" si="220"/>
        <v>0.439935250542419</v>
      </c>
      <c r="AO449">
        <f t="shared" si="221"/>
        <v>10.834602931974478</v>
      </c>
      <c r="AP449">
        <f t="shared" si="222"/>
        <v>261090.28823983081</v>
      </c>
    </row>
    <row r="450" spans="1:42" x14ac:dyDescent="0.3">
      <c r="A450">
        <v>449</v>
      </c>
      <c r="B450" t="s">
        <v>76</v>
      </c>
      <c r="C450" t="s">
        <v>74</v>
      </c>
      <c r="D450" t="s">
        <v>75</v>
      </c>
      <c r="E450" t="str">
        <f t="shared" si="192"/>
        <v>173.142</v>
      </c>
      <c r="F450" t="str">
        <f t="shared" si="193"/>
        <v>34.57847</v>
      </c>
      <c r="G450" t="str">
        <f t="shared" si="194"/>
        <v>-86.55481</v>
      </c>
      <c r="H450">
        <f t="shared" si="202"/>
        <v>0.60351460952031599</v>
      </c>
      <c r="I450">
        <f t="shared" si="203"/>
        <v>0.60350815180208373</v>
      </c>
      <c r="J450">
        <f t="shared" si="204"/>
        <v>-1.5106625782137588</v>
      </c>
      <c r="K450">
        <f t="shared" si="205"/>
        <v>-1.5106664179381133</v>
      </c>
      <c r="L450">
        <f t="shared" si="206"/>
        <v>-3.1614288157236431E-6</v>
      </c>
      <c r="M450">
        <f t="shared" si="207"/>
        <v>-6.457718232266707E-6</v>
      </c>
      <c r="N450">
        <f t="shared" si="208"/>
        <v>150.29726373639193</v>
      </c>
      <c r="O450">
        <f t="shared" si="209"/>
        <v>0.61380000000002322</v>
      </c>
      <c r="P450" s="1">
        <f t="shared" si="210"/>
        <v>4.0839066842665479E-3</v>
      </c>
      <c r="Q450" s="3">
        <v>9.81</v>
      </c>
      <c r="R450" s="3">
        <v>20</v>
      </c>
      <c r="S450" s="3">
        <v>68</v>
      </c>
      <c r="T450" s="3">
        <f t="shared" si="211"/>
        <v>88</v>
      </c>
      <c r="U450" s="5">
        <v>2.4750000000000002E-3</v>
      </c>
      <c r="V450" s="5">
        <v>0.32</v>
      </c>
      <c r="W450" s="5">
        <v>1.29</v>
      </c>
      <c r="X450" s="4">
        <f t="shared" si="212"/>
        <v>2.1366180000000004</v>
      </c>
      <c r="Y450" s="4">
        <f t="shared" si="195"/>
        <v>3.5255255626406328</v>
      </c>
      <c r="Z450" s="3">
        <f t="shared" si="196"/>
        <v>17.358184298340067</v>
      </c>
      <c r="AA450" s="3">
        <f t="shared" si="213"/>
        <v>23.0203278609807</v>
      </c>
      <c r="AB450" s="3">
        <f t="shared" si="197"/>
        <v>0.2064</v>
      </c>
      <c r="AC450" s="3">
        <f t="shared" si="198"/>
        <v>5.662143562640634</v>
      </c>
      <c r="AD450" s="2">
        <f t="shared" si="223"/>
        <v>211.11</v>
      </c>
      <c r="AE450" s="2">
        <f t="shared" si="199"/>
        <v>9.1705905004866839</v>
      </c>
      <c r="AF450" s="2">
        <f t="shared" si="214"/>
        <v>771.24418620181461</v>
      </c>
      <c r="AG450" s="2">
        <f t="shared" si="215"/>
        <v>251.5755812400389</v>
      </c>
      <c r="AH450" s="2">
        <f t="shared" si="216"/>
        <v>-1022.8197674418606</v>
      </c>
      <c r="AI450" s="2">
        <f t="shared" si="200"/>
        <v>20.514020363560483</v>
      </c>
      <c r="AJ450">
        <f t="shared" si="201"/>
        <v>1.3876066394927079E-3</v>
      </c>
      <c r="AK450">
        <f t="shared" si="217"/>
        <v>27.432866098065087</v>
      </c>
      <c r="AL450">
        <f t="shared" si="218"/>
        <v>-1022.8197674418606</v>
      </c>
      <c r="AM450">
        <f t="shared" si="219"/>
        <v>1023.5667898000681</v>
      </c>
      <c r="AN450">
        <f t="shared" si="220"/>
        <v>-0.74702235820751639</v>
      </c>
      <c r="AO450">
        <f t="shared" si="221"/>
        <v>9.1705905004866839</v>
      </c>
      <c r="AP450">
        <f t="shared" si="222"/>
        <v>262304.69644455472</v>
      </c>
    </row>
    <row r="451" spans="1:42" x14ac:dyDescent="0.3">
      <c r="A451">
        <v>450</v>
      </c>
      <c r="B451" t="s">
        <v>73</v>
      </c>
      <c r="C451" t="s">
        <v>71</v>
      </c>
      <c r="D451" t="s">
        <v>72</v>
      </c>
      <c r="E451" t="str">
        <f t="shared" ref="E451:E475" si="224">MID(B451, 6,LEN(B451)-11)</f>
        <v>173.086</v>
      </c>
      <c r="F451" t="str">
        <f t="shared" ref="F451:F475" si="225">MID(C451, 6,LEN(C451)-6)</f>
        <v>34.57848</v>
      </c>
      <c r="G451" t="str">
        <f t="shared" ref="G451:G475" si="226">MID(D451, 6,LEN(D451)-7)</f>
        <v>-86.55487</v>
      </c>
      <c r="H451">
        <f t="shared" si="202"/>
        <v>0.60350815180208373</v>
      </c>
      <c r="I451">
        <f t="shared" si="203"/>
        <v>0.60350832633500873</v>
      </c>
      <c r="J451">
        <f t="shared" si="204"/>
        <v>-1.5106664179381133</v>
      </c>
      <c r="K451">
        <f t="shared" si="205"/>
        <v>-1.5106674651356644</v>
      </c>
      <c r="L451">
        <f t="shared" si="206"/>
        <v>-8.622097258684345E-7</v>
      </c>
      <c r="M451">
        <f t="shared" si="207"/>
        <v>1.7453292500135831E-7</v>
      </c>
      <c r="N451">
        <f t="shared" si="208"/>
        <v>18.388770266843459</v>
      </c>
      <c r="O451">
        <f t="shared" si="209"/>
        <v>-0.18479999999994445</v>
      </c>
      <c r="P451" s="1">
        <f t="shared" si="210"/>
        <v>-1.0049611655280441E-2</v>
      </c>
      <c r="Q451" s="3">
        <v>9.81</v>
      </c>
      <c r="R451" s="3">
        <v>20</v>
      </c>
      <c r="S451" s="3">
        <v>68</v>
      </c>
      <c r="T451" s="3">
        <f t="shared" si="211"/>
        <v>88</v>
      </c>
      <c r="U451" s="5">
        <v>2.4750000000000002E-3</v>
      </c>
      <c r="V451" s="5">
        <v>0.32</v>
      </c>
      <c r="W451" s="5">
        <v>1.29</v>
      </c>
      <c r="X451" s="4">
        <f t="shared" si="212"/>
        <v>2.1366180000000004</v>
      </c>
      <c r="Y451" s="4">
        <f t="shared" ref="Y451:Y475" si="227">SIN(ATAN(P451))*T451*Q451</f>
        <v>-8.6751906867145046</v>
      </c>
      <c r="Z451" s="3">
        <f t="shared" ref="Z451:Z475" si="228">0.5*W451*AE451^2*V451</f>
        <v>25.523009281653493</v>
      </c>
      <c r="AA451" s="3">
        <f t="shared" si="213"/>
        <v>18.984436594938991</v>
      </c>
      <c r="AB451" s="3">
        <f t="shared" ref="AB451:AB475" si="229">0.5*W451*V451</f>
        <v>0.2064</v>
      </c>
      <c r="AC451" s="3">
        <f t="shared" ref="AC451:AC475" si="230">T451*Q451*(U451+SIN(ATAN(P451)))</f>
        <v>-6.5385726867145042</v>
      </c>
      <c r="AD451" s="2">
        <f t="shared" si="223"/>
        <v>211.11</v>
      </c>
      <c r="AE451" s="2">
        <f t="shared" ref="AE451:AE475" si="231">AO451</f>
        <v>11.120161451421716</v>
      </c>
      <c r="AF451" s="2">
        <f t="shared" si="214"/>
        <v>1375.0968214056288</v>
      </c>
      <c r="AG451" s="2">
        <f t="shared" si="215"/>
        <v>-352.27705396376717</v>
      </c>
      <c r="AH451" s="2">
        <f t="shared" si="216"/>
        <v>-1022.8197674418606</v>
      </c>
      <c r="AI451" s="2">
        <f t="shared" ref="AI451:AI475" si="232">AE451*3.6*0.621371</f>
        <v>24.87508502843291</v>
      </c>
      <c r="AJ451">
        <f t="shared" ref="AJ451:AJ514" si="233">(N451/5280)/AI451</f>
        <v>1.4000843162814431E-4</v>
      </c>
      <c r="AK451">
        <f t="shared" si="217"/>
        <v>-31.6791312340819</v>
      </c>
      <c r="AL451">
        <f t="shared" si="218"/>
        <v>-1022.8197674418606</v>
      </c>
      <c r="AM451">
        <f t="shared" si="219"/>
        <v>1021.6672525339773</v>
      </c>
      <c r="AN451">
        <f t="shared" si="220"/>
        <v>1.1525149078833579</v>
      </c>
      <c r="AO451">
        <f t="shared" si="221"/>
        <v>11.120161451421716</v>
      </c>
      <c r="AP451">
        <f t="shared" si="222"/>
        <v>260362.58242801379</v>
      </c>
    </row>
    <row r="452" spans="1:42" x14ac:dyDescent="0.3">
      <c r="A452">
        <v>451</v>
      </c>
      <c r="B452" t="s">
        <v>70</v>
      </c>
      <c r="C452" t="s">
        <v>68</v>
      </c>
      <c r="D452" t="s">
        <v>69</v>
      </c>
      <c r="E452" t="str">
        <f t="shared" si="224"/>
        <v>173.226</v>
      </c>
      <c r="F452" t="str">
        <f t="shared" si="225"/>
        <v>34.57842</v>
      </c>
      <c r="G452" t="str">
        <f t="shared" si="226"/>
        <v>-86.5549</v>
      </c>
      <c r="H452">
        <f t="shared" ref="H452:H475" si="234">F451*PI()/180</f>
        <v>0.60350832633500873</v>
      </c>
      <c r="I452">
        <f t="shared" ref="I452:I475" si="235">F452*PI()/180</f>
        <v>0.60350727913745772</v>
      </c>
      <c r="J452">
        <f t="shared" ref="J452:J475" si="236">G451*PI()/180</f>
        <v>-1.5106674651356644</v>
      </c>
      <c r="K452">
        <f t="shared" ref="K452:K475" si="237">G452*PI()/180</f>
        <v>-1.5106679887344399</v>
      </c>
      <c r="L452">
        <f t="shared" ref="L452:L475" si="238">(K452-J452)*COS((H452+I452)/2)</f>
        <v>-4.3110499250342979E-7</v>
      </c>
      <c r="M452">
        <f t="shared" ref="M452:M475" si="239">I452-H452</f>
        <v>-1.0471975510073506E-6</v>
      </c>
      <c r="N452">
        <f t="shared" ref="N452:N475" si="240">3959*SQRT(L452^2+M452^2)*5280</f>
        <v>23.672479388812164</v>
      </c>
      <c r="O452">
        <f t="shared" ref="O452:O475" si="241">(E452-E451)*3.3</f>
        <v>0.46199999999995495</v>
      </c>
      <c r="P452" s="1">
        <f t="shared" ref="P452:P476" si="242">O452/N452</f>
        <v>1.951633339337917E-2</v>
      </c>
      <c r="Q452" s="3">
        <v>9.81</v>
      </c>
      <c r="R452" s="3">
        <v>20</v>
      </c>
      <c r="S452" s="3">
        <v>68</v>
      </c>
      <c r="T452" s="3">
        <f t="shared" ref="T452:T475" si="243">R452+S452</f>
        <v>88</v>
      </c>
      <c r="U452" s="5">
        <v>2.4750000000000002E-3</v>
      </c>
      <c r="V452" s="5">
        <v>0.32</v>
      </c>
      <c r="W452" s="5">
        <v>1.29</v>
      </c>
      <c r="X452" s="4">
        <f t="shared" ref="X452:X475" si="244">T452*U452*Q452</f>
        <v>2.1366180000000004</v>
      </c>
      <c r="Y452" s="4">
        <f t="shared" si="227"/>
        <v>16.844852602296097</v>
      </c>
      <c r="Z452" s="3">
        <f t="shared" si="228"/>
        <v>10.54864972099417</v>
      </c>
      <c r="AA452" s="3">
        <f t="shared" ref="AA452:AA475" si="245">X452+Y452+Z452</f>
        <v>29.530120323290269</v>
      </c>
      <c r="AB452" s="3">
        <f t="shared" si="229"/>
        <v>0.2064</v>
      </c>
      <c r="AC452" s="3">
        <f t="shared" si="230"/>
        <v>18.981470602296099</v>
      </c>
      <c r="AD452" s="2">
        <f t="shared" si="223"/>
        <v>211.11</v>
      </c>
      <c r="AE452" s="2">
        <f t="shared" si="231"/>
        <v>7.1489718866298855</v>
      </c>
      <c r="AF452" s="2">
        <f t="shared" ref="AF452:AF475" si="246">AE452^3</f>
        <v>365.36821849463905</v>
      </c>
      <c r="AG452" s="2">
        <f t="shared" ref="AG452:AG475" si="247">(AC452/AB452)*AE452</f>
        <v>657.45154894722123</v>
      </c>
      <c r="AH452" s="2">
        <f t="shared" ref="AH452:AH475" si="248">-AD452/AB452</f>
        <v>-1022.8197674418606</v>
      </c>
      <c r="AI452" s="2">
        <f t="shared" si="232"/>
        <v>15.991789716601556</v>
      </c>
      <c r="AJ452">
        <f t="shared" si="233"/>
        <v>2.8035787151544354E-4</v>
      </c>
      <c r="AK452">
        <f t="shared" ref="AK452:AK475" si="249">AC452/AB452</f>
        <v>91.964489352209782</v>
      </c>
      <c r="AL452">
        <f t="shared" ref="AL452:AL475" si="250">-AD452/AB452</f>
        <v>-1022.8197674418606</v>
      </c>
      <c r="AM452">
        <f t="shared" ref="AM452:AM475" si="251">SQRT((AL452^2)/4+(AK452^3)/27)+(-AL452/2)</f>
        <v>1050.2484333449759</v>
      </c>
      <c r="AN452">
        <f t="shared" ref="AN452:AN475" si="252">-SQRT((AL452^2)/4+(AK452^3)/27)+(-AL452/2)</f>
        <v>-27.428665903115245</v>
      </c>
      <c r="AO452">
        <f t="shared" ref="AO452:AO475" si="253">AM452^(1/3)+AN452^(1/3)</f>
        <v>7.1489718866298855</v>
      </c>
      <c r="AP452">
        <f t="shared" ref="AP452:AP475" si="254">AL452^2/4+AK452^3/27</f>
        <v>290346.98256094498</v>
      </c>
    </row>
    <row r="453" spans="1:42" x14ac:dyDescent="0.3">
      <c r="A453">
        <v>452</v>
      </c>
      <c r="B453" t="s">
        <v>823</v>
      </c>
      <c r="C453" t="s">
        <v>821</v>
      </c>
      <c r="D453" t="s">
        <v>822</v>
      </c>
      <c r="E453" t="str">
        <f t="shared" si="224"/>
        <v>173.456</v>
      </c>
      <c r="F453" t="str">
        <f t="shared" si="225"/>
        <v>34.57832</v>
      </c>
      <c r="G453" t="str">
        <f t="shared" si="226"/>
        <v>-86.55493</v>
      </c>
      <c r="H453">
        <f t="shared" si="234"/>
        <v>0.60350727913745772</v>
      </c>
      <c r="I453">
        <f t="shared" si="235"/>
        <v>0.6035055338082056</v>
      </c>
      <c r="J453">
        <f t="shared" si="236"/>
        <v>-1.5106679887344399</v>
      </c>
      <c r="K453">
        <f t="shared" si="237"/>
        <v>-1.5106685123332153</v>
      </c>
      <c r="L453">
        <f t="shared" si="238"/>
        <v>-4.3110540741687099E-7</v>
      </c>
      <c r="M453">
        <f t="shared" si="239"/>
        <v>-1.7453292521230068E-6</v>
      </c>
      <c r="N453">
        <f t="shared" si="240"/>
        <v>37.580006590495501</v>
      </c>
      <c r="O453">
        <f t="shared" si="241"/>
        <v>0.75899999999996615</v>
      </c>
      <c r="P453" s="1">
        <f t="shared" si="242"/>
        <v>2.0196909709747832E-2</v>
      </c>
      <c r="Q453" s="3">
        <v>9.81</v>
      </c>
      <c r="R453" s="3">
        <v>20</v>
      </c>
      <c r="S453" s="3">
        <v>68</v>
      </c>
      <c r="T453" s="3">
        <f t="shared" si="243"/>
        <v>88</v>
      </c>
      <c r="U453" s="5">
        <v>2.4750000000000002E-3</v>
      </c>
      <c r="V453" s="5">
        <v>0.32</v>
      </c>
      <c r="W453" s="5">
        <v>1.29</v>
      </c>
      <c r="X453" s="4">
        <f t="shared" si="244"/>
        <v>2.1366180000000004</v>
      </c>
      <c r="Y453" s="4">
        <f t="shared" si="227"/>
        <v>17.432033181414035</v>
      </c>
      <c r="Z453" s="3">
        <f t="shared" si="228"/>
        <v>10.306442053142192</v>
      </c>
      <c r="AA453" s="3">
        <f t="shared" si="245"/>
        <v>29.875093234556225</v>
      </c>
      <c r="AB453" s="3">
        <f t="shared" si="229"/>
        <v>0.2064</v>
      </c>
      <c r="AC453" s="3">
        <f t="shared" si="230"/>
        <v>19.568651181414037</v>
      </c>
      <c r="AD453" s="2">
        <f t="shared" ref="AD453:AD475" si="255">AD452</f>
        <v>211.11</v>
      </c>
      <c r="AE453" s="2">
        <f t="shared" si="231"/>
        <v>7.0664214616010366</v>
      </c>
      <c r="AF453" s="2">
        <f t="shared" si="246"/>
        <v>352.85689591604375</v>
      </c>
      <c r="AG453" s="2">
        <f t="shared" si="247"/>
        <v>669.96287152581692</v>
      </c>
      <c r="AH453" s="2">
        <f t="shared" si="248"/>
        <v>-1022.8197674418606</v>
      </c>
      <c r="AI453" s="2">
        <f t="shared" si="232"/>
        <v>15.807129732059392</v>
      </c>
      <c r="AJ453">
        <f t="shared" si="233"/>
        <v>4.502667853853865E-4</v>
      </c>
      <c r="AK453">
        <f t="shared" si="249"/>
        <v>94.80935649909901</v>
      </c>
      <c r="AL453">
        <f t="shared" si="250"/>
        <v>-1022.8197674418606</v>
      </c>
      <c r="AM453">
        <f t="shared" si="251"/>
        <v>1052.8006013319334</v>
      </c>
      <c r="AN453">
        <f t="shared" si="252"/>
        <v>-29.980833890072915</v>
      </c>
      <c r="AO453">
        <f t="shared" si="253"/>
        <v>7.0664214616010366</v>
      </c>
      <c r="AP453">
        <f t="shared" si="254"/>
        <v>293103.90911535698</v>
      </c>
    </row>
    <row r="454" spans="1:42" x14ac:dyDescent="0.3">
      <c r="A454">
        <v>453</v>
      </c>
      <c r="B454" t="s">
        <v>67</v>
      </c>
      <c r="C454" t="s">
        <v>65</v>
      </c>
      <c r="D454" t="s">
        <v>66</v>
      </c>
      <c r="E454" t="str">
        <f t="shared" si="224"/>
        <v>173.789</v>
      </c>
      <c r="F454" t="str">
        <f t="shared" si="225"/>
        <v>34.57776</v>
      </c>
      <c r="G454" t="str">
        <f t="shared" si="226"/>
        <v>-86.55521</v>
      </c>
      <c r="H454">
        <f t="shared" si="234"/>
        <v>0.6035055338082056</v>
      </c>
      <c r="I454">
        <f t="shared" si="235"/>
        <v>0.60349575996439442</v>
      </c>
      <c r="J454">
        <f t="shared" si="236"/>
        <v>-1.5106685123332153</v>
      </c>
      <c r="K454">
        <f t="shared" si="237"/>
        <v>-1.5106733992551211</v>
      </c>
      <c r="L454">
        <f t="shared" si="238"/>
        <v>-4.0236664446493896E-6</v>
      </c>
      <c r="M454">
        <f t="shared" si="239"/>
        <v>-9.7738438111782955E-6</v>
      </c>
      <c r="N454">
        <f t="shared" si="240"/>
        <v>220.94329893753189</v>
      </c>
      <c r="O454">
        <f t="shared" si="241"/>
        <v>1.0988999999999947</v>
      </c>
      <c r="P454" s="1">
        <f t="shared" si="242"/>
        <v>4.973674265227164E-3</v>
      </c>
      <c r="Q454" s="3">
        <v>9.81</v>
      </c>
      <c r="R454" s="3">
        <v>20</v>
      </c>
      <c r="S454" s="3">
        <v>68</v>
      </c>
      <c r="T454" s="3">
        <f t="shared" si="243"/>
        <v>88</v>
      </c>
      <c r="U454" s="5">
        <v>2.4750000000000002E-3</v>
      </c>
      <c r="V454" s="5">
        <v>0.32</v>
      </c>
      <c r="W454" s="5">
        <v>1.29</v>
      </c>
      <c r="X454" s="4">
        <f t="shared" si="244"/>
        <v>2.1366180000000004</v>
      </c>
      <c r="Y454" s="4">
        <f t="shared" si="227"/>
        <v>4.293620413434291</v>
      </c>
      <c r="Z454" s="3">
        <f t="shared" si="228"/>
        <v>16.900035692013319</v>
      </c>
      <c r="AA454" s="3">
        <f t="shared" si="245"/>
        <v>23.330274105447611</v>
      </c>
      <c r="AB454" s="3">
        <f t="shared" si="229"/>
        <v>0.2064</v>
      </c>
      <c r="AC454" s="3">
        <f t="shared" si="230"/>
        <v>6.4302384134342914</v>
      </c>
      <c r="AD454" s="2">
        <f t="shared" si="255"/>
        <v>211.11</v>
      </c>
      <c r="AE454" s="2">
        <f t="shared" si="231"/>
        <v>9.0487578090952034</v>
      </c>
      <c r="AF454" s="2">
        <f t="shared" si="246"/>
        <v>740.91245126983131</v>
      </c>
      <c r="AG454" s="2">
        <f t="shared" si="247"/>
        <v>281.90731617203244</v>
      </c>
      <c r="AH454" s="2">
        <f t="shared" si="248"/>
        <v>-1022.8197674418606</v>
      </c>
      <c r="AI454" s="2">
        <f t="shared" si="232"/>
        <v>20.241488478943065</v>
      </c>
      <c r="AJ454">
        <f t="shared" si="233"/>
        <v>2.0673045765385806E-3</v>
      </c>
      <c r="AK454">
        <f t="shared" si="249"/>
        <v>31.154255879042108</v>
      </c>
      <c r="AL454">
        <f t="shared" si="250"/>
        <v>-1022.8197674418606</v>
      </c>
      <c r="AM454">
        <f t="shared" si="251"/>
        <v>1023.9135351556031</v>
      </c>
      <c r="AN454">
        <f t="shared" si="252"/>
        <v>-1.0937677137425794</v>
      </c>
      <c r="AO454">
        <f t="shared" si="253"/>
        <v>9.0487578090952034</v>
      </c>
      <c r="AP454">
        <f t="shared" si="254"/>
        <v>262659.99273387267</v>
      </c>
    </row>
    <row r="455" spans="1:42" x14ac:dyDescent="0.3">
      <c r="A455">
        <v>454</v>
      </c>
      <c r="B455" t="s">
        <v>62</v>
      </c>
      <c r="C455" t="s">
        <v>63</v>
      </c>
      <c r="D455" t="s">
        <v>64</v>
      </c>
      <c r="E455" t="str">
        <f t="shared" si="224"/>
        <v>173.8</v>
      </c>
      <c r="F455" t="str">
        <f t="shared" si="225"/>
        <v>34.57712</v>
      </c>
      <c r="G455" t="str">
        <f t="shared" si="226"/>
        <v>-86.55551</v>
      </c>
      <c r="H455">
        <f t="shared" si="234"/>
        <v>0.60349575996439442</v>
      </c>
      <c r="I455">
        <f t="shared" si="235"/>
        <v>0.60348458985718179</v>
      </c>
      <c r="J455">
        <f t="shared" si="236"/>
        <v>-1.5106733992551211</v>
      </c>
      <c r="K455">
        <f t="shared" si="237"/>
        <v>-1.5106786352428769</v>
      </c>
      <c r="L455">
        <f t="shared" si="238"/>
        <v>-4.3111023083364309E-6</v>
      </c>
      <c r="M455">
        <f t="shared" si="239"/>
        <v>-1.1170107212632452E-5</v>
      </c>
      <c r="N455">
        <f t="shared" si="240"/>
        <v>250.28148445988438</v>
      </c>
      <c r="O455">
        <f t="shared" si="241"/>
        <v>3.6300000000079533E-2</v>
      </c>
      <c r="P455" s="1">
        <f t="shared" si="242"/>
        <v>1.4503669769426261E-4</v>
      </c>
      <c r="Q455" s="3">
        <v>9.81</v>
      </c>
      <c r="R455" s="3">
        <v>20</v>
      </c>
      <c r="S455" s="3">
        <v>68</v>
      </c>
      <c r="T455" s="3">
        <f t="shared" si="243"/>
        <v>88</v>
      </c>
      <c r="U455" s="5">
        <v>2.4750000000000002E-3</v>
      </c>
      <c r="V455" s="5">
        <v>0.32</v>
      </c>
      <c r="W455" s="5">
        <v>1.29</v>
      </c>
      <c r="X455" s="4">
        <f t="shared" si="244"/>
        <v>2.1366180000000004</v>
      </c>
      <c r="Y455" s="4">
        <f t="shared" si="227"/>
        <v>0.12520727906859519</v>
      </c>
      <c r="Z455" s="3">
        <f t="shared" si="228"/>
        <v>19.472713067175093</v>
      </c>
      <c r="AA455" s="3">
        <f t="shared" si="245"/>
        <v>21.734538346243689</v>
      </c>
      <c r="AB455" s="3">
        <f t="shared" si="229"/>
        <v>0.2064</v>
      </c>
      <c r="AC455" s="3">
        <f t="shared" si="230"/>
        <v>2.2618252790685958</v>
      </c>
      <c r="AD455" s="2">
        <f t="shared" si="255"/>
        <v>211.11</v>
      </c>
      <c r="AE455" s="2">
        <f t="shared" si="231"/>
        <v>9.7131117595826559</v>
      </c>
      <c r="AF455" s="2">
        <f t="shared" si="246"/>
        <v>916.37906145231216</v>
      </c>
      <c r="AG455" s="2">
        <f t="shared" si="247"/>
        <v>106.440705989547</v>
      </c>
      <c r="AH455" s="2">
        <f t="shared" si="248"/>
        <v>-1022.8197674418606</v>
      </c>
      <c r="AI455" s="2">
        <f t="shared" si="232"/>
        <v>21.727605481789087</v>
      </c>
      <c r="AJ455">
        <f t="shared" si="233"/>
        <v>2.1816392210798454E-3</v>
      </c>
      <c r="AK455">
        <f t="shared" si="249"/>
        <v>10.958455809440871</v>
      </c>
      <c r="AL455">
        <f t="shared" si="250"/>
        <v>-1022.8197674418606</v>
      </c>
      <c r="AM455">
        <f t="shared" si="251"/>
        <v>1022.8674176687564</v>
      </c>
      <c r="AN455">
        <f t="shared" si="252"/>
        <v>-4.765022689576881E-2</v>
      </c>
      <c r="AO455">
        <f t="shared" si="253"/>
        <v>9.7131117595826559</v>
      </c>
      <c r="AP455">
        <f t="shared" si="254"/>
        <v>261588.80903199164</v>
      </c>
    </row>
    <row r="456" spans="1:42" x14ac:dyDescent="0.3">
      <c r="A456">
        <v>455</v>
      </c>
      <c r="B456" t="s">
        <v>62</v>
      </c>
      <c r="C456" t="s">
        <v>60</v>
      </c>
      <c r="D456" t="s">
        <v>61</v>
      </c>
      <c r="E456" t="str">
        <f t="shared" si="224"/>
        <v>173.8</v>
      </c>
      <c r="F456" t="str">
        <f t="shared" si="225"/>
        <v>34.57703</v>
      </c>
      <c r="G456" t="str">
        <f t="shared" si="226"/>
        <v>-86.55559</v>
      </c>
      <c r="H456">
        <f t="shared" si="234"/>
        <v>0.60348458985718179</v>
      </c>
      <c r="I456">
        <f t="shared" si="235"/>
        <v>0.60348301906085489</v>
      </c>
      <c r="J456">
        <f t="shared" si="236"/>
        <v>-1.5106786352428769</v>
      </c>
      <c r="K456">
        <f t="shared" si="237"/>
        <v>-1.5106800315062787</v>
      </c>
      <c r="L456">
        <f t="shared" si="238"/>
        <v>-1.1496323303842825E-6</v>
      </c>
      <c r="M456">
        <f t="shared" si="239"/>
        <v>-1.5707963268996039E-6</v>
      </c>
      <c r="N456">
        <f t="shared" si="240"/>
        <v>40.689739839115958</v>
      </c>
      <c r="O456">
        <f t="shared" si="241"/>
        <v>0</v>
      </c>
      <c r="P456" s="1">
        <f t="shared" si="242"/>
        <v>0</v>
      </c>
      <c r="Q456" s="3">
        <v>9.81</v>
      </c>
      <c r="R456" s="3">
        <v>20</v>
      </c>
      <c r="S456" s="3">
        <v>68</v>
      </c>
      <c r="T456" s="3">
        <f t="shared" si="243"/>
        <v>88</v>
      </c>
      <c r="U456" s="5">
        <v>2.4750000000000002E-3</v>
      </c>
      <c r="V456" s="5">
        <v>0.32</v>
      </c>
      <c r="W456" s="5">
        <v>1.29</v>
      </c>
      <c r="X456" s="4">
        <f t="shared" si="244"/>
        <v>2.1366180000000004</v>
      </c>
      <c r="Y456" s="4">
        <f t="shared" si="227"/>
        <v>0</v>
      </c>
      <c r="Z456" s="3">
        <f t="shared" si="228"/>
        <v>19.553162193274581</v>
      </c>
      <c r="AA456" s="3">
        <f t="shared" si="245"/>
        <v>21.689780193274579</v>
      </c>
      <c r="AB456" s="3">
        <f t="shared" si="229"/>
        <v>0.2064</v>
      </c>
      <c r="AC456" s="3">
        <f t="shared" si="230"/>
        <v>2.1366180000000004</v>
      </c>
      <c r="AD456" s="2">
        <f t="shared" si="255"/>
        <v>211.11</v>
      </c>
      <c r="AE456" s="2">
        <f t="shared" si="231"/>
        <v>9.7331553440758221</v>
      </c>
      <c r="AF456" s="2">
        <f t="shared" si="246"/>
        <v>922.06378437525109</v>
      </c>
      <c r="AG456" s="2">
        <f t="shared" si="247"/>
        <v>100.75598306661142</v>
      </c>
      <c r="AH456" s="2">
        <f t="shared" si="248"/>
        <v>-1022.8197674418606</v>
      </c>
      <c r="AI456" s="2">
        <f t="shared" si="232"/>
        <v>21.772441689493455</v>
      </c>
      <c r="AJ456">
        <f t="shared" si="233"/>
        <v>3.5395157929225265E-4</v>
      </c>
      <c r="AK456">
        <f t="shared" si="249"/>
        <v>10.351831395348839</v>
      </c>
      <c r="AL456">
        <f t="shared" si="250"/>
        <v>-1022.8197674418606</v>
      </c>
      <c r="AM456">
        <f t="shared" si="251"/>
        <v>1022.8599346491669</v>
      </c>
      <c r="AN456">
        <f t="shared" si="252"/>
        <v>-4.0167207306410546E-2</v>
      </c>
      <c r="AO456">
        <f t="shared" si="253"/>
        <v>9.7331553440758221</v>
      </c>
      <c r="AP456">
        <f t="shared" si="254"/>
        <v>261581.15459449589</v>
      </c>
    </row>
    <row r="457" spans="1:42" x14ac:dyDescent="0.3">
      <c r="A457">
        <v>456</v>
      </c>
      <c r="B457" t="s">
        <v>59</v>
      </c>
      <c r="C457" t="s">
        <v>57</v>
      </c>
      <c r="D457" t="s">
        <v>58</v>
      </c>
      <c r="E457" t="str">
        <f t="shared" si="224"/>
        <v>173.732</v>
      </c>
      <c r="F457" t="str">
        <f t="shared" si="225"/>
        <v>34.57695</v>
      </c>
      <c r="G457" t="str">
        <f t="shared" si="226"/>
        <v>-86.55572</v>
      </c>
      <c r="H457">
        <f t="shared" si="234"/>
        <v>0.60348301906085489</v>
      </c>
      <c r="I457">
        <f t="shared" si="235"/>
        <v>0.60348162279745321</v>
      </c>
      <c r="J457">
        <f t="shared" si="236"/>
        <v>-1.5106800315062787</v>
      </c>
      <c r="K457">
        <f t="shared" si="237"/>
        <v>-1.5106823004343062</v>
      </c>
      <c r="L457">
        <f t="shared" si="238"/>
        <v>-1.8681544467728177E-6</v>
      </c>
      <c r="M457">
        <f t="shared" si="239"/>
        <v>-1.396263401676201E-6</v>
      </c>
      <c r="N457">
        <f t="shared" si="240"/>
        <v>48.752962569925472</v>
      </c>
      <c r="O457">
        <f t="shared" si="241"/>
        <v>-0.22440000000003976</v>
      </c>
      <c r="P457" s="1">
        <f t="shared" si="242"/>
        <v>-4.6027972080299115E-3</v>
      </c>
      <c r="Q457" s="3">
        <v>9.81</v>
      </c>
      <c r="R457" s="3">
        <v>20</v>
      </c>
      <c r="S457" s="3">
        <v>68</v>
      </c>
      <c r="T457" s="3">
        <f t="shared" si="243"/>
        <v>88</v>
      </c>
      <c r="U457" s="5">
        <v>2.4750000000000002E-3</v>
      </c>
      <c r="V457" s="5">
        <v>0.32</v>
      </c>
      <c r="W457" s="5">
        <v>1.29</v>
      </c>
      <c r="X457" s="4">
        <f t="shared" si="244"/>
        <v>2.1366180000000004</v>
      </c>
      <c r="Y457" s="4">
        <f t="shared" si="227"/>
        <v>-3.9734606836142685</v>
      </c>
      <c r="Z457" s="3">
        <f t="shared" si="228"/>
        <v>22.194923240363156</v>
      </c>
      <c r="AA457" s="3">
        <f t="shared" si="245"/>
        <v>20.358080556748888</v>
      </c>
      <c r="AB457" s="3">
        <f t="shared" si="229"/>
        <v>0.2064</v>
      </c>
      <c r="AC457" s="3">
        <f t="shared" si="230"/>
        <v>-1.8368426836142684</v>
      </c>
      <c r="AD457" s="2">
        <f t="shared" si="255"/>
        <v>211.11</v>
      </c>
      <c r="AE457" s="2">
        <f t="shared" si="231"/>
        <v>10.369838129460692</v>
      </c>
      <c r="AF457" s="2">
        <f t="shared" si="246"/>
        <v>1115.1054326471469</v>
      </c>
      <c r="AG457" s="2">
        <f t="shared" si="247"/>
        <v>-92.285665205252641</v>
      </c>
      <c r="AH457" s="2">
        <f t="shared" si="248"/>
        <v>-1022.8197674418606</v>
      </c>
      <c r="AI457" s="2">
        <f t="shared" si="232"/>
        <v>23.196660078028032</v>
      </c>
      <c r="AJ457">
        <f t="shared" si="233"/>
        <v>3.98053668380884E-4</v>
      </c>
      <c r="AK457">
        <f t="shared" si="249"/>
        <v>-8.8994316066582773</v>
      </c>
      <c r="AL457">
        <f t="shared" si="250"/>
        <v>-1022.8197674418606</v>
      </c>
      <c r="AM457">
        <f t="shared" si="251"/>
        <v>1022.7942442626522</v>
      </c>
      <c r="AN457">
        <f t="shared" si="252"/>
        <v>2.5523179208278179E-2</v>
      </c>
      <c r="AO457">
        <f t="shared" si="253"/>
        <v>10.369838129460692</v>
      </c>
      <c r="AP457">
        <f t="shared" si="254"/>
        <v>261513.96420666593</v>
      </c>
    </row>
    <row r="458" spans="1:42" x14ac:dyDescent="0.3">
      <c r="A458">
        <v>457</v>
      </c>
      <c r="B458" t="s">
        <v>56</v>
      </c>
      <c r="C458" t="s">
        <v>54</v>
      </c>
      <c r="D458" t="s">
        <v>55</v>
      </c>
      <c r="E458" t="str">
        <f t="shared" si="224"/>
        <v>173.416</v>
      </c>
      <c r="F458" t="str">
        <f t="shared" si="225"/>
        <v>34.57691</v>
      </c>
      <c r="G458" t="str">
        <f t="shared" si="226"/>
        <v>-86.55583</v>
      </c>
      <c r="H458">
        <f t="shared" si="234"/>
        <v>0.60348162279745321</v>
      </c>
      <c r="I458">
        <f t="shared" si="235"/>
        <v>0.60348092466575243</v>
      </c>
      <c r="J458">
        <f t="shared" si="236"/>
        <v>-1.5106823004343062</v>
      </c>
      <c r="K458">
        <f t="shared" si="237"/>
        <v>-1.5106842202964834</v>
      </c>
      <c r="L458">
        <f t="shared" si="238"/>
        <v>-1.580747211442872E-6</v>
      </c>
      <c r="M458">
        <f t="shared" si="239"/>
        <v>-6.9813170078258935E-7</v>
      </c>
      <c r="N458">
        <f t="shared" si="240"/>
        <v>36.122284282720464</v>
      </c>
      <c r="O458">
        <f t="shared" si="241"/>
        <v>-1.0428000000000082</v>
      </c>
      <c r="P458" s="1">
        <f t="shared" si="242"/>
        <v>-2.8868606199936371E-2</v>
      </c>
      <c r="Q458" s="3">
        <v>9.81</v>
      </c>
      <c r="R458" s="3">
        <v>20</v>
      </c>
      <c r="S458" s="3">
        <v>68</v>
      </c>
      <c r="T458" s="3">
        <f t="shared" si="243"/>
        <v>88</v>
      </c>
      <c r="U458" s="5">
        <v>2.4750000000000002E-3</v>
      </c>
      <c r="V458" s="5">
        <v>0.32</v>
      </c>
      <c r="W458" s="5">
        <v>1.29</v>
      </c>
      <c r="X458" s="4">
        <f t="shared" si="244"/>
        <v>2.1366180000000004</v>
      </c>
      <c r="Y458" s="4">
        <f t="shared" si="227"/>
        <v>-24.911312022970403</v>
      </c>
      <c r="Z458" s="3">
        <f t="shared" si="228"/>
        <v>38.276952553197859</v>
      </c>
      <c r="AA458" s="3">
        <f t="shared" si="245"/>
        <v>15.502258530227458</v>
      </c>
      <c r="AB458" s="3">
        <f t="shared" si="229"/>
        <v>0.2064</v>
      </c>
      <c r="AC458" s="3">
        <f t="shared" si="230"/>
        <v>-22.774694022970404</v>
      </c>
      <c r="AD458" s="2">
        <f t="shared" si="255"/>
        <v>211.11</v>
      </c>
      <c r="AE458" s="2">
        <f t="shared" si="231"/>
        <v>13.618015696768435</v>
      </c>
      <c r="AF458" s="2">
        <f t="shared" si="246"/>
        <v>2525.4657979356057</v>
      </c>
      <c r="AG458" s="2">
        <f t="shared" si="247"/>
        <v>-1502.6460304937461</v>
      </c>
      <c r="AH458" s="2">
        <f t="shared" si="248"/>
        <v>-1022.8197674418606</v>
      </c>
      <c r="AI458" s="2">
        <f t="shared" si="232"/>
        <v>30.462624113460119</v>
      </c>
      <c r="AJ458">
        <f t="shared" si="233"/>
        <v>2.2458149681167208E-4</v>
      </c>
      <c r="AK458">
        <f t="shared" si="249"/>
        <v>-110.3425098012132</v>
      </c>
      <c r="AL458">
        <f t="shared" si="250"/>
        <v>-1022.8197674418606</v>
      </c>
      <c r="AM458">
        <f t="shared" si="251"/>
        <v>971.60750665965907</v>
      </c>
      <c r="AN458">
        <f t="shared" si="252"/>
        <v>51.212260782201554</v>
      </c>
      <c r="AO458">
        <f t="shared" si="253"/>
        <v>13.618015696768435</v>
      </c>
      <c r="AP458">
        <f t="shared" si="254"/>
        <v>211781.85215845634</v>
      </c>
    </row>
    <row r="459" spans="1:42" x14ac:dyDescent="0.3">
      <c r="A459">
        <v>458</v>
      </c>
      <c r="B459" t="s">
        <v>53</v>
      </c>
      <c r="C459" t="s">
        <v>51</v>
      </c>
      <c r="D459" t="s">
        <v>52</v>
      </c>
      <c r="E459" t="str">
        <f t="shared" si="224"/>
        <v>172.729</v>
      </c>
      <c r="F459" t="str">
        <f t="shared" si="225"/>
        <v>34.57685</v>
      </c>
      <c r="G459" t="str">
        <f t="shared" si="226"/>
        <v>-86.55603</v>
      </c>
      <c r="H459">
        <f t="shared" si="234"/>
        <v>0.60348092466575243</v>
      </c>
      <c r="I459">
        <f t="shared" si="235"/>
        <v>0.60347987746820131</v>
      </c>
      <c r="J459">
        <f t="shared" si="236"/>
        <v>-1.5106842202964834</v>
      </c>
      <c r="K459">
        <f t="shared" si="237"/>
        <v>-1.5106877109549874</v>
      </c>
      <c r="L459">
        <f t="shared" si="238"/>
        <v>-2.8740875676939242E-6</v>
      </c>
      <c r="M459">
        <f t="shared" si="239"/>
        <v>-1.0471975511183729E-6</v>
      </c>
      <c r="N459">
        <f t="shared" si="240"/>
        <v>63.942231245690436</v>
      </c>
      <c r="O459">
        <f t="shared" si="241"/>
        <v>-2.267099999999945</v>
      </c>
      <c r="P459" s="1">
        <f t="shared" si="242"/>
        <v>-3.5455440885209064E-2</v>
      </c>
      <c r="Q459" s="3">
        <v>9.81</v>
      </c>
      <c r="R459" s="3">
        <v>20</v>
      </c>
      <c r="S459" s="3">
        <v>68</v>
      </c>
      <c r="T459" s="3">
        <f t="shared" si="243"/>
        <v>88</v>
      </c>
      <c r="U459" s="5">
        <v>2.4750000000000002E-3</v>
      </c>
      <c r="V459" s="5">
        <v>0.32</v>
      </c>
      <c r="W459" s="5">
        <v>1.29</v>
      </c>
      <c r="X459" s="4">
        <f t="shared" si="244"/>
        <v>2.1366180000000004</v>
      </c>
      <c r="Y459" s="4">
        <f t="shared" si="227"/>
        <v>-30.588752664537978</v>
      </c>
      <c r="Z459" s="3">
        <f t="shared" si="228"/>
        <v>43.066899995388866</v>
      </c>
      <c r="AA459" s="3">
        <f t="shared" si="245"/>
        <v>14.614765330850886</v>
      </c>
      <c r="AB459" s="3">
        <f t="shared" si="229"/>
        <v>0.2064</v>
      </c>
      <c r="AC459" s="3">
        <f t="shared" si="230"/>
        <v>-28.452134664537979</v>
      </c>
      <c r="AD459" s="2">
        <f t="shared" si="255"/>
        <v>211.11</v>
      </c>
      <c r="AE459" s="2">
        <f t="shared" si="231"/>
        <v>14.444980485205555</v>
      </c>
      <c r="AF459" s="2">
        <f t="shared" si="246"/>
        <v>3014.0529553861015</v>
      </c>
      <c r="AG459" s="2">
        <f t="shared" si="247"/>
        <v>-1991.2331879442422</v>
      </c>
      <c r="AH459" s="2">
        <f t="shared" si="248"/>
        <v>-1022.8197674418606</v>
      </c>
      <c r="AI459" s="2">
        <f t="shared" si="232"/>
        <v>32.312491088661581</v>
      </c>
      <c r="AJ459">
        <f t="shared" si="233"/>
        <v>3.7478605521407891E-4</v>
      </c>
      <c r="AK459">
        <f t="shared" si="249"/>
        <v>-137.84948965376927</v>
      </c>
      <c r="AL459">
        <f t="shared" si="250"/>
        <v>-1022.8197674418606</v>
      </c>
      <c r="AM459">
        <f t="shared" si="251"/>
        <v>917.0232486816692</v>
      </c>
      <c r="AN459">
        <f t="shared" si="252"/>
        <v>105.79651876019136</v>
      </c>
      <c r="AO459">
        <f t="shared" si="253"/>
        <v>14.444980485205555</v>
      </c>
      <c r="AP459">
        <f t="shared" si="254"/>
        <v>164522.20183477359</v>
      </c>
    </row>
    <row r="460" spans="1:42" x14ac:dyDescent="0.3">
      <c r="A460">
        <v>459</v>
      </c>
      <c r="B460" t="s">
        <v>50</v>
      </c>
      <c r="C460" t="s">
        <v>48</v>
      </c>
      <c r="D460" t="s">
        <v>49</v>
      </c>
      <c r="E460" t="str">
        <f t="shared" si="224"/>
        <v>170.726</v>
      </c>
      <c r="F460" t="str">
        <f t="shared" si="225"/>
        <v>34.57667</v>
      </c>
      <c r="G460" t="str">
        <f t="shared" si="226"/>
        <v>-86.55688</v>
      </c>
      <c r="H460">
        <f t="shared" si="234"/>
        <v>0.60347987746820131</v>
      </c>
      <c r="I460">
        <f t="shared" si="235"/>
        <v>0.60347673587554773</v>
      </c>
      <c r="J460">
        <f t="shared" si="236"/>
        <v>-1.5106877109549874</v>
      </c>
      <c r="K460">
        <f t="shared" si="237"/>
        <v>-1.5107025462536294</v>
      </c>
      <c r="L460">
        <f t="shared" si="238"/>
        <v>-1.2214889795719089E-5</v>
      </c>
      <c r="M460">
        <f t="shared" si="239"/>
        <v>-3.1415926535771632E-6</v>
      </c>
      <c r="N460">
        <f t="shared" si="240"/>
        <v>263.64397277881068</v>
      </c>
      <c r="O460">
        <f t="shared" si="241"/>
        <v>-6.6099000000000467</v>
      </c>
      <c r="P460" s="1">
        <f t="shared" si="242"/>
        <v>-2.5071310867954312E-2</v>
      </c>
      <c r="Q460" s="3">
        <v>9.81</v>
      </c>
      <c r="R460" s="3">
        <v>20</v>
      </c>
      <c r="S460" s="3">
        <v>68</v>
      </c>
      <c r="T460" s="3">
        <f t="shared" si="243"/>
        <v>88</v>
      </c>
      <c r="U460" s="5">
        <v>2.4750000000000002E-3</v>
      </c>
      <c r="V460" s="5">
        <v>0.32</v>
      </c>
      <c r="W460" s="5">
        <v>1.29</v>
      </c>
      <c r="X460" s="4">
        <f t="shared" si="244"/>
        <v>2.1366180000000004</v>
      </c>
      <c r="Y460" s="4">
        <f t="shared" si="227"/>
        <v>-21.636762197732128</v>
      </c>
      <c r="Z460" s="3">
        <f t="shared" si="228"/>
        <v>35.579351615105686</v>
      </c>
      <c r="AA460" s="3">
        <f t="shared" si="245"/>
        <v>16.07920741737356</v>
      </c>
      <c r="AB460" s="3">
        <f t="shared" si="229"/>
        <v>0.2064</v>
      </c>
      <c r="AC460" s="3">
        <f t="shared" si="230"/>
        <v>-19.500144197732126</v>
      </c>
      <c r="AD460" s="2">
        <f t="shared" si="255"/>
        <v>211.11</v>
      </c>
      <c r="AE460" s="2">
        <f t="shared" si="231"/>
        <v>13.129378489881034</v>
      </c>
      <c r="AF460" s="2">
        <f t="shared" si="246"/>
        <v>2263.2498729616404</v>
      </c>
      <c r="AG460" s="2">
        <f t="shared" si="247"/>
        <v>-1240.4301055197802</v>
      </c>
      <c r="AH460" s="2">
        <f t="shared" si="248"/>
        <v>-1022.8197674418606</v>
      </c>
      <c r="AI460" s="2">
        <f t="shared" si="232"/>
        <v>29.369574149889129</v>
      </c>
      <c r="AJ460">
        <f t="shared" si="233"/>
        <v>1.7001462243617848E-3</v>
      </c>
      <c r="AK460">
        <f t="shared" si="249"/>
        <v>-94.477442818469598</v>
      </c>
      <c r="AL460">
        <f t="shared" si="250"/>
        <v>-1022.8197674418606</v>
      </c>
      <c r="AM460">
        <f t="shared" si="251"/>
        <v>991.31255217420789</v>
      </c>
      <c r="AN460">
        <f t="shared" si="252"/>
        <v>31.507215267652725</v>
      </c>
      <c r="AO460">
        <f t="shared" si="253"/>
        <v>13.129378489881034</v>
      </c>
      <c r="AP460">
        <f t="shared" si="254"/>
        <v>230306.57118857646</v>
      </c>
    </row>
    <row r="461" spans="1:42" x14ac:dyDescent="0.3">
      <c r="A461">
        <v>460</v>
      </c>
      <c r="B461" t="s">
        <v>47</v>
      </c>
      <c r="C461" t="s">
        <v>45</v>
      </c>
      <c r="D461" t="s">
        <v>46</v>
      </c>
      <c r="E461" t="str">
        <f t="shared" si="224"/>
        <v>171.052</v>
      </c>
      <c r="F461" t="str">
        <f t="shared" si="225"/>
        <v>34.57648</v>
      </c>
      <c r="G461" t="str">
        <f t="shared" si="226"/>
        <v>-86.55743</v>
      </c>
      <c r="H461">
        <f t="shared" si="234"/>
        <v>0.60347673587554773</v>
      </c>
      <c r="I461">
        <f t="shared" si="235"/>
        <v>0.60347341974996893</v>
      </c>
      <c r="J461">
        <f t="shared" si="236"/>
        <v>-1.5107025462536294</v>
      </c>
      <c r="K461">
        <f t="shared" si="237"/>
        <v>-1.5107121455645152</v>
      </c>
      <c r="L461">
        <f t="shared" si="238"/>
        <v>-7.9037698103693098E-6</v>
      </c>
      <c r="M461">
        <f t="shared" si="239"/>
        <v>-3.3161255788005661E-6</v>
      </c>
      <c r="N461">
        <f t="shared" si="240"/>
        <v>179.169222035198</v>
      </c>
      <c r="O461">
        <f t="shared" si="241"/>
        <v>1.0757999999999781</v>
      </c>
      <c r="P461" s="1">
        <f t="shared" si="242"/>
        <v>6.0043794786843237E-3</v>
      </c>
      <c r="Q461" s="3">
        <v>9.81</v>
      </c>
      <c r="R461" s="3">
        <v>20</v>
      </c>
      <c r="S461" s="3">
        <v>68</v>
      </c>
      <c r="T461" s="3">
        <f t="shared" si="243"/>
        <v>88</v>
      </c>
      <c r="U461" s="5">
        <v>2.4750000000000002E-3</v>
      </c>
      <c r="V461" s="5">
        <v>0.32</v>
      </c>
      <c r="W461" s="5">
        <v>1.29</v>
      </c>
      <c r="X461" s="4">
        <f t="shared" si="244"/>
        <v>2.1366180000000004</v>
      </c>
      <c r="Y461" s="4">
        <f t="shared" si="227"/>
        <v>5.1833672803373148</v>
      </c>
      <c r="Z461" s="3">
        <f t="shared" si="228"/>
        <v>16.378690012394429</v>
      </c>
      <c r="AA461" s="3">
        <f t="shared" si="245"/>
        <v>23.698675292731743</v>
      </c>
      <c r="AB461" s="3">
        <f t="shared" si="229"/>
        <v>0.2064</v>
      </c>
      <c r="AC461" s="3">
        <f t="shared" si="230"/>
        <v>7.3199852803373151</v>
      </c>
      <c r="AD461" s="2">
        <f t="shared" si="255"/>
        <v>211.11</v>
      </c>
      <c r="AE461" s="2">
        <f t="shared" si="231"/>
        <v>8.9080928529682932</v>
      </c>
      <c r="AF461" s="2">
        <f t="shared" si="246"/>
        <v>706.89385387787775</v>
      </c>
      <c r="AG461" s="2">
        <f t="shared" si="247"/>
        <v>315.92591356398225</v>
      </c>
      <c r="AH461" s="2">
        <f t="shared" si="248"/>
        <v>-1022.8197674418606</v>
      </c>
      <c r="AI461" s="2">
        <f t="shared" si="232"/>
        <v>19.926830030910342</v>
      </c>
      <c r="AJ461">
        <f t="shared" si="233"/>
        <v>1.7029083264501221E-3</v>
      </c>
      <c r="AK461">
        <f t="shared" si="249"/>
        <v>35.465044962874586</v>
      </c>
      <c r="AL461">
        <f t="shared" si="250"/>
        <v>-1022.8197674418606</v>
      </c>
      <c r="AM461">
        <f t="shared" si="251"/>
        <v>1024.4324706307182</v>
      </c>
      <c r="AN461">
        <f t="shared" si="252"/>
        <v>-1.6127031888575516</v>
      </c>
      <c r="AO461">
        <f t="shared" si="253"/>
        <v>8.9080928529682932</v>
      </c>
      <c r="AP461">
        <f t="shared" si="254"/>
        <v>263192.17467961082</v>
      </c>
    </row>
    <row r="462" spans="1:42" x14ac:dyDescent="0.3">
      <c r="A462">
        <v>461</v>
      </c>
      <c r="B462" t="s">
        <v>44</v>
      </c>
      <c r="C462" t="s">
        <v>42</v>
      </c>
      <c r="D462" t="s">
        <v>43</v>
      </c>
      <c r="E462" t="str">
        <f t="shared" si="224"/>
        <v>171.17</v>
      </c>
      <c r="F462" t="str">
        <f t="shared" si="225"/>
        <v>34.57637</v>
      </c>
      <c r="G462" t="str">
        <f t="shared" si="226"/>
        <v>-86.55753</v>
      </c>
      <c r="H462">
        <f t="shared" si="234"/>
        <v>0.60347341974996893</v>
      </c>
      <c r="I462">
        <f t="shared" si="235"/>
        <v>0.6034714998877917</v>
      </c>
      <c r="J462">
        <f t="shared" si="236"/>
        <v>-1.5107121455645152</v>
      </c>
      <c r="K462">
        <f t="shared" si="237"/>
        <v>-1.5107138908937672</v>
      </c>
      <c r="L462">
        <f t="shared" si="238"/>
        <v>-1.4370516495642394E-6</v>
      </c>
      <c r="M462">
        <f t="shared" si="239"/>
        <v>-1.9198621772353874E-6</v>
      </c>
      <c r="N462">
        <f t="shared" si="240"/>
        <v>50.129187250443835</v>
      </c>
      <c r="O462">
        <f t="shared" si="241"/>
        <v>0.38939999999998348</v>
      </c>
      <c r="P462" s="1">
        <f t="shared" si="242"/>
        <v>7.7679296505357926E-3</v>
      </c>
      <c r="Q462" s="3">
        <v>9.81</v>
      </c>
      <c r="R462" s="3">
        <v>20</v>
      </c>
      <c r="S462" s="3">
        <v>68</v>
      </c>
      <c r="T462" s="3">
        <f t="shared" si="243"/>
        <v>88</v>
      </c>
      <c r="U462" s="5">
        <v>2.4750000000000002E-3</v>
      </c>
      <c r="V462" s="5">
        <v>0.32</v>
      </c>
      <c r="W462" s="5">
        <v>1.29</v>
      </c>
      <c r="X462" s="4">
        <f t="shared" si="244"/>
        <v>2.1366180000000004</v>
      </c>
      <c r="Y462" s="4">
        <f t="shared" si="227"/>
        <v>6.7056959984669886</v>
      </c>
      <c r="Z462" s="3">
        <f t="shared" si="228"/>
        <v>15.510550307833302</v>
      </c>
      <c r="AA462" s="3">
        <f t="shared" si="245"/>
        <v>24.35286430630029</v>
      </c>
      <c r="AB462" s="3">
        <f t="shared" si="229"/>
        <v>0.2064</v>
      </c>
      <c r="AC462" s="3">
        <f t="shared" si="230"/>
        <v>8.8423139984669881</v>
      </c>
      <c r="AD462" s="2">
        <f t="shared" si="255"/>
        <v>211.11</v>
      </c>
      <c r="AE462" s="2">
        <f t="shared" si="231"/>
        <v>8.6687954790346673</v>
      </c>
      <c r="AF462" s="2">
        <f t="shared" si="246"/>
        <v>651.44277318742775</v>
      </c>
      <c r="AG462" s="2">
        <f t="shared" si="247"/>
        <v>371.37699425443594</v>
      </c>
      <c r="AH462" s="2">
        <f t="shared" si="248"/>
        <v>-1022.8197674418606</v>
      </c>
      <c r="AI462" s="2">
        <f t="shared" si="232"/>
        <v>19.391537216171702</v>
      </c>
      <c r="AJ462">
        <f t="shared" si="233"/>
        <v>4.8960348765234951E-4</v>
      </c>
      <c r="AK462">
        <f t="shared" si="249"/>
        <v>42.840668597223782</v>
      </c>
      <c r="AL462">
        <f t="shared" si="250"/>
        <v>-1022.8197674418606</v>
      </c>
      <c r="AM462">
        <f t="shared" si="251"/>
        <v>1025.6590064823204</v>
      </c>
      <c r="AN462">
        <f t="shared" si="252"/>
        <v>-2.8392390404598586</v>
      </c>
      <c r="AO462">
        <f t="shared" si="253"/>
        <v>8.6687954790346673</v>
      </c>
      <c r="AP462">
        <f t="shared" si="254"/>
        <v>264452.16026085935</v>
      </c>
    </row>
    <row r="463" spans="1:42" x14ac:dyDescent="0.3">
      <c r="A463">
        <v>462</v>
      </c>
      <c r="B463" t="s">
        <v>41</v>
      </c>
      <c r="C463" t="s">
        <v>39</v>
      </c>
      <c r="D463" t="s">
        <v>40</v>
      </c>
      <c r="E463" t="str">
        <f t="shared" si="224"/>
        <v>171.224</v>
      </c>
      <c r="F463" t="str">
        <f t="shared" si="225"/>
        <v>34.57632</v>
      </c>
      <c r="G463" t="str">
        <f t="shared" si="226"/>
        <v>-86.55748</v>
      </c>
      <c r="H463">
        <f t="shared" si="234"/>
        <v>0.6034714998877917</v>
      </c>
      <c r="I463">
        <f t="shared" si="235"/>
        <v>0.6034706272231658</v>
      </c>
      <c r="J463">
        <f t="shared" si="236"/>
        <v>-1.5107138908937672</v>
      </c>
      <c r="K463">
        <f t="shared" si="237"/>
        <v>-1.5107130182291413</v>
      </c>
      <c r="L463">
        <f t="shared" si="238"/>
        <v>7.1852651617765196E-7</v>
      </c>
      <c r="M463">
        <f t="shared" si="239"/>
        <v>-8.7266462589496996E-7</v>
      </c>
      <c r="N463">
        <f t="shared" si="240"/>
        <v>23.629521559329039</v>
      </c>
      <c r="O463">
        <f t="shared" si="241"/>
        <v>0.17820000000000674</v>
      </c>
      <c r="P463" s="1">
        <f t="shared" si="242"/>
        <v>7.5414138010616045E-3</v>
      </c>
      <c r="Q463" s="3">
        <v>9.81</v>
      </c>
      <c r="R463" s="3">
        <v>20</v>
      </c>
      <c r="S463" s="3">
        <v>68</v>
      </c>
      <c r="T463" s="3">
        <f t="shared" si="243"/>
        <v>88</v>
      </c>
      <c r="U463" s="5">
        <v>2.4750000000000002E-3</v>
      </c>
      <c r="V463" s="5">
        <v>0.32</v>
      </c>
      <c r="W463" s="5">
        <v>1.29</v>
      </c>
      <c r="X463" s="4">
        <f t="shared" si="244"/>
        <v>2.1366180000000004</v>
      </c>
      <c r="Y463" s="4">
        <f t="shared" si="227"/>
        <v>6.5101665827140334</v>
      </c>
      <c r="Z463" s="3">
        <f t="shared" si="228"/>
        <v>15.620342866332885</v>
      </c>
      <c r="AA463" s="3">
        <f t="shared" si="245"/>
        <v>24.267127449046917</v>
      </c>
      <c r="AB463" s="3">
        <f t="shared" si="229"/>
        <v>0.2064</v>
      </c>
      <c r="AC463" s="3">
        <f t="shared" si="230"/>
        <v>8.6467845827140337</v>
      </c>
      <c r="AD463" s="2">
        <f t="shared" si="255"/>
        <v>211.11</v>
      </c>
      <c r="AE463" s="2">
        <f t="shared" si="231"/>
        <v>8.6994227249707112</v>
      </c>
      <c r="AF463" s="2">
        <f t="shared" si="246"/>
        <v>658.37192685663967</v>
      </c>
      <c r="AG463" s="2">
        <f t="shared" si="247"/>
        <v>364.44784058521731</v>
      </c>
      <c r="AH463" s="2">
        <f t="shared" si="248"/>
        <v>-1022.8197674418606</v>
      </c>
      <c r="AI463" s="2">
        <f t="shared" si="232"/>
        <v>19.460048392935992</v>
      </c>
      <c r="AJ463">
        <f t="shared" si="233"/>
        <v>2.2997312667217621E-4</v>
      </c>
      <c r="AK463">
        <f t="shared" si="249"/>
        <v>41.893336156560238</v>
      </c>
      <c r="AL463">
        <f t="shared" si="250"/>
        <v>-1022.8197674418606</v>
      </c>
      <c r="AM463">
        <f t="shared" si="251"/>
        <v>1025.4752648765584</v>
      </c>
      <c r="AN463">
        <f t="shared" si="252"/>
        <v>-2.6554974346979066</v>
      </c>
      <c r="AO463">
        <f t="shared" si="253"/>
        <v>8.6994227249707112</v>
      </c>
      <c r="AP463">
        <f t="shared" si="254"/>
        <v>264263.21610268124</v>
      </c>
    </row>
    <row r="464" spans="1:42" x14ac:dyDescent="0.3">
      <c r="A464">
        <v>463</v>
      </c>
      <c r="B464" t="s">
        <v>36</v>
      </c>
      <c r="C464" t="s">
        <v>34</v>
      </c>
      <c r="D464" t="s">
        <v>35</v>
      </c>
      <c r="E464" t="str">
        <f t="shared" si="224"/>
        <v>171.503</v>
      </c>
      <c r="F464" t="str">
        <f t="shared" si="225"/>
        <v>34.57585</v>
      </c>
      <c r="G464" t="str">
        <f t="shared" si="226"/>
        <v>-86.5579</v>
      </c>
      <c r="H464">
        <f t="shared" si="234"/>
        <v>0.6034706272231658</v>
      </c>
      <c r="I464">
        <f t="shared" si="235"/>
        <v>0.60346242417568141</v>
      </c>
      <c r="J464">
        <f t="shared" si="236"/>
        <v>-1.5107130182291413</v>
      </c>
      <c r="K464">
        <f t="shared" si="237"/>
        <v>-1.510720348612</v>
      </c>
      <c r="L464">
        <f t="shared" si="238"/>
        <v>-6.0356416143918618E-6</v>
      </c>
      <c r="M464">
        <f t="shared" si="239"/>
        <v>-8.2030474843897139E-6</v>
      </c>
      <c r="N464">
        <f t="shared" si="240"/>
        <v>212.88668347992891</v>
      </c>
      <c r="O464">
        <f t="shared" si="241"/>
        <v>0.92069999999998797</v>
      </c>
      <c r="P464" s="1">
        <f t="shared" si="242"/>
        <v>4.3248360345976835E-3</v>
      </c>
      <c r="Q464" s="3">
        <v>9.81</v>
      </c>
      <c r="R464" s="3">
        <v>20</v>
      </c>
      <c r="S464" s="3">
        <v>68</v>
      </c>
      <c r="T464" s="3">
        <f t="shared" si="243"/>
        <v>88</v>
      </c>
      <c r="U464" s="5">
        <v>2.4750000000000002E-3</v>
      </c>
      <c r="V464" s="5">
        <v>0.32</v>
      </c>
      <c r="W464" s="5">
        <v>1.29</v>
      </c>
      <c r="X464" s="4">
        <f t="shared" si="244"/>
        <v>2.1366180000000004</v>
      </c>
      <c r="Y464" s="4">
        <f t="shared" si="227"/>
        <v>3.7335095359436701</v>
      </c>
      <c r="Z464" s="3">
        <f t="shared" si="228"/>
        <v>17.233395964568384</v>
      </c>
      <c r="AA464" s="3">
        <f t="shared" si="245"/>
        <v>23.103523500512054</v>
      </c>
      <c r="AB464" s="3">
        <f t="shared" si="229"/>
        <v>0.2064</v>
      </c>
      <c r="AC464" s="3">
        <f t="shared" si="230"/>
        <v>5.8701275359436709</v>
      </c>
      <c r="AD464" s="2">
        <f t="shared" si="255"/>
        <v>211.11</v>
      </c>
      <c r="AE464" s="2">
        <f t="shared" si="231"/>
        <v>9.1375672630766402</v>
      </c>
      <c r="AF464" s="2">
        <f t="shared" si="246"/>
        <v>762.9424166544436</v>
      </c>
      <c r="AG464" s="2">
        <f t="shared" si="247"/>
        <v>259.87735078742071</v>
      </c>
      <c r="AH464" s="2">
        <f t="shared" si="248"/>
        <v>-1022.8197674418606</v>
      </c>
      <c r="AI464" s="2">
        <f t="shared" si="232"/>
        <v>20.440149508170702</v>
      </c>
      <c r="AJ464">
        <f t="shared" si="233"/>
        <v>1.9725612874141262E-3</v>
      </c>
      <c r="AK464">
        <f t="shared" si="249"/>
        <v>28.440540387323988</v>
      </c>
      <c r="AL464">
        <f t="shared" si="250"/>
        <v>-1022.8197674418606</v>
      </c>
      <c r="AM464">
        <f t="shared" si="251"/>
        <v>1023.6521009631283</v>
      </c>
      <c r="AN464">
        <f t="shared" si="252"/>
        <v>-0.83233352126768523</v>
      </c>
      <c r="AO464">
        <f t="shared" si="253"/>
        <v>9.1375672630766402</v>
      </c>
      <c r="AP464">
        <f t="shared" si="254"/>
        <v>262392.08912520314</v>
      </c>
    </row>
    <row r="465" spans="1:42" x14ac:dyDescent="0.3">
      <c r="A465">
        <v>464</v>
      </c>
      <c r="B465" t="s">
        <v>33</v>
      </c>
      <c r="C465" t="s">
        <v>31</v>
      </c>
      <c r="D465" t="s">
        <v>32</v>
      </c>
      <c r="E465" t="str">
        <f t="shared" si="224"/>
        <v>171.474</v>
      </c>
      <c r="F465" t="str">
        <f t="shared" si="225"/>
        <v>34.57578</v>
      </c>
      <c r="G465" t="str">
        <f t="shared" si="226"/>
        <v>-86.55799</v>
      </c>
      <c r="H465">
        <f t="shared" si="234"/>
        <v>0.60346242417568141</v>
      </c>
      <c r="I465">
        <f t="shared" si="235"/>
        <v>0.60346120244520507</v>
      </c>
      <c r="J465">
        <f t="shared" si="236"/>
        <v>-1.510720348612</v>
      </c>
      <c r="K465">
        <f t="shared" si="237"/>
        <v>-1.5107219194083266</v>
      </c>
      <c r="L465">
        <f t="shared" si="238"/>
        <v>-1.2933559750013377E-6</v>
      </c>
      <c r="M465">
        <f t="shared" si="239"/>
        <v>-1.2217304763417758E-6</v>
      </c>
      <c r="N465">
        <f t="shared" si="240"/>
        <v>37.190616934603234</v>
      </c>
      <c r="O465">
        <f t="shared" si="241"/>
        <v>-9.5699999999987989E-2</v>
      </c>
      <c r="P465" s="1">
        <f t="shared" si="242"/>
        <v>-2.5732296984550939E-3</v>
      </c>
      <c r="Q465" s="3">
        <v>9.81</v>
      </c>
      <c r="R465" s="3">
        <v>20</v>
      </c>
      <c r="S465" s="3">
        <v>68</v>
      </c>
      <c r="T465" s="3">
        <f t="shared" si="243"/>
        <v>88</v>
      </c>
      <c r="U465" s="5">
        <v>2.4750000000000002E-3</v>
      </c>
      <c r="V465" s="5">
        <v>0.32</v>
      </c>
      <c r="W465" s="5">
        <v>1.29</v>
      </c>
      <c r="X465" s="4">
        <f t="shared" si="244"/>
        <v>2.1366180000000004</v>
      </c>
      <c r="Y465" s="4">
        <f t="shared" si="227"/>
        <v>-2.2214103795477662</v>
      </c>
      <c r="Z465" s="3">
        <f t="shared" si="228"/>
        <v>21.009384064161903</v>
      </c>
      <c r="AA465" s="3">
        <f t="shared" si="245"/>
        <v>20.924591684614136</v>
      </c>
      <c r="AB465" s="3">
        <f t="shared" si="229"/>
        <v>0.2064</v>
      </c>
      <c r="AC465" s="3">
        <f t="shared" si="230"/>
        <v>-8.4792379547766028E-2</v>
      </c>
      <c r="AD465" s="2">
        <f t="shared" si="255"/>
        <v>211.11</v>
      </c>
      <c r="AE465" s="2">
        <f t="shared" si="231"/>
        <v>10.089085760050443</v>
      </c>
      <c r="AF465" s="2">
        <f t="shared" si="246"/>
        <v>1026.9645232033263</v>
      </c>
      <c r="AG465" s="2">
        <f t="shared" si="247"/>
        <v>-4.1447557609310017</v>
      </c>
      <c r="AH465" s="2">
        <f t="shared" si="248"/>
        <v>-1022.8197674418606</v>
      </c>
      <c r="AI465" s="2">
        <f t="shared" si="232"/>
        <v>22.568635108109895</v>
      </c>
      <c r="AJ465">
        <f t="shared" si="233"/>
        <v>3.121002850192017E-4</v>
      </c>
      <c r="AK465">
        <f t="shared" si="249"/>
        <v>-0.41081579238258736</v>
      </c>
      <c r="AL465">
        <f t="shared" si="250"/>
        <v>-1022.8197674418606</v>
      </c>
      <c r="AM465">
        <f t="shared" si="251"/>
        <v>1022.8197649312549</v>
      </c>
      <c r="AN465">
        <f t="shared" si="252"/>
        <v>2.5106057250923186E-6</v>
      </c>
      <c r="AO465">
        <f t="shared" si="253"/>
        <v>10.089085760050443</v>
      </c>
      <c r="AP465">
        <f t="shared" si="254"/>
        <v>261540.06659955828</v>
      </c>
    </row>
    <row r="466" spans="1:42" x14ac:dyDescent="0.3">
      <c r="A466">
        <v>465</v>
      </c>
      <c r="B466" t="s">
        <v>30</v>
      </c>
      <c r="C466" t="s">
        <v>28</v>
      </c>
      <c r="D466" t="s">
        <v>29</v>
      </c>
      <c r="E466" t="str">
        <f t="shared" si="224"/>
        <v>171.452</v>
      </c>
      <c r="F466" t="str">
        <f t="shared" si="225"/>
        <v>34.57582</v>
      </c>
      <c r="G466" t="str">
        <f t="shared" si="226"/>
        <v>-86.55805</v>
      </c>
      <c r="H466">
        <f t="shared" si="234"/>
        <v>0.60346120244520507</v>
      </c>
      <c r="I466">
        <f t="shared" si="235"/>
        <v>0.60346190057690574</v>
      </c>
      <c r="J466">
        <f t="shared" si="236"/>
        <v>-1.5107219194083266</v>
      </c>
      <c r="K466">
        <f t="shared" si="237"/>
        <v>-1.5107229666058777</v>
      </c>
      <c r="L466">
        <f t="shared" si="238"/>
        <v>-8.622374723107881E-7</v>
      </c>
      <c r="M466">
        <f t="shared" si="239"/>
        <v>6.9813170067156705E-7</v>
      </c>
      <c r="N466">
        <f t="shared" si="240"/>
        <v>23.191052536243163</v>
      </c>
      <c r="O466">
        <f t="shared" si="241"/>
        <v>-7.2599999999971479E-2</v>
      </c>
      <c r="P466" s="1">
        <f t="shared" si="242"/>
        <v>-3.1305176807525925E-3</v>
      </c>
      <c r="Q466" s="3">
        <v>9.81</v>
      </c>
      <c r="R466" s="3">
        <v>20</v>
      </c>
      <c r="S466" s="3">
        <v>68</v>
      </c>
      <c r="T466" s="3">
        <f t="shared" si="243"/>
        <v>88</v>
      </c>
      <c r="U466" s="5">
        <v>2.4750000000000002E-3</v>
      </c>
      <c r="V466" s="5">
        <v>0.32</v>
      </c>
      <c r="W466" s="5">
        <v>1.29</v>
      </c>
      <c r="X466" s="4">
        <f t="shared" si="244"/>
        <v>2.1366180000000004</v>
      </c>
      <c r="Y466" s="4">
        <f t="shared" si="227"/>
        <v>-2.7025000610317851</v>
      </c>
      <c r="Z466" s="3">
        <f t="shared" si="228"/>
        <v>21.33176034969533</v>
      </c>
      <c r="AA466" s="3">
        <f t="shared" si="245"/>
        <v>20.765878288663544</v>
      </c>
      <c r="AB466" s="3">
        <f t="shared" si="229"/>
        <v>0.2064</v>
      </c>
      <c r="AC466" s="3">
        <f t="shared" si="230"/>
        <v>-0.56588206103178507</v>
      </c>
      <c r="AD466" s="2">
        <f t="shared" si="255"/>
        <v>211.11</v>
      </c>
      <c r="AE466" s="2">
        <f t="shared" si="231"/>
        <v>10.166196539604043</v>
      </c>
      <c r="AF466" s="2">
        <f t="shared" si="246"/>
        <v>1050.6921911372838</v>
      </c>
      <c r="AG466" s="2">
        <f t="shared" si="247"/>
        <v>-27.872423695180899</v>
      </c>
      <c r="AH466" s="2">
        <f t="shared" si="248"/>
        <v>-1022.8197674418606</v>
      </c>
      <c r="AI466" s="2">
        <f t="shared" si="232"/>
        <v>22.741126956037093</v>
      </c>
      <c r="AJ466">
        <f t="shared" si="233"/>
        <v>1.9314103505169042E-4</v>
      </c>
      <c r="AK466">
        <f t="shared" si="249"/>
        <v>-2.7416766522857805</v>
      </c>
      <c r="AL466">
        <f t="shared" si="250"/>
        <v>-1022.8197674418606</v>
      </c>
      <c r="AM466">
        <f t="shared" si="251"/>
        <v>1022.8190211887731</v>
      </c>
      <c r="AN466">
        <f t="shared" si="252"/>
        <v>7.4625308747044983E-4</v>
      </c>
      <c r="AO466">
        <f t="shared" si="253"/>
        <v>10.166196539604043</v>
      </c>
      <c r="AP466">
        <f t="shared" si="254"/>
        <v>261539.30588560295</v>
      </c>
    </row>
    <row r="467" spans="1:42" x14ac:dyDescent="0.3">
      <c r="A467">
        <v>466</v>
      </c>
      <c r="B467" t="s">
        <v>27</v>
      </c>
      <c r="C467" t="s">
        <v>25</v>
      </c>
      <c r="D467" t="s">
        <v>26</v>
      </c>
      <c r="E467" t="str">
        <f t="shared" si="224"/>
        <v>171.402</v>
      </c>
      <c r="F467" t="str">
        <f t="shared" si="225"/>
        <v>34.57584</v>
      </c>
      <c r="G467" t="str">
        <f t="shared" si="226"/>
        <v>-86.55819</v>
      </c>
      <c r="H467">
        <f t="shared" si="234"/>
        <v>0.60346190057690574</v>
      </c>
      <c r="I467">
        <f t="shared" si="235"/>
        <v>0.60346224964275619</v>
      </c>
      <c r="J467">
        <f t="shared" si="236"/>
        <v>-1.5107229666058777</v>
      </c>
      <c r="K467">
        <f t="shared" si="237"/>
        <v>-1.5107254100668304</v>
      </c>
      <c r="L467">
        <f t="shared" si="238"/>
        <v>-2.0118867094019685E-6</v>
      </c>
      <c r="M467">
        <f t="shared" si="239"/>
        <v>3.4906585044680583E-7</v>
      </c>
      <c r="N467">
        <f t="shared" si="240"/>
        <v>42.683816220608577</v>
      </c>
      <c r="O467">
        <f t="shared" si="241"/>
        <v>-0.16500000000003751</v>
      </c>
      <c r="P467" s="1">
        <f t="shared" si="242"/>
        <v>-3.8656337368534609E-3</v>
      </c>
      <c r="Q467" s="3">
        <v>9.81</v>
      </c>
      <c r="R467" s="3">
        <v>20</v>
      </c>
      <c r="S467" s="3">
        <v>68</v>
      </c>
      <c r="T467" s="3">
        <f t="shared" si="243"/>
        <v>88</v>
      </c>
      <c r="U467" s="5">
        <v>2.4750000000000002E-3</v>
      </c>
      <c r="V467" s="5">
        <v>0.32</v>
      </c>
      <c r="W467" s="5">
        <v>1.29</v>
      </c>
      <c r="X467" s="4">
        <f t="shared" si="244"/>
        <v>2.1366180000000004</v>
      </c>
      <c r="Y467" s="4">
        <f t="shared" si="227"/>
        <v>-3.3370993590989264</v>
      </c>
      <c r="Z467" s="3">
        <f t="shared" si="228"/>
        <v>21.760683688433588</v>
      </c>
      <c r="AA467" s="3">
        <f t="shared" si="245"/>
        <v>20.560202329334661</v>
      </c>
      <c r="AB467" s="3">
        <f t="shared" si="229"/>
        <v>0.2064</v>
      </c>
      <c r="AC467" s="3">
        <f t="shared" si="230"/>
        <v>-1.2004813590989261</v>
      </c>
      <c r="AD467" s="2">
        <f t="shared" si="255"/>
        <v>211.11</v>
      </c>
      <c r="AE467" s="2">
        <f t="shared" si="231"/>
        <v>10.26789506340557</v>
      </c>
      <c r="AF467" s="2">
        <f t="shared" si="246"/>
        <v>1082.5407782015375</v>
      </c>
      <c r="AG467" s="2">
        <f t="shared" si="247"/>
        <v>-59.721010759700924</v>
      </c>
      <c r="AH467" s="2">
        <f t="shared" si="248"/>
        <v>-1022.8197674418606</v>
      </c>
      <c r="AI467" s="2">
        <f t="shared" si="232"/>
        <v>22.968620004396179</v>
      </c>
      <c r="AJ467">
        <f t="shared" si="233"/>
        <v>3.5196089712140761E-4</v>
      </c>
      <c r="AK467">
        <f t="shared" si="249"/>
        <v>-5.81628565454906</v>
      </c>
      <c r="AL467">
        <f t="shared" si="250"/>
        <v>-1022.8197674418606</v>
      </c>
      <c r="AM467">
        <f t="shared" si="251"/>
        <v>1022.8126425655089</v>
      </c>
      <c r="AN467">
        <f t="shared" si="252"/>
        <v>7.1248763516678082E-3</v>
      </c>
      <c r="AO467">
        <f t="shared" si="253"/>
        <v>10.26789506340557</v>
      </c>
      <c r="AP467">
        <f t="shared" si="254"/>
        <v>261532.78175384621</v>
      </c>
    </row>
    <row r="468" spans="1:42" x14ac:dyDescent="0.3">
      <c r="A468">
        <v>467</v>
      </c>
      <c r="B468" t="s">
        <v>24</v>
      </c>
      <c r="C468" t="s">
        <v>22</v>
      </c>
      <c r="D468" t="s">
        <v>23</v>
      </c>
      <c r="E468" t="str">
        <f t="shared" si="224"/>
        <v>171.344</v>
      </c>
      <c r="F468" t="str">
        <f t="shared" si="225"/>
        <v>34.57593</v>
      </c>
      <c r="G468" t="str">
        <f t="shared" si="226"/>
        <v>-86.55833</v>
      </c>
      <c r="H468">
        <f t="shared" si="234"/>
        <v>0.60346224964275619</v>
      </c>
      <c r="I468">
        <f t="shared" si="235"/>
        <v>0.60346382043908298</v>
      </c>
      <c r="J468">
        <f t="shared" si="236"/>
        <v>-1.5107254100668304</v>
      </c>
      <c r="K468">
        <f t="shared" si="237"/>
        <v>-1.510727853527783</v>
      </c>
      <c r="L468">
        <f t="shared" si="238"/>
        <v>-2.0118853783073805E-6</v>
      </c>
      <c r="M468">
        <f t="shared" si="239"/>
        <v>1.5707963267885816E-6</v>
      </c>
      <c r="N468">
        <f t="shared" si="240"/>
        <v>53.355528971700238</v>
      </c>
      <c r="O468">
        <f t="shared" si="241"/>
        <v>-0.19139999999997598</v>
      </c>
      <c r="P468" s="1">
        <f t="shared" si="242"/>
        <v>-3.5872570976007846E-3</v>
      </c>
      <c r="Q468" s="3">
        <v>9.81</v>
      </c>
      <c r="R468" s="3">
        <v>20</v>
      </c>
      <c r="S468" s="3">
        <v>68</v>
      </c>
      <c r="T468" s="3">
        <f t="shared" si="243"/>
        <v>88</v>
      </c>
      <c r="U468" s="5">
        <v>2.4750000000000002E-3</v>
      </c>
      <c r="V468" s="5">
        <v>0.32</v>
      </c>
      <c r="W468" s="5">
        <v>1.29</v>
      </c>
      <c r="X468" s="4">
        <f t="shared" si="244"/>
        <v>2.1366180000000004</v>
      </c>
      <c r="Y468" s="4">
        <f t="shared" si="227"/>
        <v>-3.0967873819106555</v>
      </c>
      <c r="Z468" s="3">
        <f t="shared" si="228"/>
        <v>21.597769761430509</v>
      </c>
      <c r="AA468" s="3">
        <f t="shared" si="245"/>
        <v>20.637600379519853</v>
      </c>
      <c r="AB468" s="3">
        <f t="shared" si="229"/>
        <v>0.2064</v>
      </c>
      <c r="AC468" s="3">
        <f t="shared" si="230"/>
        <v>-0.96016938191065504</v>
      </c>
      <c r="AD468" s="2">
        <f t="shared" si="255"/>
        <v>211.11</v>
      </c>
      <c r="AE468" s="2">
        <f t="shared" si="231"/>
        <v>10.229386949923825</v>
      </c>
      <c r="AF468" s="2">
        <f t="shared" si="246"/>
        <v>1070.4067061290536</v>
      </c>
      <c r="AG468" s="2">
        <f t="shared" si="247"/>
        <v>-47.58693868717674</v>
      </c>
      <c r="AH468" s="2">
        <f t="shared" si="248"/>
        <v>-1022.8197674418606</v>
      </c>
      <c r="AI468" s="2">
        <f t="shared" si="232"/>
        <v>22.882479834460025</v>
      </c>
      <c r="AJ468">
        <f t="shared" si="233"/>
        <v>4.4161357918820308E-4</v>
      </c>
      <c r="AK468">
        <f t="shared" si="249"/>
        <v>-4.6519834394896078</v>
      </c>
      <c r="AL468">
        <f t="shared" si="250"/>
        <v>-1022.8197674418606</v>
      </c>
      <c r="AM468">
        <f t="shared" si="251"/>
        <v>1022.8161219750302</v>
      </c>
      <c r="AN468">
        <f t="shared" si="252"/>
        <v>3.645466830391797E-3</v>
      </c>
      <c r="AO468">
        <f t="shared" si="253"/>
        <v>10.229386949923825</v>
      </c>
      <c r="AP468">
        <f t="shared" si="254"/>
        <v>261536.34052520918</v>
      </c>
    </row>
    <row r="469" spans="1:42" x14ac:dyDescent="0.3">
      <c r="A469">
        <v>468</v>
      </c>
      <c r="B469" t="s">
        <v>21</v>
      </c>
      <c r="C469" t="s">
        <v>19</v>
      </c>
      <c r="D469" t="s">
        <v>20</v>
      </c>
      <c r="E469" t="str">
        <f t="shared" si="224"/>
        <v>170.965</v>
      </c>
      <c r="F469" t="str">
        <f t="shared" si="225"/>
        <v>34.57627</v>
      </c>
      <c r="G469" t="str">
        <f t="shared" si="226"/>
        <v>-86.55893</v>
      </c>
      <c r="H469">
        <f t="shared" si="234"/>
        <v>0.60346382043908298</v>
      </c>
      <c r="I469">
        <f t="shared" si="235"/>
        <v>0.60346975455853979</v>
      </c>
      <c r="J469">
        <f t="shared" si="236"/>
        <v>-1.510727853527783</v>
      </c>
      <c r="K469">
        <f t="shared" si="237"/>
        <v>-1.5107383255032951</v>
      </c>
      <c r="L469">
        <f t="shared" si="238"/>
        <v>-8.6223436072694275E-6</v>
      </c>
      <c r="M469">
        <f t="shared" si="239"/>
        <v>5.9341194568185429E-6</v>
      </c>
      <c r="N469">
        <f t="shared" si="240"/>
        <v>218.79763712977601</v>
      </c>
      <c r="O469">
        <f t="shared" si="241"/>
        <v>-1.2506999999999691</v>
      </c>
      <c r="P469" s="1">
        <f t="shared" si="242"/>
        <v>-5.7162408900153618E-3</v>
      </c>
      <c r="Q469" s="3">
        <v>9.81</v>
      </c>
      <c r="R469" s="3">
        <v>20</v>
      </c>
      <c r="S469" s="3">
        <v>68</v>
      </c>
      <c r="T469" s="3">
        <f t="shared" si="243"/>
        <v>88</v>
      </c>
      <c r="U469" s="5">
        <v>2.4750000000000002E-3</v>
      </c>
      <c r="V469" s="5">
        <v>0.32</v>
      </c>
      <c r="W469" s="5">
        <v>1.29</v>
      </c>
      <c r="X469" s="4">
        <f t="shared" si="244"/>
        <v>2.1366180000000004</v>
      </c>
      <c r="Y469" s="4">
        <f t="shared" si="227"/>
        <v>-4.9346358155670078</v>
      </c>
      <c r="Z469" s="3">
        <f t="shared" si="228"/>
        <v>22.858449289600259</v>
      </c>
      <c r="AA469" s="3">
        <f t="shared" si="245"/>
        <v>20.060431474033251</v>
      </c>
      <c r="AB469" s="3">
        <f t="shared" si="229"/>
        <v>0.2064</v>
      </c>
      <c r="AC469" s="3">
        <f t="shared" si="230"/>
        <v>-2.7980178155670075</v>
      </c>
      <c r="AD469" s="2">
        <f t="shared" si="255"/>
        <v>211.11</v>
      </c>
      <c r="AE469" s="2">
        <f t="shared" si="231"/>
        <v>10.523701859217919</v>
      </c>
      <c r="AF469" s="2">
        <f t="shared" si="246"/>
        <v>1165.4820992626201</v>
      </c>
      <c r="AG469" s="2">
        <f t="shared" si="247"/>
        <v>-142.66233182077218</v>
      </c>
      <c r="AH469" s="2">
        <f t="shared" si="248"/>
        <v>-1022.8197674418606</v>
      </c>
      <c r="AI469" s="2">
        <f t="shared" si="232"/>
        <v>23.540843332670754</v>
      </c>
      <c r="AJ469">
        <f t="shared" si="233"/>
        <v>1.7602999960746356E-3</v>
      </c>
      <c r="AK469">
        <f t="shared" si="249"/>
        <v>-13.556287866119222</v>
      </c>
      <c r="AL469">
        <f t="shared" si="250"/>
        <v>-1022.8197674418606</v>
      </c>
      <c r="AM469">
        <f t="shared" si="251"/>
        <v>1022.7295484895324</v>
      </c>
      <c r="AN469">
        <f t="shared" si="252"/>
        <v>9.021895232820043E-2</v>
      </c>
      <c r="AO469">
        <f t="shared" si="253"/>
        <v>10.523701859217919</v>
      </c>
      <c r="AP469">
        <f t="shared" si="254"/>
        <v>261447.7995790756</v>
      </c>
    </row>
    <row r="470" spans="1:42" x14ac:dyDescent="0.3">
      <c r="A470">
        <v>469</v>
      </c>
      <c r="B470" t="s">
        <v>18</v>
      </c>
      <c r="C470" t="s">
        <v>16</v>
      </c>
      <c r="D470" t="s">
        <v>17</v>
      </c>
      <c r="E470" t="str">
        <f t="shared" si="224"/>
        <v>170.708</v>
      </c>
      <c r="F470" t="str">
        <f t="shared" si="225"/>
        <v>34.57644</v>
      </c>
      <c r="G470" t="str">
        <f t="shared" si="226"/>
        <v>-86.55935</v>
      </c>
      <c r="H470">
        <f t="shared" si="234"/>
        <v>0.60346975455853979</v>
      </c>
      <c r="I470">
        <f t="shared" si="235"/>
        <v>0.60347272161826804</v>
      </c>
      <c r="J470">
        <f t="shared" si="236"/>
        <v>-1.5107383255032951</v>
      </c>
      <c r="K470">
        <f t="shared" si="237"/>
        <v>-1.5107456558861536</v>
      </c>
      <c r="L470">
        <f t="shared" si="238"/>
        <v>-6.0356220106360577E-6</v>
      </c>
      <c r="M470">
        <f t="shared" si="239"/>
        <v>2.967059728242738E-6</v>
      </c>
      <c r="N470">
        <f t="shared" si="240"/>
        <v>140.58635372224521</v>
      </c>
      <c r="O470">
        <f t="shared" si="241"/>
        <v>-0.84810000000001651</v>
      </c>
      <c r="P470" s="1">
        <f t="shared" si="242"/>
        <v>-6.0325911978313176E-3</v>
      </c>
      <c r="Q470" s="3">
        <v>9.81</v>
      </c>
      <c r="R470" s="3">
        <v>20</v>
      </c>
      <c r="S470" s="3">
        <v>68</v>
      </c>
      <c r="T470" s="3">
        <f t="shared" si="243"/>
        <v>88</v>
      </c>
      <c r="U470" s="5">
        <v>2.4750000000000002E-3</v>
      </c>
      <c r="V470" s="5">
        <v>0.32</v>
      </c>
      <c r="W470" s="5">
        <v>1.29</v>
      </c>
      <c r="X470" s="4">
        <f t="shared" si="244"/>
        <v>2.1366180000000004</v>
      </c>
      <c r="Y470" s="4">
        <f t="shared" si="227"/>
        <v>-5.2077205700347831</v>
      </c>
      <c r="Z470" s="3">
        <f t="shared" si="228"/>
        <v>23.048609411951777</v>
      </c>
      <c r="AA470" s="3">
        <f t="shared" si="245"/>
        <v>19.977506841916995</v>
      </c>
      <c r="AB470" s="3">
        <f t="shared" si="229"/>
        <v>0.2064</v>
      </c>
      <c r="AC470" s="3">
        <f t="shared" si="230"/>
        <v>-3.0711025700347823</v>
      </c>
      <c r="AD470" s="2">
        <f t="shared" si="255"/>
        <v>211.11</v>
      </c>
      <c r="AE470" s="2">
        <f t="shared" si="231"/>
        <v>10.567384692720919</v>
      </c>
      <c r="AF470" s="2">
        <f t="shared" si="246"/>
        <v>1180.0558250405159</v>
      </c>
      <c r="AG470" s="2">
        <f t="shared" si="247"/>
        <v>-157.23605759865035</v>
      </c>
      <c r="AH470" s="2">
        <f t="shared" si="248"/>
        <v>-1022.8197674418606</v>
      </c>
      <c r="AI470" s="2">
        <f t="shared" si="232"/>
        <v>23.638559018042486</v>
      </c>
      <c r="AJ470">
        <f t="shared" si="233"/>
        <v>1.1263885982289777E-3</v>
      </c>
      <c r="AK470">
        <f t="shared" si="249"/>
        <v>-14.879372916835186</v>
      </c>
      <c r="AL470">
        <f t="shared" si="250"/>
        <v>-1022.8197674418606</v>
      </c>
      <c r="AM470">
        <f t="shared" si="251"/>
        <v>1022.7004671058137</v>
      </c>
      <c r="AN470">
        <f t="shared" si="252"/>
        <v>0.11930033604681967</v>
      </c>
      <c r="AO470">
        <f t="shared" si="253"/>
        <v>10.567384692720919</v>
      </c>
      <c r="AP470">
        <f t="shared" si="254"/>
        <v>261418.06065805448</v>
      </c>
    </row>
    <row r="471" spans="1:42" x14ac:dyDescent="0.3">
      <c r="A471">
        <v>470</v>
      </c>
      <c r="B471" t="s">
        <v>15</v>
      </c>
      <c r="C471" t="s">
        <v>13</v>
      </c>
      <c r="D471" t="s">
        <v>14</v>
      </c>
      <c r="E471" t="str">
        <f t="shared" si="224"/>
        <v>170.572</v>
      </c>
      <c r="F471" t="str">
        <f t="shared" si="225"/>
        <v>34.57628</v>
      </c>
      <c r="G471" t="str">
        <f t="shared" si="226"/>
        <v>-86.55949</v>
      </c>
      <c r="H471">
        <f t="shared" si="234"/>
        <v>0.60347272161826804</v>
      </c>
      <c r="I471">
        <f t="shared" si="235"/>
        <v>0.60346992909146491</v>
      </c>
      <c r="J471">
        <f t="shared" si="236"/>
        <v>-1.5107456558861536</v>
      </c>
      <c r="K471">
        <f t="shared" si="237"/>
        <v>-1.5107480993471063</v>
      </c>
      <c r="L471">
        <f t="shared" si="238"/>
        <v>-2.0118738824133386E-6</v>
      </c>
      <c r="M471">
        <f t="shared" si="239"/>
        <v>-2.7925268031303574E-6</v>
      </c>
      <c r="N471">
        <f t="shared" si="240"/>
        <v>71.945295494294683</v>
      </c>
      <c r="O471">
        <f t="shared" si="241"/>
        <v>-0.44879999999998571</v>
      </c>
      <c r="P471" s="1">
        <f t="shared" si="242"/>
        <v>-6.238072926332979E-3</v>
      </c>
      <c r="Q471" s="3">
        <v>9.81</v>
      </c>
      <c r="R471" s="3">
        <v>20</v>
      </c>
      <c r="S471" s="3">
        <v>68</v>
      </c>
      <c r="T471" s="3">
        <f t="shared" si="243"/>
        <v>88</v>
      </c>
      <c r="U471" s="5">
        <v>2.4750000000000002E-3</v>
      </c>
      <c r="V471" s="5">
        <v>0.32</v>
      </c>
      <c r="W471" s="5">
        <v>1.29</v>
      </c>
      <c r="X471" s="4">
        <f t="shared" si="244"/>
        <v>2.1366180000000004</v>
      </c>
      <c r="Y471" s="4">
        <f t="shared" si="227"/>
        <v>-5.3850988201976016</v>
      </c>
      <c r="Z471" s="3">
        <f t="shared" si="228"/>
        <v>23.172508203054541</v>
      </c>
      <c r="AA471" s="3">
        <f t="shared" si="245"/>
        <v>19.924027382856941</v>
      </c>
      <c r="AB471" s="3">
        <f t="shared" si="229"/>
        <v>0.2064</v>
      </c>
      <c r="AC471" s="3">
        <f t="shared" si="230"/>
        <v>-3.2484808201976012</v>
      </c>
      <c r="AD471" s="2">
        <f t="shared" si="255"/>
        <v>211.11</v>
      </c>
      <c r="AE471" s="2">
        <f t="shared" si="231"/>
        <v>10.595749340399035</v>
      </c>
      <c r="AF471" s="2">
        <f t="shared" si="246"/>
        <v>1189.5837621507092</v>
      </c>
      <c r="AG471" s="2">
        <f t="shared" si="247"/>
        <v>-166.76399470885488</v>
      </c>
      <c r="AH471" s="2">
        <f t="shared" si="248"/>
        <v>-1022.8197674418606</v>
      </c>
      <c r="AI471" s="2">
        <f t="shared" si="232"/>
        <v>23.70200890821512</v>
      </c>
      <c r="AJ471">
        <f t="shared" si="233"/>
        <v>5.7488810283092646E-4</v>
      </c>
      <c r="AK471">
        <f t="shared" si="249"/>
        <v>-15.738763663748069</v>
      </c>
      <c r="AL471">
        <f t="shared" si="250"/>
        <v>-1022.8197674418606</v>
      </c>
      <c r="AM471">
        <f t="shared" si="251"/>
        <v>1022.6785758223333</v>
      </c>
      <c r="AN471">
        <f t="shared" si="252"/>
        <v>0.14119161952726245</v>
      </c>
      <c r="AO471">
        <f t="shared" si="253"/>
        <v>10.595749340399035</v>
      </c>
      <c r="AP471">
        <f t="shared" si="254"/>
        <v>261395.67552307923</v>
      </c>
    </row>
    <row r="472" spans="1:42" x14ac:dyDescent="0.3">
      <c r="A472">
        <v>471</v>
      </c>
      <c r="B472" t="s">
        <v>12</v>
      </c>
      <c r="C472" t="s">
        <v>10</v>
      </c>
      <c r="D472" t="s">
        <v>11</v>
      </c>
      <c r="E472" t="str">
        <f t="shared" si="224"/>
        <v>170.453</v>
      </c>
      <c r="F472" t="str">
        <f t="shared" si="225"/>
        <v>34.57609</v>
      </c>
      <c r="G472" t="str">
        <f t="shared" si="226"/>
        <v>-86.55953</v>
      </c>
      <c r="H472">
        <f t="shared" si="234"/>
        <v>0.60346992909146491</v>
      </c>
      <c r="I472">
        <f t="shared" si="235"/>
        <v>0.60346661296588622</v>
      </c>
      <c r="J472">
        <f t="shared" si="236"/>
        <v>-1.5107480993471063</v>
      </c>
      <c r="K472">
        <f t="shared" si="237"/>
        <v>-1.5107487974788074</v>
      </c>
      <c r="L472">
        <f t="shared" si="238"/>
        <v>-5.7482231964695694E-7</v>
      </c>
      <c r="M472">
        <f t="shared" si="239"/>
        <v>-3.3161255786895438E-6</v>
      </c>
      <c r="N472">
        <f t="shared" si="240"/>
        <v>70.352409267192982</v>
      </c>
      <c r="O472">
        <f t="shared" si="241"/>
        <v>-0.39269999999999922</v>
      </c>
      <c r="P472" s="1">
        <f t="shared" si="242"/>
        <v>-5.5818983896991376E-3</v>
      </c>
      <c r="Q472" s="3">
        <v>9.81</v>
      </c>
      <c r="R472" s="3">
        <v>20</v>
      </c>
      <c r="S472" s="3">
        <v>68</v>
      </c>
      <c r="T472" s="3">
        <f t="shared" si="243"/>
        <v>88</v>
      </c>
      <c r="U472" s="5">
        <v>2.4750000000000002E-3</v>
      </c>
      <c r="V472" s="5">
        <v>0.32</v>
      </c>
      <c r="W472" s="5">
        <v>1.29</v>
      </c>
      <c r="X472" s="4">
        <f t="shared" si="244"/>
        <v>2.1366180000000004</v>
      </c>
      <c r="Y472" s="4">
        <f t="shared" si="227"/>
        <v>-4.8186661734326002</v>
      </c>
      <c r="Z472" s="3">
        <f t="shared" si="228"/>
        <v>22.777912566269471</v>
      </c>
      <c r="AA472" s="3">
        <f t="shared" si="245"/>
        <v>20.095864392836873</v>
      </c>
      <c r="AB472" s="3">
        <f t="shared" si="229"/>
        <v>0.2064</v>
      </c>
      <c r="AC472" s="3">
        <f t="shared" si="230"/>
        <v>-2.6820481734325994</v>
      </c>
      <c r="AD472" s="2">
        <f t="shared" si="255"/>
        <v>211.11</v>
      </c>
      <c r="AE472" s="2">
        <f t="shared" si="231"/>
        <v>10.505146525334496</v>
      </c>
      <c r="AF472" s="2">
        <f t="shared" si="246"/>
        <v>1159.3280477224741</v>
      </c>
      <c r="AG472" s="2">
        <f t="shared" si="247"/>
        <v>-136.50828028059692</v>
      </c>
      <c r="AH472" s="2">
        <f t="shared" si="248"/>
        <v>-1022.8197674418606</v>
      </c>
      <c r="AI472" s="2">
        <f t="shared" si="232"/>
        <v>23.499336245737037</v>
      </c>
      <c r="AJ472">
        <f t="shared" si="233"/>
        <v>5.6700835281615685E-4</v>
      </c>
      <c r="AK472">
        <f t="shared" si="249"/>
        <v>-12.994419444925384</v>
      </c>
      <c r="AL472">
        <f t="shared" si="250"/>
        <v>-1022.8197674418606</v>
      </c>
      <c r="AM472">
        <f t="shared" si="251"/>
        <v>1022.7403087325179</v>
      </c>
      <c r="AN472">
        <f t="shared" si="252"/>
        <v>7.9458709342702605E-2</v>
      </c>
      <c r="AO472">
        <f t="shared" si="253"/>
        <v>10.505146525334496</v>
      </c>
      <c r="AP472">
        <f t="shared" si="254"/>
        <v>261458.8035425308</v>
      </c>
    </row>
    <row r="473" spans="1:42" x14ac:dyDescent="0.3">
      <c r="A473">
        <v>472</v>
      </c>
      <c r="B473" t="s">
        <v>9</v>
      </c>
      <c r="C473" t="s">
        <v>7</v>
      </c>
      <c r="D473" t="s">
        <v>8</v>
      </c>
      <c r="E473" t="str">
        <f t="shared" si="224"/>
        <v>170.422</v>
      </c>
      <c r="F473" t="str">
        <f t="shared" si="225"/>
        <v>34.57594</v>
      </c>
      <c r="G473" t="str">
        <f t="shared" si="226"/>
        <v>-86.55952</v>
      </c>
      <c r="H473">
        <f t="shared" si="234"/>
        <v>0.60346661296588622</v>
      </c>
      <c r="I473">
        <f t="shared" si="235"/>
        <v>0.6034639949720082</v>
      </c>
      <c r="J473">
        <f t="shared" si="236"/>
        <v>-1.5107487974788074</v>
      </c>
      <c r="K473">
        <f t="shared" si="237"/>
        <v>-1.5107486229458822</v>
      </c>
      <c r="L473">
        <f t="shared" si="238"/>
        <v>1.4370587374586356E-7</v>
      </c>
      <c r="M473">
        <f t="shared" si="239"/>
        <v>-2.6179938780179768E-6</v>
      </c>
      <c r="N473">
        <f t="shared" si="240"/>
        <v>54.807671425794688</v>
      </c>
      <c r="O473">
        <f t="shared" si="241"/>
        <v>-0.1023000000000195</v>
      </c>
      <c r="P473" s="1">
        <f t="shared" si="242"/>
        <v>-1.866527026942309E-3</v>
      </c>
      <c r="Q473" s="3">
        <v>9.81</v>
      </c>
      <c r="R473" s="3">
        <v>20</v>
      </c>
      <c r="S473" s="3">
        <v>68</v>
      </c>
      <c r="T473" s="3">
        <f t="shared" si="243"/>
        <v>88</v>
      </c>
      <c r="U473" s="5">
        <v>2.4750000000000002E-3</v>
      </c>
      <c r="V473" s="5">
        <v>0.32</v>
      </c>
      <c r="W473" s="5">
        <v>1.29</v>
      </c>
      <c r="X473" s="4">
        <f t="shared" si="244"/>
        <v>2.1366180000000004</v>
      </c>
      <c r="Y473" s="4">
        <f t="shared" si="227"/>
        <v>-1.6113326449416556</v>
      </c>
      <c r="Z473" s="3">
        <f t="shared" si="228"/>
        <v>20.604098839702228</v>
      </c>
      <c r="AA473" s="3">
        <f t="shared" si="245"/>
        <v>21.129384194760572</v>
      </c>
      <c r="AB473" s="3">
        <f t="shared" si="229"/>
        <v>0.2064</v>
      </c>
      <c r="AC473" s="3">
        <f t="shared" si="230"/>
        <v>0.52528535505834484</v>
      </c>
      <c r="AD473" s="2">
        <f t="shared" si="255"/>
        <v>211.11</v>
      </c>
      <c r="AE473" s="2">
        <f t="shared" si="231"/>
        <v>9.9912992283223669</v>
      </c>
      <c r="AF473" s="2">
        <f t="shared" si="246"/>
        <v>997.39203894086552</v>
      </c>
      <c r="AG473" s="2">
        <f t="shared" si="247"/>
        <v>25.427728501179658</v>
      </c>
      <c r="AH473" s="2">
        <f t="shared" si="248"/>
        <v>-1022.8197674418606</v>
      </c>
      <c r="AI473" s="2">
        <f t="shared" si="232"/>
        <v>22.349892934086832</v>
      </c>
      <c r="AJ473">
        <f t="shared" si="233"/>
        <v>4.644425291410917E-4</v>
      </c>
      <c r="AK473">
        <f t="shared" si="249"/>
        <v>2.5449871853601977</v>
      </c>
      <c r="AL473">
        <f t="shared" si="250"/>
        <v>-1022.8197674418606</v>
      </c>
      <c r="AM473">
        <f t="shared" si="251"/>
        <v>1022.8203643309896</v>
      </c>
      <c r="AN473">
        <f t="shared" si="252"/>
        <v>-5.968891290422107E-4</v>
      </c>
      <c r="AO473">
        <f t="shared" si="253"/>
        <v>9.9912992283223669</v>
      </c>
      <c r="AP473">
        <f t="shared" si="254"/>
        <v>261540.67967781186</v>
      </c>
    </row>
    <row r="474" spans="1:42" x14ac:dyDescent="0.3">
      <c r="A474">
        <v>473</v>
      </c>
      <c r="B474" t="s">
        <v>6</v>
      </c>
      <c r="C474" t="s">
        <v>4</v>
      </c>
      <c r="D474" t="s">
        <v>5</v>
      </c>
      <c r="E474" t="str">
        <f t="shared" si="224"/>
        <v>170.7</v>
      </c>
      <c r="F474" t="str">
        <f t="shared" si="225"/>
        <v>34.57541</v>
      </c>
      <c r="G474" t="str">
        <f t="shared" si="226"/>
        <v>-86.55956</v>
      </c>
      <c r="H474">
        <f t="shared" si="234"/>
        <v>0.6034639949720082</v>
      </c>
      <c r="I474">
        <f t="shared" si="235"/>
        <v>0.60345474472697258</v>
      </c>
      <c r="J474">
        <f t="shared" si="236"/>
        <v>-1.5107486229458822</v>
      </c>
      <c r="K474">
        <f t="shared" si="237"/>
        <v>-1.5107493210775829</v>
      </c>
      <c r="L474">
        <f t="shared" si="238"/>
        <v>-5.7482584582409194E-7</v>
      </c>
      <c r="M474">
        <f t="shared" si="239"/>
        <v>-9.250245035619109E-6</v>
      </c>
      <c r="N474">
        <f t="shared" si="240"/>
        <v>193.73566602316555</v>
      </c>
      <c r="O474">
        <f t="shared" si="241"/>
        <v>0.91739999999997224</v>
      </c>
      <c r="P474" s="1">
        <f t="shared" si="242"/>
        <v>4.7353180693650698E-3</v>
      </c>
      <c r="Q474" s="3">
        <v>9.81</v>
      </c>
      <c r="R474" s="3">
        <v>20</v>
      </c>
      <c r="S474" s="3">
        <v>68</v>
      </c>
      <c r="T474" s="3">
        <f t="shared" si="243"/>
        <v>88</v>
      </c>
      <c r="U474" s="5">
        <v>2.4750000000000002E-3</v>
      </c>
      <c r="V474" s="5">
        <v>0.32</v>
      </c>
      <c r="W474" s="5">
        <v>1.29</v>
      </c>
      <c r="X474" s="4">
        <f t="shared" si="244"/>
        <v>2.1366180000000004</v>
      </c>
      <c r="Y474" s="4">
        <f t="shared" si="227"/>
        <v>4.0878595516561775</v>
      </c>
      <c r="Z474" s="3">
        <f t="shared" si="228"/>
        <v>17.022038292503009</v>
      </c>
      <c r="AA474" s="3">
        <f t="shared" si="245"/>
        <v>23.246515844159187</v>
      </c>
      <c r="AB474" s="3">
        <f t="shared" si="229"/>
        <v>0.2064</v>
      </c>
      <c r="AC474" s="3">
        <f t="shared" si="230"/>
        <v>6.2244775516561788</v>
      </c>
      <c r="AD474" s="2">
        <f t="shared" si="255"/>
        <v>211.11</v>
      </c>
      <c r="AE474" s="2">
        <f t="shared" si="231"/>
        <v>9.0813608979189357</v>
      </c>
      <c r="AF474" s="2">
        <f t="shared" si="246"/>
        <v>748.949965854727</v>
      </c>
      <c r="AG474" s="2">
        <f t="shared" si="247"/>
        <v>273.86980158713476</v>
      </c>
      <c r="AH474" s="2">
        <f t="shared" si="248"/>
        <v>-1022.8197674418606</v>
      </c>
      <c r="AI474" s="2">
        <f t="shared" si="232"/>
        <v>20.314419489002834</v>
      </c>
      <c r="AJ474">
        <f t="shared" si="233"/>
        <v>1.8062224721262269E-3</v>
      </c>
      <c r="AK474">
        <f t="shared" si="249"/>
        <v>30.157352478954355</v>
      </c>
      <c r="AL474">
        <f t="shared" si="250"/>
        <v>-1022.8197674418606</v>
      </c>
      <c r="AM474">
        <f t="shared" si="251"/>
        <v>1023.8119593337474</v>
      </c>
      <c r="AN474">
        <f t="shared" si="252"/>
        <v>-0.99219189188687551</v>
      </c>
      <c r="AO474">
        <f t="shared" si="253"/>
        <v>9.0813608979189357</v>
      </c>
      <c r="AP474">
        <f t="shared" si="254"/>
        <v>262555.88709232322</v>
      </c>
    </row>
    <row r="475" spans="1:42" x14ac:dyDescent="0.3">
      <c r="A475">
        <v>474</v>
      </c>
      <c r="B475" t="s">
        <v>3</v>
      </c>
      <c r="C475" t="s">
        <v>1</v>
      </c>
      <c r="D475" t="s">
        <v>2</v>
      </c>
      <c r="E475" t="str">
        <f t="shared" si="224"/>
        <v>170.58</v>
      </c>
      <c r="F475" t="str">
        <f t="shared" si="225"/>
        <v>34.57513</v>
      </c>
      <c r="G475" t="str">
        <f t="shared" si="226"/>
        <v>-86.55967</v>
      </c>
      <c r="H475">
        <f t="shared" si="234"/>
        <v>0.60345474472697258</v>
      </c>
      <c r="I475">
        <f t="shared" si="235"/>
        <v>0.60344985780506699</v>
      </c>
      <c r="J475">
        <f t="shared" si="236"/>
        <v>-1.5107493210775829</v>
      </c>
      <c r="K475">
        <f t="shared" si="237"/>
        <v>-1.5107512409397601</v>
      </c>
      <c r="L475">
        <f t="shared" si="238"/>
        <v>-1.5807787775940921E-6</v>
      </c>
      <c r="M475">
        <f t="shared" si="239"/>
        <v>-4.8869219055891477E-6</v>
      </c>
      <c r="N475">
        <f t="shared" si="240"/>
        <v>107.36530411552306</v>
      </c>
      <c r="O475">
        <f t="shared" si="241"/>
        <v>-0.39599999999992119</v>
      </c>
      <c r="P475" s="1">
        <f t="shared" si="242"/>
        <v>-3.6883423677898084E-3</v>
      </c>
      <c r="Q475" s="3">
        <v>9.81</v>
      </c>
      <c r="R475" s="3">
        <v>20</v>
      </c>
      <c r="S475" s="3">
        <v>68</v>
      </c>
      <c r="T475" s="3">
        <f t="shared" si="243"/>
        <v>88</v>
      </c>
      <c r="U475" s="5">
        <v>2.4750000000000002E-3</v>
      </c>
      <c r="V475" s="5">
        <v>0.32</v>
      </c>
      <c r="W475" s="5">
        <v>1.29</v>
      </c>
      <c r="X475" s="4">
        <f t="shared" si="244"/>
        <v>2.1366180000000004</v>
      </c>
      <c r="Y475" s="4">
        <f t="shared" si="227"/>
        <v>-3.1840505416353415</v>
      </c>
      <c r="Z475" s="3">
        <f t="shared" si="228"/>
        <v>21.656859379263171</v>
      </c>
      <c r="AA475" s="3">
        <f t="shared" si="245"/>
        <v>20.609426837627829</v>
      </c>
      <c r="AB475" s="3">
        <f t="shared" si="229"/>
        <v>0.2064</v>
      </c>
      <c r="AC475" s="3">
        <f t="shared" si="230"/>
        <v>-1.0474325416353414</v>
      </c>
      <c r="AD475" s="2">
        <f t="shared" si="255"/>
        <v>211.11</v>
      </c>
      <c r="AE475" s="2">
        <f t="shared" si="231"/>
        <v>10.243370747921595</v>
      </c>
      <c r="AF475" s="2">
        <f t="shared" si="246"/>
        <v>1074.8025186889331</v>
      </c>
      <c r="AG475" s="2">
        <f t="shared" si="247"/>
        <v>-51.982751247134807</v>
      </c>
      <c r="AH475" s="2">
        <f t="shared" si="248"/>
        <v>-1022.8197674418606</v>
      </c>
      <c r="AI475" s="2">
        <f t="shared" si="232"/>
        <v>22.913760690024443</v>
      </c>
      <c r="AJ475">
        <f t="shared" si="233"/>
        <v>8.8742909449690836E-4</v>
      </c>
      <c r="AK475">
        <f t="shared" si="249"/>
        <v>-5.0747700660627002</v>
      </c>
      <c r="AL475">
        <f t="shared" si="250"/>
        <v>-1022.8197674418606</v>
      </c>
      <c r="AM475">
        <f t="shared" si="251"/>
        <v>1022.815034967814</v>
      </c>
      <c r="AN475">
        <f t="shared" si="252"/>
        <v>4.7324740466478943E-3</v>
      </c>
      <c r="AO475">
        <f t="shared" si="253"/>
        <v>10.243370747921595</v>
      </c>
      <c r="AP475">
        <f t="shared" si="254"/>
        <v>261535.2287218479</v>
      </c>
    </row>
    <row r="476" spans="1:42" x14ac:dyDescent="0.3">
      <c r="N476">
        <f>SUM(N3:N475)/5280</f>
        <v>24.723547221992042</v>
      </c>
      <c r="O476">
        <f>SUMIF(O3:O475, "&gt;0", O3:O475)</f>
        <v>682.9283999999999</v>
      </c>
      <c r="P476" s="1">
        <f t="shared" si="242"/>
        <v>27.622589665957104</v>
      </c>
      <c r="X476" s="3"/>
      <c r="Y476" s="1"/>
      <c r="Z476" s="3"/>
      <c r="AA476" s="3"/>
      <c r="AB476" s="3"/>
      <c r="AC476" s="3"/>
      <c r="AI476" s="2" t="e">
        <f>N476/AJ476</f>
        <v>#NUM!</v>
      </c>
      <c r="AJ476" s="2" t="e">
        <f>SUM(AJ3:AJ475)</f>
        <v>#NUM!</v>
      </c>
    </row>
    <row r="477" spans="1:42" x14ac:dyDescent="0.3">
      <c r="X477" s="3"/>
      <c r="Y477" s="1"/>
      <c r="Z477" s="3"/>
      <c r="AA477" s="3"/>
      <c r="AB477" s="3"/>
      <c r="AC477" s="3"/>
    </row>
    <row r="478" spans="1:42" x14ac:dyDescent="0.3">
      <c r="X478" s="3"/>
      <c r="Y478" s="1"/>
      <c r="Z478" s="3"/>
      <c r="AA478" s="3"/>
      <c r="AB478" s="3"/>
      <c r="AC478" s="3"/>
    </row>
    <row r="479" spans="1:42" x14ac:dyDescent="0.3">
      <c r="P479" s="4">
        <f>MAX(P3:P475)</f>
        <v>9.0114304287516614E-2</v>
      </c>
    </row>
    <row r="480" spans="1:42" x14ac:dyDescent="0.3">
      <c r="AC480" s="2">
        <f>MIN(AC3:AC475)</f>
        <v>-75.103669511083865</v>
      </c>
    </row>
  </sheetData>
  <sortState ref="A2:AV513">
    <sortCondition ref="A1:A153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5"/>
  <sheetViews>
    <sheetView topLeftCell="A445" workbookViewId="0">
      <selection activeCell="J468" sqref="J468"/>
    </sheetView>
  </sheetViews>
  <sheetFormatPr defaultRowHeight="14.4" x14ac:dyDescent="0.3"/>
  <sheetData>
    <row r="1" spans="1:2" x14ac:dyDescent="0.3">
      <c r="A1" s="2">
        <v>170.58</v>
      </c>
    </row>
    <row r="2" spans="1:2" x14ac:dyDescent="0.3">
      <c r="A2" s="2">
        <v>170.7</v>
      </c>
      <c r="B2" s="2">
        <f>A2-A1</f>
        <v>0.11999999999997613</v>
      </c>
    </row>
    <row r="3" spans="1:2" x14ac:dyDescent="0.3">
      <c r="A3" s="2">
        <v>170.422</v>
      </c>
      <c r="B3" s="2">
        <f t="shared" ref="B3:B66" si="0">A3-A2</f>
        <v>-0.27799999999999159</v>
      </c>
    </row>
    <row r="4" spans="1:2" x14ac:dyDescent="0.3">
      <c r="A4" s="2">
        <v>170.453</v>
      </c>
      <c r="B4" s="2">
        <f t="shared" si="0"/>
        <v>3.1000000000005912E-2</v>
      </c>
    </row>
    <row r="5" spans="1:2" x14ac:dyDescent="0.3">
      <c r="A5" s="2">
        <v>170.572</v>
      </c>
      <c r="B5" s="2">
        <f t="shared" si="0"/>
        <v>0.11899999999999977</v>
      </c>
    </row>
    <row r="6" spans="1:2" x14ac:dyDescent="0.3">
      <c r="A6" s="2">
        <v>170.708</v>
      </c>
      <c r="B6" s="2">
        <f t="shared" si="0"/>
        <v>0.13599999999999568</v>
      </c>
    </row>
    <row r="7" spans="1:2" x14ac:dyDescent="0.3">
      <c r="A7" s="2">
        <v>170.965</v>
      </c>
      <c r="B7" s="2">
        <f t="shared" si="0"/>
        <v>0.257000000000005</v>
      </c>
    </row>
    <row r="8" spans="1:2" x14ac:dyDescent="0.3">
      <c r="A8" s="2">
        <v>171.34399999999999</v>
      </c>
      <c r="B8" s="2">
        <f t="shared" si="0"/>
        <v>0.37899999999999068</v>
      </c>
    </row>
    <row r="9" spans="1:2" x14ac:dyDescent="0.3">
      <c r="A9" s="2">
        <v>171.40199999999999</v>
      </c>
      <c r="B9" s="2">
        <f t="shared" si="0"/>
        <v>5.7999999999992724E-2</v>
      </c>
    </row>
    <row r="10" spans="1:2" x14ac:dyDescent="0.3">
      <c r="A10" s="2">
        <v>171.452</v>
      </c>
      <c r="B10" s="2">
        <f t="shared" si="0"/>
        <v>5.0000000000011369E-2</v>
      </c>
    </row>
    <row r="11" spans="1:2" x14ac:dyDescent="0.3">
      <c r="A11" s="2">
        <v>171.47399999999999</v>
      </c>
      <c r="B11" s="2">
        <f t="shared" si="0"/>
        <v>2.199999999999136E-2</v>
      </c>
    </row>
    <row r="12" spans="1:2" x14ac:dyDescent="0.3">
      <c r="A12" s="2">
        <v>171.50299999999999</v>
      </c>
      <c r="B12" s="2">
        <f t="shared" si="0"/>
        <v>2.8999999999996362E-2</v>
      </c>
    </row>
    <row r="13" spans="1:2" x14ac:dyDescent="0.3">
      <c r="A13" s="2">
        <v>171.3</v>
      </c>
      <c r="B13" s="2">
        <f t="shared" si="0"/>
        <v>-0.20299999999997453</v>
      </c>
    </row>
    <row r="14" spans="1:2" x14ac:dyDescent="0.3">
      <c r="A14" s="2">
        <v>171.22399999999999</v>
      </c>
      <c r="B14" s="2">
        <f t="shared" si="0"/>
        <v>-7.6000000000021828E-2</v>
      </c>
    </row>
    <row r="15" spans="1:2" x14ac:dyDescent="0.3">
      <c r="A15" s="2">
        <v>171.17</v>
      </c>
      <c r="B15" s="2">
        <f t="shared" si="0"/>
        <v>-5.4000000000002046E-2</v>
      </c>
    </row>
    <row r="16" spans="1:2" x14ac:dyDescent="0.3">
      <c r="A16" s="2">
        <v>171.05199999999999</v>
      </c>
      <c r="B16" s="2">
        <f t="shared" si="0"/>
        <v>-0.117999999999995</v>
      </c>
    </row>
    <row r="17" spans="1:2" x14ac:dyDescent="0.3">
      <c r="A17" s="2">
        <v>170.726</v>
      </c>
      <c r="B17" s="2">
        <f t="shared" si="0"/>
        <v>-0.32599999999999341</v>
      </c>
    </row>
    <row r="18" spans="1:2" x14ac:dyDescent="0.3">
      <c r="A18" s="2">
        <v>172.72900000000001</v>
      </c>
      <c r="B18" s="2">
        <f t="shared" si="0"/>
        <v>2.0030000000000143</v>
      </c>
    </row>
    <row r="19" spans="1:2" x14ac:dyDescent="0.3">
      <c r="A19" s="2">
        <v>173.416</v>
      </c>
      <c r="B19" s="2">
        <f t="shared" si="0"/>
        <v>0.6869999999999834</v>
      </c>
    </row>
    <row r="20" spans="1:2" x14ac:dyDescent="0.3">
      <c r="A20" s="2">
        <v>173.732</v>
      </c>
      <c r="B20" s="2">
        <f t="shared" si="0"/>
        <v>0.3160000000000025</v>
      </c>
    </row>
    <row r="21" spans="1:2" x14ac:dyDescent="0.3">
      <c r="A21" s="2">
        <v>173.8</v>
      </c>
      <c r="B21" s="2">
        <f t="shared" si="0"/>
        <v>6.8000000000012051E-2</v>
      </c>
    </row>
    <row r="22" spans="1:2" x14ac:dyDescent="0.3">
      <c r="A22" s="2">
        <v>173.8</v>
      </c>
      <c r="B22" s="2">
        <f t="shared" si="0"/>
        <v>0</v>
      </c>
    </row>
    <row r="23" spans="1:2" x14ac:dyDescent="0.3">
      <c r="A23" s="2">
        <v>173.78899999999999</v>
      </c>
      <c r="B23" s="2">
        <f t="shared" si="0"/>
        <v>-1.1000000000024102E-2</v>
      </c>
    </row>
    <row r="24" spans="1:2" x14ac:dyDescent="0.3">
      <c r="A24" s="2">
        <v>173.226</v>
      </c>
      <c r="B24" s="2">
        <f t="shared" si="0"/>
        <v>-0.56299999999998818</v>
      </c>
    </row>
    <row r="25" spans="1:2" x14ac:dyDescent="0.3">
      <c r="A25" s="2">
        <v>173.08600000000001</v>
      </c>
      <c r="B25" s="2">
        <f t="shared" si="0"/>
        <v>-0.13999999999998636</v>
      </c>
    </row>
    <row r="26" spans="1:2" x14ac:dyDescent="0.3">
      <c r="A26" s="2">
        <v>173.142</v>
      </c>
      <c r="B26" s="2">
        <f t="shared" si="0"/>
        <v>5.5999999999983174E-2</v>
      </c>
    </row>
    <row r="27" spans="1:2" x14ac:dyDescent="0.3">
      <c r="A27" s="2">
        <v>172.95599999999999</v>
      </c>
      <c r="B27" s="2">
        <f t="shared" si="0"/>
        <v>-0.18600000000000705</v>
      </c>
    </row>
    <row r="28" spans="1:2" x14ac:dyDescent="0.3">
      <c r="A28" s="2">
        <v>173.107</v>
      </c>
      <c r="B28" s="2">
        <f t="shared" si="0"/>
        <v>0.15100000000001046</v>
      </c>
    </row>
    <row r="29" spans="1:2" x14ac:dyDescent="0.3">
      <c r="A29" s="2">
        <v>173.37299999999999</v>
      </c>
      <c r="B29" s="2">
        <f t="shared" si="0"/>
        <v>0.26599999999999113</v>
      </c>
    </row>
    <row r="30" spans="1:2" x14ac:dyDescent="0.3">
      <c r="A30" s="2">
        <v>174.44499999999999</v>
      </c>
      <c r="B30" s="2">
        <f t="shared" si="0"/>
        <v>1.0720000000000027</v>
      </c>
    </row>
    <row r="31" spans="1:2" x14ac:dyDescent="0.3">
      <c r="A31" s="2">
        <v>174.642</v>
      </c>
      <c r="B31" s="2">
        <f t="shared" si="0"/>
        <v>0.19700000000000273</v>
      </c>
    </row>
    <row r="32" spans="1:2" x14ac:dyDescent="0.3">
      <c r="A32" s="2">
        <v>173.80199999999999</v>
      </c>
      <c r="B32" s="2">
        <f t="shared" si="0"/>
        <v>-0.84000000000000341</v>
      </c>
    </row>
    <row r="33" spans="1:2" x14ac:dyDescent="0.3">
      <c r="A33" s="2">
        <v>174.298</v>
      </c>
      <c r="B33" s="2">
        <f t="shared" si="0"/>
        <v>0.49600000000000932</v>
      </c>
    </row>
    <row r="34" spans="1:2" x14ac:dyDescent="0.3">
      <c r="A34" s="2">
        <v>173.77500000000001</v>
      </c>
      <c r="B34" s="2">
        <f t="shared" si="0"/>
        <v>-0.52299999999999613</v>
      </c>
    </row>
    <row r="35" spans="1:2" x14ac:dyDescent="0.3">
      <c r="A35" s="2">
        <v>173.816</v>
      </c>
      <c r="B35" s="2">
        <f t="shared" si="0"/>
        <v>4.0999999999996817E-2</v>
      </c>
    </row>
    <row r="36" spans="1:2" x14ac:dyDescent="0.3">
      <c r="A36" s="2">
        <v>173.95400000000001</v>
      </c>
      <c r="B36" s="2">
        <f t="shared" si="0"/>
        <v>0.13800000000000523</v>
      </c>
    </row>
    <row r="37" spans="1:2" x14ac:dyDescent="0.3">
      <c r="A37" s="2">
        <v>173.83799999999999</v>
      </c>
      <c r="B37" s="2">
        <f t="shared" si="0"/>
        <v>-0.11600000000001387</v>
      </c>
    </row>
    <row r="38" spans="1:2" x14ac:dyDescent="0.3">
      <c r="A38" s="2">
        <v>173.65700000000001</v>
      </c>
      <c r="B38" s="2">
        <f t="shared" si="0"/>
        <v>-0.18099999999998317</v>
      </c>
    </row>
    <row r="39" spans="1:2" x14ac:dyDescent="0.3">
      <c r="A39" s="2">
        <v>173.61</v>
      </c>
      <c r="B39" s="2">
        <f t="shared" si="0"/>
        <v>-4.6999999999997044E-2</v>
      </c>
    </row>
    <row r="40" spans="1:2" x14ac:dyDescent="0.3">
      <c r="A40" s="2">
        <v>171.83699999999999</v>
      </c>
      <c r="B40" s="2">
        <f t="shared" si="0"/>
        <v>-1.7730000000000246</v>
      </c>
    </row>
    <row r="41" spans="1:2" x14ac:dyDescent="0.3">
      <c r="A41" s="2">
        <v>170.53200000000001</v>
      </c>
      <c r="B41" s="2">
        <f t="shared" si="0"/>
        <v>-1.3049999999999784</v>
      </c>
    </row>
    <row r="42" spans="1:2" x14ac:dyDescent="0.3">
      <c r="A42" s="2">
        <v>171.45400000000001</v>
      </c>
      <c r="B42" s="2">
        <f t="shared" si="0"/>
        <v>0.92199999999999704</v>
      </c>
    </row>
    <row r="43" spans="1:2" x14ac:dyDescent="0.3">
      <c r="A43" s="2">
        <v>173.94399999999999</v>
      </c>
      <c r="B43" s="2">
        <f t="shared" si="0"/>
        <v>2.4899999999999807</v>
      </c>
    </row>
    <row r="44" spans="1:2" x14ac:dyDescent="0.3">
      <c r="A44" s="2">
        <v>175.24799999999999</v>
      </c>
      <c r="B44" s="2">
        <f t="shared" si="0"/>
        <v>1.304000000000002</v>
      </c>
    </row>
    <row r="45" spans="1:2" x14ac:dyDescent="0.3">
      <c r="A45" s="2">
        <v>174.98599999999999</v>
      </c>
      <c r="B45" s="2">
        <f t="shared" si="0"/>
        <v>-0.26200000000000045</v>
      </c>
    </row>
    <row r="46" spans="1:2" x14ac:dyDescent="0.3">
      <c r="A46" s="2">
        <v>172.072</v>
      </c>
      <c r="B46" s="2">
        <f t="shared" si="0"/>
        <v>-2.9139999999999873</v>
      </c>
    </row>
    <row r="47" spans="1:2" x14ac:dyDescent="0.3">
      <c r="A47" s="2">
        <v>172.06100000000001</v>
      </c>
      <c r="B47" s="2">
        <f t="shared" si="0"/>
        <v>-1.099999999999568E-2</v>
      </c>
    </row>
    <row r="48" spans="1:2" x14ac:dyDescent="0.3">
      <c r="A48" s="2">
        <v>172.41499999999999</v>
      </c>
      <c r="B48" s="2">
        <f t="shared" si="0"/>
        <v>0.35399999999998499</v>
      </c>
    </row>
    <row r="49" spans="1:2" x14ac:dyDescent="0.3">
      <c r="A49" s="2">
        <v>173.179</v>
      </c>
      <c r="B49" s="2">
        <f t="shared" si="0"/>
        <v>0.76400000000001</v>
      </c>
    </row>
    <row r="50" spans="1:2" x14ac:dyDescent="0.3">
      <c r="A50" s="2">
        <v>170.876</v>
      </c>
      <c r="B50" s="2">
        <f t="shared" si="0"/>
        <v>-2.3029999999999973</v>
      </c>
    </row>
    <row r="51" spans="1:2" x14ac:dyDescent="0.3">
      <c r="A51" s="2">
        <v>171.636</v>
      </c>
      <c r="B51" s="2">
        <f t="shared" si="0"/>
        <v>0.75999999999999091</v>
      </c>
    </row>
    <row r="52" spans="1:2" x14ac:dyDescent="0.3">
      <c r="A52" s="2">
        <v>173.11500000000001</v>
      </c>
      <c r="B52" s="2">
        <f t="shared" si="0"/>
        <v>1.4790000000000134</v>
      </c>
    </row>
    <row r="53" spans="1:2" x14ac:dyDescent="0.3">
      <c r="A53" s="2">
        <v>173.178</v>
      </c>
      <c r="B53" s="2">
        <f t="shared" si="0"/>
        <v>6.2999999999988177E-2</v>
      </c>
    </row>
    <row r="54" spans="1:2" x14ac:dyDescent="0.3">
      <c r="A54" s="2">
        <v>172.94399999999999</v>
      </c>
      <c r="B54" s="2">
        <f t="shared" si="0"/>
        <v>-0.23400000000000887</v>
      </c>
    </row>
    <row r="55" spans="1:2" x14ac:dyDescent="0.3">
      <c r="A55" s="2">
        <v>174.047</v>
      </c>
      <c r="B55" s="2">
        <f t="shared" si="0"/>
        <v>1.1030000000000086</v>
      </c>
    </row>
    <row r="56" spans="1:2" x14ac:dyDescent="0.3">
      <c r="A56" s="2">
        <v>175.66200000000001</v>
      </c>
      <c r="B56" s="2">
        <f t="shared" si="0"/>
        <v>1.6150000000000091</v>
      </c>
    </row>
    <row r="57" spans="1:2" x14ac:dyDescent="0.3">
      <c r="A57" s="2">
        <v>177.357</v>
      </c>
      <c r="B57" s="2">
        <f t="shared" si="0"/>
        <v>1.6949999999999932</v>
      </c>
    </row>
    <row r="58" spans="1:2" x14ac:dyDescent="0.3">
      <c r="A58" s="2">
        <v>177.89699999999999</v>
      </c>
      <c r="B58" s="2">
        <f t="shared" si="0"/>
        <v>0.53999999999999204</v>
      </c>
    </row>
    <row r="59" spans="1:2" x14ac:dyDescent="0.3">
      <c r="A59" s="2">
        <v>178.626</v>
      </c>
      <c r="B59" s="2">
        <f t="shared" si="0"/>
        <v>0.72900000000001342</v>
      </c>
    </row>
    <row r="60" spans="1:2" x14ac:dyDescent="0.3">
      <c r="A60" s="2">
        <v>179.636</v>
      </c>
      <c r="B60" s="2">
        <f t="shared" si="0"/>
        <v>1.0099999999999909</v>
      </c>
    </row>
    <row r="61" spans="1:2" x14ac:dyDescent="0.3">
      <c r="A61" s="2">
        <v>182.00800000000001</v>
      </c>
      <c r="B61" s="2">
        <f t="shared" si="0"/>
        <v>2.3720000000000141</v>
      </c>
    </row>
    <row r="62" spans="1:2" x14ac:dyDescent="0.3">
      <c r="A62" s="2">
        <v>184.10400000000001</v>
      </c>
      <c r="B62" s="2">
        <f t="shared" si="0"/>
        <v>2.0960000000000036</v>
      </c>
    </row>
    <row r="63" spans="1:2" x14ac:dyDescent="0.3">
      <c r="A63" s="2">
        <v>184.60400000000001</v>
      </c>
      <c r="B63" s="2">
        <f t="shared" si="0"/>
        <v>0.5</v>
      </c>
    </row>
    <row r="64" spans="1:2" x14ac:dyDescent="0.3">
      <c r="A64" s="2">
        <v>183.982</v>
      </c>
      <c r="B64" s="2">
        <f t="shared" si="0"/>
        <v>-0.6220000000000141</v>
      </c>
    </row>
    <row r="65" spans="1:2" x14ac:dyDescent="0.3">
      <c r="A65" s="2">
        <v>183.95500000000001</v>
      </c>
      <c r="B65" s="2">
        <f t="shared" si="0"/>
        <v>-2.6999999999986812E-2</v>
      </c>
    </row>
    <row r="66" spans="1:2" x14ac:dyDescent="0.3">
      <c r="A66" s="2">
        <v>183.56399999999999</v>
      </c>
      <c r="B66" s="2">
        <f t="shared" si="0"/>
        <v>-0.39100000000001955</v>
      </c>
    </row>
    <row r="67" spans="1:2" x14ac:dyDescent="0.3">
      <c r="A67" s="2">
        <v>182.27799999999999</v>
      </c>
      <c r="B67" s="2">
        <f t="shared" ref="B67:B130" si="1">A67-A66</f>
        <v>-1.2860000000000014</v>
      </c>
    </row>
    <row r="68" spans="1:2" x14ac:dyDescent="0.3">
      <c r="A68" s="2">
        <v>185.46299999999999</v>
      </c>
      <c r="B68" s="2">
        <f t="shared" si="1"/>
        <v>3.1850000000000023</v>
      </c>
    </row>
    <row r="69" spans="1:2" x14ac:dyDescent="0.3">
      <c r="A69" s="2">
        <v>187.00299999999999</v>
      </c>
      <c r="B69" s="2">
        <f t="shared" si="1"/>
        <v>1.539999999999992</v>
      </c>
    </row>
    <row r="70" spans="1:2" x14ac:dyDescent="0.3">
      <c r="A70" s="2">
        <v>188.70599999999999</v>
      </c>
      <c r="B70" s="2">
        <f t="shared" si="1"/>
        <v>1.703000000000003</v>
      </c>
    </row>
    <row r="71" spans="1:2" x14ac:dyDescent="0.3">
      <c r="A71" s="2">
        <v>188.53299999999999</v>
      </c>
      <c r="B71" s="2">
        <f t="shared" si="1"/>
        <v>-0.17300000000000182</v>
      </c>
    </row>
    <row r="72" spans="1:2" x14ac:dyDescent="0.3">
      <c r="A72" s="2">
        <v>186.81899999999999</v>
      </c>
      <c r="B72" s="2">
        <f t="shared" si="1"/>
        <v>-1.7139999999999986</v>
      </c>
    </row>
    <row r="73" spans="1:2" x14ac:dyDescent="0.3">
      <c r="A73" s="2">
        <v>183.73099999999999</v>
      </c>
      <c r="B73" s="2">
        <f t="shared" si="1"/>
        <v>-3.0879999999999939</v>
      </c>
    </row>
    <row r="74" spans="1:2" x14ac:dyDescent="0.3">
      <c r="A74" s="2">
        <v>182.607</v>
      </c>
      <c r="B74" s="2">
        <f t="shared" si="1"/>
        <v>-1.1239999999999952</v>
      </c>
    </row>
    <row r="75" spans="1:2" x14ac:dyDescent="0.3">
      <c r="A75" s="2">
        <v>179.50299999999999</v>
      </c>
      <c r="B75" s="2">
        <f t="shared" si="1"/>
        <v>-3.1040000000000134</v>
      </c>
    </row>
    <row r="76" spans="1:2" x14ac:dyDescent="0.3">
      <c r="A76" s="2">
        <v>179.11099999999999</v>
      </c>
      <c r="B76" s="2">
        <f t="shared" si="1"/>
        <v>-0.39199999999999591</v>
      </c>
    </row>
    <row r="77" spans="1:2" x14ac:dyDescent="0.3">
      <c r="A77" s="2">
        <v>180.25200000000001</v>
      </c>
      <c r="B77" s="2">
        <f t="shared" si="1"/>
        <v>1.1410000000000196</v>
      </c>
    </row>
    <row r="78" spans="1:2" x14ac:dyDescent="0.3">
      <c r="A78" s="2">
        <v>180.91800000000001</v>
      </c>
      <c r="B78" s="2">
        <f t="shared" si="1"/>
        <v>0.66599999999999682</v>
      </c>
    </row>
    <row r="79" spans="1:2" x14ac:dyDescent="0.3">
      <c r="A79" s="2">
        <v>181.08699999999999</v>
      </c>
      <c r="B79" s="2">
        <f t="shared" si="1"/>
        <v>0.16899999999998272</v>
      </c>
    </row>
    <row r="80" spans="1:2" x14ac:dyDescent="0.3">
      <c r="A80" s="2">
        <v>180.27</v>
      </c>
      <c r="B80" s="2">
        <f t="shared" si="1"/>
        <v>-0.81699999999997885</v>
      </c>
    </row>
    <row r="81" spans="1:2" x14ac:dyDescent="0.3">
      <c r="A81" s="2">
        <v>180.74600000000001</v>
      </c>
      <c r="B81" s="2">
        <f t="shared" si="1"/>
        <v>0.47599999999999909</v>
      </c>
    </row>
    <row r="82" spans="1:2" x14ac:dyDescent="0.3">
      <c r="A82" s="2">
        <v>181.37700000000001</v>
      </c>
      <c r="B82" s="2">
        <f t="shared" si="1"/>
        <v>0.63100000000000023</v>
      </c>
    </row>
    <row r="83" spans="1:2" x14ac:dyDescent="0.3">
      <c r="A83" s="2">
        <v>186.73400000000001</v>
      </c>
      <c r="B83" s="2">
        <f t="shared" si="1"/>
        <v>5.3569999999999993</v>
      </c>
    </row>
    <row r="84" spans="1:2" x14ac:dyDescent="0.3">
      <c r="A84" s="2">
        <v>189.77799999999999</v>
      </c>
      <c r="B84" s="2">
        <f t="shared" si="1"/>
        <v>3.0439999999999827</v>
      </c>
    </row>
    <row r="85" spans="1:2" x14ac:dyDescent="0.3">
      <c r="A85" s="2">
        <v>191.01900000000001</v>
      </c>
      <c r="B85" s="2">
        <f t="shared" si="1"/>
        <v>1.2410000000000139</v>
      </c>
    </row>
    <row r="86" spans="1:2" x14ac:dyDescent="0.3">
      <c r="A86" s="2">
        <v>190.244</v>
      </c>
      <c r="B86" s="2">
        <f t="shared" si="1"/>
        <v>-0.77500000000000568</v>
      </c>
    </row>
    <row r="87" spans="1:2" x14ac:dyDescent="0.3">
      <c r="A87" s="2">
        <v>186.66800000000001</v>
      </c>
      <c r="B87" s="2">
        <f t="shared" si="1"/>
        <v>-3.5759999999999934</v>
      </c>
    </row>
    <row r="88" spans="1:2" x14ac:dyDescent="0.3">
      <c r="A88" s="2">
        <v>186.81200000000001</v>
      </c>
      <c r="B88" s="2">
        <f t="shared" si="1"/>
        <v>0.14400000000000546</v>
      </c>
    </row>
    <row r="89" spans="1:2" x14ac:dyDescent="0.3">
      <c r="A89" s="2">
        <v>191.74799999999999</v>
      </c>
      <c r="B89" s="2">
        <f t="shared" si="1"/>
        <v>4.9359999999999786</v>
      </c>
    </row>
    <row r="90" spans="1:2" x14ac:dyDescent="0.3">
      <c r="A90" s="2">
        <v>191.06100000000001</v>
      </c>
      <c r="B90" s="2">
        <f t="shared" si="1"/>
        <v>-0.6869999999999834</v>
      </c>
    </row>
    <row r="91" spans="1:2" x14ac:dyDescent="0.3">
      <c r="A91" s="2">
        <v>187.93299999999999</v>
      </c>
      <c r="B91" s="2">
        <f t="shared" si="1"/>
        <v>-3.1280000000000143</v>
      </c>
    </row>
    <row r="92" spans="1:2" x14ac:dyDescent="0.3">
      <c r="A92" s="2">
        <v>186.43</v>
      </c>
      <c r="B92" s="2">
        <f t="shared" si="1"/>
        <v>-1.5029999999999859</v>
      </c>
    </row>
    <row r="93" spans="1:2" x14ac:dyDescent="0.3">
      <c r="A93" s="2">
        <v>182.001</v>
      </c>
      <c r="B93" s="2">
        <f t="shared" si="1"/>
        <v>-4.429000000000002</v>
      </c>
    </row>
    <row r="94" spans="1:2" x14ac:dyDescent="0.3">
      <c r="A94" s="2">
        <v>181.672</v>
      </c>
      <c r="B94" s="2">
        <f t="shared" si="1"/>
        <v>-0.32900000000000773</v>
      </c>
    </row>
    <row r="95" spans="1:2" x14ac:dyDescent="0.3">
      <c r="A95" s="2">
        <v>181.346</v>
      </c>
      <c r="B95" s="2">
        <f t="shared" si="1"/>
        <v>-0.32599999999999341</v>
      </c>
    </row>
    <row r="96" spans="1:2" x14ac:dyDescent="0.3">
      <c r="A96" s="2">
        <v>181.239</v>
      </c>
      <c r="B96" s="2">
        <f t="shared" si="1"/>
        <v>-0.10699999999999932</v>
      </c>
    </row>
    <row r="97" spans="1:2" x14ac:dyDescent="0.3">
      <c r="A97" s="2">
        <v>181.09299999999999</v>
      </c>
      <c r="B97" s="2">
        <f t="shared" si="1"/>
        <v>-0.14600000000001501</v>
      </c>
    </row>
    <row r="98" spans="1:2" x14ac:dyDescent="0.3">
      <c r="A98" s="2">
        <v>180.89699999999999</v>
      </c>
      <c r="B98" s="2">
        <f t="shared" si="1"/>
        <v>-0.19599999999999795</v>
      </c>
    </row>
    <row r="99" spans="1:2" x14ac:dyDescent="0.3">
      <c r="A99" s="2">
        <v>181.071</v>
      </c>
      <c r="B99" s="2">
        <f t="shared" si="1"/>
        <v>0.17400000000000659</v>
      </c>
    </row>
    <row r="100" spans="1:2" x14ac:dyDescent="0.3">
      <c r="A100" s="2">
        <v>181.15799999999999</v>
      </c>
      <c r="B100" s="2">
        <f t="shared" si="1"/>
        <v>8.6999999999989086E-2</v>
      </c>
    </row>
    <row r="101" spans="1:2" x14ac:dyDescent="0.3">
      <c r="A101" s="2">
        <v>179.88399999999999</v>
      </c>
      <c r="B101" s="2">
        <f t="shared" si="1"/>
        <v>-1.2740000000000009</v>
      </c>
    </row>
    <row r="102" spans="1:2" x14ac:dyDescent="0.3">
      <c r="A102" s="2">
        <v>179.38900000000001</v>
      </c>
      <c r="B102" s="2">
        <f t="shared" si="1"/>
        <v>-0.49499999999997613</v>
      </c>
    </row>
    <row r="103" spans="1:2" x14ac:dyDescent="0.3">
      <c r="A103" s="2">
        <v>178.65199999999999</v>
      </c>
      <c r="B103" s="2">
        <f t="shared" si="1"/>
        <v>-0.73700000000002319</v>
      </c>
    </row>
    <row r="104" spans="1:2" x14ac:dyDescent="0.3">
      <c r="A104" s="2">
        <v>178.43600000000001</v>
      </c>
      <c r="B104" s="2">
        <f t="shared" si="1"/>
        <v>-0.21599999999997976</v>
      </c>
    </row>
    <row r="105" spans="1:2" x14ac:dyDescent="0.3">
      <c r="A105" s="2">
        <v>178.511</v>
      </c>
      <c r="B105" s="2">
        <f t="shared" si="1"/>
        <v>7.4999999999988631E-2</v>
      </c>
    </row>
    <row r="106" spans="1:2" x14ac:dyDescent="0.3">
      <c r="A106" s="2">
        <v>178.65600000000001</v>
      </c>
      <c r="B106" s="2">
        <f t="shared" si="1"/>
        <v>0.14500000000001023</v>
      </c>
    </row>
    <row r="107" spans="1:2" x14ac:dyDescent="0.3">
      <c r="A107" s="2">
        <v>180.25200000000001</v>
      </c>
      <c r="B107" s="2">
        <f t="shared" si="1"/>
        <v>1.5960000000000036</v>
      </c>
    </row>
    <row r="108" spans="1:2" x14ac:dyDescent="0.3">
      <c r="A108" s="2">
        <v>182.06</v>
      </c>
      <c r="B108" s="2">
        <f t="shared" si="1"/>
        <v>1.8079999999999927</v>
      </c>
    </row>
    <row r="109" spans="1:2" x14ac:dyDescent="0.3">
      <c r="A109" s="2">
        <v>185.52</v>
      </c>
      <c r="B109" s="2">
        <f t="shared" si="1"/>
        <v>3.460000000000008</v>
      </c>
    </row>
    <row r="110" spans="1:2" x14ac:dyDescent="0.3">
      <c r="A110" s="2">
        <v>186.89599999999999</v>
      </c>
      <c r="B110" s="2">
        <f t="shared" si="1"/>
        <v>1.3759999999999764</v>
      </c>
    </row>
    <row r="111" spans="1:2" x14ac:dyDescent="0.3">
      <c r="A111" s="2">
        <v>187.874</v>
      </c>
      <c r="B111" s="2">
        <f t="shared" si="1"/>
        <v>0.97800000000000864</v>
      </c>
    </row>
    <row r="112" spans="1:2" x14ac:dyDescent="0.3">
      <c r="A112" s="2">
        <v>193.42</v>
      </c>
      <c r="B112" s="2">
        <f t="shared" si="1"/>
        <v>5.5459999999999923</v>
      </c>
    </row>
    <row r="113" spans="1:2" x14ac:dyDescent="0.3">
      <c r="A113" s="2">
        <v>192.714</v>
      </c>
      <c r="B113" s="2">
        <f t="shared" si="1"/>
        <v>-0.70599999999998886</v>
      </c>
    </row>
    <row r="114" spans="1:2" x14ac:dyDescent="0.3">
      <c r="A114" s="2">
        <v>196.232</v>
      </c>
      <c r="B114" s="2">
        <f t="shared" si="1"/>
        <v>3.5180000000000007</v>
      </c>
    </row>
    <row r="115" spans="1:2" x14ac:dyDescent="0.3">
      <c r="A115" s="2">
        <v>198.90899999999999</v>
      </c>
      <c r="B115" s="2">
        <f t="shared" si="1"/>
        <v>2.6769999999999925</v>
      </c>
    </row>
    <row r="116" spans="1:2" x14ac:dyDescent="0.3">
      <c r="A116" s="2">
        <v>198.44300000000001</v>
      </c>
      <c r="B116" s="2">
        <f t="shared" si="1"/>
        <v>-0.46599999999997976</v>
      </c>
    </row>
    <row r="117" spans="1:2" x14ac:dyDescent="0.3">
      <c r="A117" s="2">
        <v>197.226</v>
      </c>
      <c r="B117" s="2">
        <f t="shared" si="1"/>
        <v>-1.217000000000013</v>
      </c>
    </row>
    <row r="118" spans="1:2" x14ac:dyDescent="0.3">
      <c r="A118" s="2">
        <v>188.37299999999999</v>
      </c>
      <c r="B118" s="2">
        <f t="shared" si="1"/>
        <v>-8.8530000000000086</v>
      </c>
    </row>
    <row r="119" spans="1:2" x14ac:dyDescent="0.3">
      <c r="A119" s="2">
        <v>188.952</v>
      </c>
      <c r="B119" s="2">
        <f t="shared" si="1"/>
        <v>0.57900000000000773</v>
      </c>
    </row>
    <row r="120" spans="1:2" x14ac:dyDescent="0.3">
      <c r="A120" s="2">
        <v>188.548</v>
      </c>
      <c r="B120" s="2">
        <f t="shared" si="1"/>
        <v>-0.40399999999999636</v>
      </c>
    </row>
    <row r="121" spans="1:2" x14ac:dyDescent="0.3">
      <c r="A121" s="2">
        <v>191.988</v>
      </c>
      <c r="B121" s="2">
        <f t="shared" si="1"/>
        <v>3.4399999999999977</v>
      </c>
    </row>
    <row r="122" spans="1:2" x14ac:dyDescent="0.3">
      <c r="A122" s="2">
        <v>192.858</v>
      </c>
      <c r="B122" s="2">
        <f t="shared" si="1"/>
        <v>0.87000000000000455</v>
      </c>
    </row>
    <row r="123" spans="1:2" x14ac:dyDescent="0.3">
      <c r="A123" s="2">
        <v>192.233</v>
      </c>
      <c r="B123" s="2">
        <f t="shared" si="1"/>
        <v>-0.625</v>
      </c>
    </row>
    <row r="124" spans="1:2" x14ac:dyDescent="0.3">
      <c r="A124" s="2">
        <v>189.166</v>
      </c>
      <c r="B124" s="2">
        <f t="shared" si="1"/>
        <v>-3.0670000000000073</v>
      </c>
    </row>
    <row r="125" spans="1:2" x14ac:dyDescent="0.3">
      <c r="A125" s="2">
        <v>187.92500000000001</v>
      </c>
      <c r="B125" s="2">
        <f t="shared" si="1"/>
        <v>-1.2409999999999854</v>
      </c>
    </row>
    <row r="126" spans="1:2" x14ac:dyDescent="0.3">
      <c r="A126" s="2">
        <v>182.34700000000001</v>
      </c>
      <c r="B126" s="2">
        <f t="shared" si="1"/>
        <v>-5.578000000000003</v>
      </c>
    </row>
    <row r="127" spans="1:2" x14ac:dyDescent="0.3">
      <c r="A127" s="2">
        <v>183.26</v>
      </c>
      <c r="B127" s="2">
        <f t="shared" si="1"/>
        <v>0.91299999999998249</v>
      </c>
    </row>
    <row r="128" spans="1:2" x14ac:dyDescent="0.3">
      <c r="A128" s="2">
        <v>184.489</v>
      </c>
      <c r="B128" s="2">
        <f t="shared" si="1"/>
        <v>1.2290000000000134</v>
      </c>
    </row>
    <row r="129" spans="1:2" x14ac:dyDescent="0.3">
      <c r="A129" s="2">
        <v>186.49</v>
      </c>
      <c r="B129" s="2">
        <f t="shared" si="1"/>
        <v>2.0010000000000048</v>
      </c>
    </row>
    <row r="130" spans="1:2" x14ac:dyDescent="0.3">
      <c r="A130" s="2">
        <v>186.34100000000001</v>
      </c>
      <c r="B130" s="2">
        <f t="shared" si="1"/>
        <v>-0.14900000000000091</v>
      </c>
    </row>
    <row r="131" spans="1:2" x14ac:dyDescent="0.3">
      <c r="A131" s="2">
        <v>185.84899999999999</v>
      </c>
      <c r="B131" s="2">
        <f t="shared" ref="B131:B194" si="2">A131-A130</f>
        <v>-0.49200000000001864</v>
      </c>
    </row>
    <row r="132" spans="1:2" x14ac:dyDescent="0.3">
      <c r="A132" s="2">
        <v>185.73</v>
      </c>
      <c r="B132" s="2">
        <f t="shared" si="2"/>
        <v>-0.11899999999999977</v>
      </c>
    </row>
    <row r="133" spans="1:2" x14ac:dyDescent="0.3">
      <c r="A133" s="2">
        <v>185.76599999999999</v>
      </c>
      <c r="B133" s="2">
        <f t="shared" si="2"/>
        <v>3.6000000000001364E-2</v>
      </c>
    </row>
    <row r="134" spans="1:2" x14ac:dyDescent="0.3">
      <c r="A134" s="2">
        <v>185.61799999999999</v>
      </c>
      <c r="B134" s="2">
        <f t="shared" si="2"/>
        <v>-0.14799999999999613</v>
      </c>
    </row>
    <row r="135" spans="1:2" x14ac:dyDescent="0.3">
      <c r="A135" s="2">
        <v>185.72</v>
      </c>
      <c r="B135" s="2">
        <f t="shared" si="2"/>
        <v>0.10200000000000387</v>
      </c>
    </row>
    <row r="136" spans="1:2" x14ac:dyDescent="0.3">
      <c r="A136" s="2">
        <v>185.863</v>
      </c>
      <c r="B136" s="2">
        <f t="shared" si="2"/>
        <v>0.14300000000000068</v>
      </c>
    </row>
    <row r="137" spans="1:2" x14ac:dyDescent="0.3">
      <c r="A137" s="2">
        <v>186.1</v>
      </c>
      <c r="B137" s="2">
        <f t="shared" si="2"/>
        <v>0.23699999999999477</v>
      </c>
    </row>
    <row r="138" spans="1:2" x14ac:dyDescent="0.3">
      <c r="A138" s="2">
        <v>186.11699999999999</v>
      </c>
      <c r="B138" s="2">
        <f t="shared" si="2"/>
        <v>1.6999999999995907E-2</v>
      </c>
    </row>
    <row r="139" spans="1:2" x14ac:dyDescent="0.3">
      <c r="A139" s="2">
        <v>185.29400000000001</v>
      </c>
      <c r="B139" s="2">
        <f t="shared" si="2"/>
        <v>-0.82299999999997908</v>
      </c>
    </row>
    <row r="140" spans="1:2" x14ac:dyDescent="0.3">
      <c r="A140" s="2">
        <v>184.98500000000001</v>
      </c>
      <c r="B140" s="2">
        <f t="shared" si="2"/>
        <v>-0.3089999999999975</v>
      </c>
    </row>
    <row r="141" spans="1:2" x14ac:dyDescent="0.3">
      <c r="A141" s="2">
        <v>183.47499999999999</v>
      </c>
      <c r="B141" s="2">
        <f t="shared" si="2"/>
        <v>-1.5100000000000193</v>
      </c>
    </row>
    <row r="142" spans="1:2" x14ac:dyDescent="0.3">
      <c r="A142" s="2">
        <v>182.80500000000001</v>
      </c>
      <c r="B142" s="2">
        <f t="shared" si="2"/>
        <v>-0.66999999999998749</v>
      </c>
    </row>
    <row r="143" spans="1:2" x14ac:dyDescent="0.3">
      <c r="A143" s="2">
        <v>182.52199999999999</v>
      </c>
      <c r="B143" s="2">
        <f t="shared" si="2"/>
        <v>-0.28300000000001546</v>
      </c>
    </row>
    <row r="144" spans="1:2" x14ac:dyDescent="0.3">
      <c r="A144" s="2">
        <v>182.72399999999999</v>
      </c>
      <c r="B144" s="2">
        <f t="shared" si="2"/>
        <v>0.20199999999999818</v>
      </c>
    </row>
    <row r="145" spans="1:2" x14ac:dyDescent="0.3">
      <c r="A145" s="2">
        <v>181.21</v>
      </c>
      <c r="B145" s="2">
        <f t="shared" si="2"/>
        <v>-1.5139999999999816</v>
      </c>
    </row>
    <row r="146" spans="1:2" x14ac:dyDescent="0.3">
      <c r="A146" s="2">
        <v>179.75</v>
      </c>
      <c r="B146" s="2">
        <f t="shared" si="2"/>
        <v>-1.460000000000008</v>
      </c>
    </row>
    <row r="147" spans="1:2" x14ac:dyDescent="0.3">
      <c r="A147" s="2">
        <v>178.816</v>
      </c>
      <c r="B147" s="2">
        <f t="shared" si="2"/>
        <v>-0.9339999999999975</v>
      </c>
    </row>
    <row r="148" spans="1:2" x14ac:dyDescent="0.3">
      <c r="A148" s="2">
        <v>178.40299999999999</v>
      </c>
      <c r="B148" s="2">
        <f t="shared" si="2"/>
        <v>-0.41300000000001091</v>
      </c>
    </row>
    <row r="149" spans="1:2" x14ac:dyDescent="0.3">
      <c r="A149" s="2">
        <v>177.96</v>
      </c>
      <c r="B149" s="2">
        <f t="shared" si="2"/>
        <v>-0.44299999999998363</v>
      </c>
    </row>
    <row r="150" spans="1:2" x14ac:dyDescent="0.3">
      <c r="A150" s="2">
        <v>177.45099999999999</v>
      </c>
      <c r="B150" s="2">
        <f t="shared" si="2"/>
        <v>-0.50900000000001455</v>
      </c>
    </row>
    <row r="151" spans="1:2" x14ac:dyDescent="0.3">
      <c r="A151" s="2">
        <v>175.57599999999999</v>
      </c>
      <c r="B151" s="2">
        <f t="shared" si="2"/>
        <v>-1.875</v>
      </c>
    </row>
    <row r="152" spans="1:2" x14ac:dyDescent="0.3">
      <c r="A152" s="2">
        <v>177.065</v>
      </c>
      <c r="B152" s="2">
        <f t="shared" si="2"/>
        <v>1.4890000000000043</v>
      </c>
    </row>
    <row r="153" spans="1:2" x14ac:dyDescent="0.3">
      <c r="A153" s="2">
        <v>176.72900000000001</v>
      </c>
      <c r="B153" s="2">
        <f t="shared" si="2"/>
        <v>-0.33599999999998431</v>
      </c>
    </row>
    <row r="154" spans="1:2" x14ac:dyDescent="0.3">
      <c r="A154" s="2">
        <v>174.94499999999999</v>
      </c>
      <c r="B154" s="2">
        <f t="shared" si="2"/>
        <v>-1.7840000000000202</v>
      </c>
    </row>
    <row r="155" spans="1:2" x14ac:dyDescent="0.3">
      <c r="A155" s="2">
        <v>176.78200000000001</v>
      </c>
      <c r="B155" s="2">
        <f t="shared" si="2"/>
        <v>1.8370000000000175</v>
      </c>
    </row>
    <row r="156" spans="1:2" x14ac:dyDescent="0.3">
      <c r="A156" s="2">
        <v>176.90700000000001</v>
      </c>
      <c r="B156" s="2">
        <f t="shared" si="2"/>
        <v>0.125</v>
      </c>
    </row>
    <row r="157" spans="1:2" x14ac:dyDescent="0.3">
      <c r="A157" s="2">
        <v>177.02799999999999</v>
      </c>
      <c r="B157" s="2">
        <f t="shared" si="2"/>
        <v>0.1209999999999809</v>
      </c>
    </row>
    <row r="158" spans="1:2" x14ac:dyDescent="0.3">
      <c r="A158" s="2">
        <v>177.255</v>
      </c>
      <c r="B158" s="2">
        <f t="shared" si="2"/>
        <v>0.22700000000000387</v>
      </c>
    </row>
    <row r="159" spans="1:2" x14ac:dyDescent="0.3">
      <c r="A159" s="2">
        <v>177.18700000000001</v>
      </c>
      <c r="B159" s="2">
        <f t="shared" si="2"/>
        <v>-6.7999999999983629E-2</v>
      </c>
    </row>
    <row r="160" spans="1:2" x14ac:dyDescent="0.3">
      <c r="A160" s="2">
        <v>176.91200000000001</v>
      </c>
      <c r="B160" s="2">
        <f t="shared" si="2"/>
        <v>-0.27500000000000568</v>
      </c>
    </row>
    <row r="161" spans="1:2" x14ac:dyDescent="0.3">
      <c r="A161" s="2">
        <v>176.63</v>
      </c>
      <c r="B161" s="2">
        <f t="shared" si="2"/>
        <v>-0.28200000000001069</v>
      </c>
    </row>
    <row r="162" spans="1:2" x14ac:dyDescent="0.3">
      <c r="A162" s="2">
        <v>176.655</v>
      </c>
      <c r="B162" s="2">
        <f t="shared" si="2"/>
        <v>2.5000000000005684E-2</v>
      </c>
    </row>
    <row r="163" spans="1:2" x14ac:dyDescent="0.3">
      <c r="A163" s="2">
        <v>176.767</v>
      </c>
      <c r="B163" s="2">
        <f t="shared" si="2"/>
        <v>0.11199999999999477</v>
      </c>
    </row>
    <row r="164" spans="1:2" x14ac:dyDescent="0.3">
      <c r="A164" s="2">
        <v>177.06800000000001</v>
      </c>
      <c r="B164" s="2">
        <f t="shared" si="2"/>
        <v>0.30100000000001614</v>
      </c>
    </row>
    <row r="165" spans="1:2" x14ac:dyDescent="0.3">
      <c r="A165" s="2">
        <v>171.80699999999999</v>
      </c>
      <c r="B165" s="2">
        <f t="shared" si="2"/>
        <v>-5.2610000000000241</v>
      </c>
    </row>
    <row r="166" spans="1:2" x14ac:dyDescent="0.3">
      <c r="A166" s="2">
        <v>172.113</v>
      </c>
      <c r="B166" s="2">
        <f t="shared" si="2"/>
        <v>0.3060000000000116</v>
      </c>
    </row>
    <row r="167" spans="1:2" x14ac:dyDescent="0.3">
      <c r="A167" s="2">
        <v>173.64099999999999</v>
      </c>
      <c r="B167" s="2">
        <f t="shared" si="2"/>
        <v>1.5279999999999916</v>
      </c>
    </row>
    <row r="168" spans="1:2" x14ac:dyDescent="0.3">
      <c r="A168" s="2">
        <v>174.25800000000001</v>
      </c>
      <c r="B168" s="2">
        <f t="shared" si="2"/>
        <v>0.61700000000001864</v>
      </c>
    </row>
    <row r="169" spans="1:2" x14ac:dyDescent="0.3">
      <c r="A169" s="2">
        <v>174.839</v>
      </c>
      <c r="B169" s="2">
        <f t="shared" si="2"/>
        <v>0.58099999999998886</v>
      </c>
    </row>
    <row r="170" spans="1:2" x14ac:dyDescent="0.3">
      <c r="A170" s="2">
        <v>175.82400000000001</v>
      </c>
      <c r="B170" s="2">
        <f t="shared" si="2"/>
        <v>0.98500000000001364</v>
      </c>
    </row>
    <row r="171" spans="1:2" x14ac:dyDescent="0.3">
      <c r="A171" s="2">
        <v>176.63800000000001</v>
      </c>
      <c r="B171" s="2">
        <f t="shared" si="2"/>
        <v>0.81399999999999295</v>
      </c>
    </row>
    <row r="172" spans="1:2" x14ac:dyDescent="0.3">
      <c r="A172" s="2">
        <v>176.83600000000001</v>
      </c>
      <c r="B172" s="2">
        <f t="shared" si="2"/>
        <v>0.1980000000000075</v>
      </c>
    </row>
    <row r="173" spans="1:2" x14ac:dyDescent="0.3">
      <c r="A173" s="2">
        <v>176.749</v>
      </c>
      <c r="B173" s="2">
        <f t="shared" si="2"/>
        <v>-8.7000000000017508E-2</v>
      </c>
    </row>
    <row r="174" spans="1:2" x14ac:dyDescent="0.3">
      <c r="A174" s="2">
        <v>176.798</v>
      </c>
      <c r="B174" s="2">
        <f t="shared" si="2"/>
        <v>4.9000000000006594E-2</v>
      </c>
    </row>
    <row r="175" spans="1:2" x14ac:dyDescent="0.3">
      <c r="A175" s="2">
        <v>177.08099999999999</v>
      </c>
      <c r="B175" s="2">
        <f t="shared" si="2"/>
        <v>0.28299999999998704</v>
      </c>
    </row>
    <row r="176" spans="1:2" x14ac:dyDescent="0.3">
      <c r="A176" s="2">
        <v>177.16200000000001</v>
      </c>
      <c r="B176" s="2">
        <f t="shared" si="2"/>
        <v>8.100000000001728E-2</v>
      </c>
    </row>
    <row r="177" spans="1:2" x14ac:dyDescent="0.3">
      <c r="A177" s="2">
        <v>177.99600000000001</v>
      </c>
      <c r="B177" s="2">
        <f t="shared" si="2"/>
        <v>0.83400000000000318</v>
      </c>
    </row>
    <row r="178" spans="1:2" x14ac:dyDescent="0.3">
      <c r="A178" s="2">
        <v>180</v>
      </c>
      <c r="B178" s="2">
        <f t="shared" si="2"/>
        <v>2.0039999999999907</v>
      </c>
    </row>
    <row r="179" spans="1:2" x14ac:dyDescent="0.3">
      <c r="A179" s="2">
        <v>180.04499999999999</v>
      </c>
      <c r="B179" s="2">
        <f t="shared" si="2"/>
        <v>4.4999999999987494E-2</v>
      </c>
    </row>
    <row r="180" spans="1:2" x14ac:dyDescent="0.3">
      <c r="A180" s="2">
        <v>182.28700000000001</v>
      </c>
      <c r="B180" s="2">
        <f t="shared" si="2"/>
        <v>2.2420000000000186</v>
      </c>
    </row>
    <row r="181" spans="1:2" x14ac:dyDescent="0.3">
      <c r="A181" s="2">
        <v>183.59</v>
      </c>
      <c r="B181" s="2">
        <f t="shared" si="2"/>
        <v>1.3029999999999973</v>
      </c>
    </row>
    <row r="182" spans="1:2" x14ac:dyDescent="0.3">
      <c r="A182" s="2">
        <v>184.18799999999999</v>
      </c>
      <c r="B182" s="2">
        <f t="shared" si="2"/>
        <v>0.59799999999998477</v>
      </c>
    </row>
    <row r="183" spans="1:2" x14ac:dyDescent="0.3">
      <c r="A183" s="2">
        <v>184.929</v>
      </c>
      <c r="B183" s="2">
        <f t="shared" si="2"/>
        <v>0.74100000000001387</v>
      </c>
    </row>
    <row r="184" spans="1:2" x14ac:dyDescent="0.3">
      <c r="A184" s="2">
        <v>186.511</v>
      </c>
      <c r="B184" s="2">
        <f t="shared" si="2"/>
        <v>1.5819999999999936</v>
      </c>
    </row>
    <row r="185" spans="1:2" x14ac:dyDescent="0.3">
      <c r="A185" s="2">
        <v>186.125</v>
      </c>
      <c r="B185" s="2">
        <f t="shared" si="2"/>
        <v>-0.38599999999999568</v>
      </c>
    </row>
    <row r="186" spans="1:2" x14ac:dyDescent="0.3">
      <c r="A186" s="2">
        <v>185.655</v>
      </c>
      <c r="B186" s="2">
        <f t="shared" si="2"/>
        <v>-0.46999999999999886</v>
      </c>
    </row>
    <row r="187" spans="1:2" x14ac:dyDescent="0.3">
      <c r="A187" s="2">
        <v>184.953</v>
      </c>
      <c r="B187" s="2">
        <f t="shared" si="2"/>
        <v>-0.70199999999999818</v>
      </c>
    </row>
    <row r="188" spans="1:2" x14ac:dyDescent="0.3">
      <c r="A188" s="2">
        <v>182.77199999999999</v>
      </c>
      <c r="B188" s="2">
        <f t="shared" si="2"/>
        <v>-2.1810000000000116</v>
      </c>
    </row>
    <row r="189" spans="1:2" x14ac:dyDescent="0.3">
      <c r="A189" s="2">
        <v>179.404</v>
      </c>
      <c r="B189" s="2">
        <f t="shared" si="2"/>
        <v>-3.367999999999995</v>
      </c>
    </row>
    <row r="190" spans="1:2" x14ac:dyDescent="0.3">
      <c r="A190" s="2">
        <v>179.892</v>
      </c>
      <c r="B190" s="2">
        <f t="shared" si="2"/>
        <v>0.48799999999999955</v>
      </c>
    </row>
    <row r="191" spans="1:2" x14ac:dyDescent="0.3">
      <c r="A191" s="2">
        <v>179.32400000000001</v>
      </c>
      <c r="B191" s="2">
        <f t="shared" si="2"/>
        <v>-0.56799999999998363</v>
      </c>
    </row>
    <row r="192" spans="1:2" x14ac:dyDescent="0.3">
      <c r="A192" s="2">
        <v>178.953</v>
      </c>
      <c r="B192" s="2">
        <f t="shared" si="2"/>
        <v>-0.37100000000000932</v>
      </c>
    </row>
    <row r="193" spans="1:2" x14ac:dyDescent="0.3">
      <c r="A193" s="2">
        <v>177.79300000000001</v>
      </c>
      <c r="B193" s="2">
        <f t="shared" si="2"/>
        <v>-1.1599999999999966</v>
      </c>
    </row>
    <row r="194" spans="1:2" x14ac:dyDescent="0.3">
      <c r="A194" s="2">
        <v>175.84700000000001</v>
      </c>
      <c r="B194" s="2">
        <f t="shared" si="2"/>
        <v>-1.945999999999998</v>
      </c>
    </row>
    <row r="195" spans="1:2" x14ac:dyDescent="0.3">
      <c r="A195" s="2">
        <v>175.554</v>
      </c>
      <c r="B195" s="2">
        <f t="shared" ref="B195:B258" si="3">A195-A194</f>
        <v>-0.29300000000000637</v>
      </c>
    </row>
    <row r="196" spans="1:2" x14ac:dyDescent="0.3">
      <c r="A196" s="2">
        <v>175.17699999999999</v>
      </c>
      <c r="B196" s="2">
        <f t="shared" si="3"/>
        <v>-0.37700000000000955</v>
      </c>
    </row>
    <row r="197" spans="1:2" x14ac:dyDescent="0.3">
      <c r="A197" s="2">
        <v>174.55</v>
      </c>
      <c r="B197" s="2">
        <f t="shared" si="3"/>
        <v>-0.62699999999998113</v>
      </c>
    </row>
    <row r="198" spans="1:2" x14ac:dyDescent="0.3">
      <c r="A198" s="2">
        <v>174.98</v>
      </c>
      <c r="B198" s="2">
        <f t="shared" si="3"/>
        <v>0.4299999999999784</v>
      </c>
    </row>
    <row r="199" spans="1:2" x14ac:dyDescent="0.3">
      <c r="A199" s="2">
        <v>175.15899999999999</v>
      </c>
      <c r="B199" s="2">
        <f t="shared" si="3"/>
        <v>0.17900000000000205</v>
      </c>
    </row>
    <row r="200" spans="1:2" x14ac:dyDescent="0.3">
      <c r="A200" s="2">
        <v>175.39400000000001</v>
      </c>
      <c r="B200" s="2">
        <f t="shared" si="3"/>
        <v>0.23500000000001364</v>
      </c>
    </row>
    <row r="201" spans="1:2" x14ac:dyDescent="0.3">
      <c r="A201" s="2">
        <v>175.64400000000001</v>
      </c>
      <c r="B201" s="2">
        <f t="shared" si="3"/>
        <v>0.25</v>
      </c>
    </row>
    <row r="202" spans="1:2" x14ac:dyDescent="0.3">
      <c r="A202" s="2">
        <v>175.98599999999999</v>
      </c>
      <c r="B202" s="2">
        <f t="shared" si="3"/>
        <v>0.34199999999998454</v>
      </c>
    </row>
    <row r="203" spans="1:2" x14ac:dyDescent="0.3">
      <c r="A203" s="2">
        <v>176.22900000000001</v>
      </c>
      <c r="B203" s="2">
        <f t="shared" si="3"/>
        <v>0.24300000000002342</v>
      </c>
    </row>
    <row r="204" spans="1:2" x14ac:dyDescent="0.3">
      <c r="A204" s="2">
        <v>176.36799999999999</v>
      </c>
      <c r="B204" s="2">
        <f t="shared" si="3"/>
        <v>0.13899999999998158</v>
      </c>
    </row>
    <row r="205" spans="1:2" x14ac:dyDescent="0.3">
      <c r="A205" s="2">
        <v>176.74100000000001</v>
      </c>
      <c r="B205" s="2">
        <f t="shared" si="3"/>
        <v>0.37300000000001887</v>
      </c>
    </row>
    <row r="206" spans="1:2" x14ac:dyDescent="0.3">
      <c r="A206" s="2">
        <v>176.88399999999999</v>
      </c>
      <c r="B206" s="2">
        <f t="shared" si="3"/>
        <v>0.14299999999997226</v>
      </c>
    </row>
    <row r="207" spans="1:2" x14ac:dyDescent="0.3">
      <c r="A207" s="2">
        <v>176.941</v>
      </c>
      <c r="B207" s="2">
        <f t="shared" si="3"/>
        <v>5.7000000000016371E-2</v>
      </c>
    </row>
    <row r="208" spans="1:2" x14ac:dyDescent="0.3">
      <c r="A208" s="2">
        <v>177.04499999999999</v>
      </c>
      <c r="B208" s="2">
        <f t="shared" si="3"/>
        <v>0.10399999999998499</v>
      </c>
    </row>
    <row r="209" spans="1:2" x14ac:dyDescent="0.3">
      <c r="A209" s="2">
        <v>177.351</v>
      </c>
      <c r="B209" s="2">
        <f t="shared" si="3"/>
        <v>0.3060000000000116</v>
      </c>
    </row>
    <row r="210" spans="1:2" x14ac:dyDescent="0.3">
      <c r="A210" s="2">
        <v>177.524</v>
      </c>
      <c r="B210" s="2">
        <f t="shared" si="3"/>
        <v>0.17300000000000182</v>
      </c>
    </row>
    <row r="211" spans="1:2" x14ac:dyDescent="0.3">
      <c r="A211" s="2">
        <v>177.65600000000001</v>
      </c>
      <c r="B211" s="2">
        <f t="shared" si="3"/>
        <v>0.132000000000005</v>
      </c>
    </row>
    <row r="212" spans="1:2" x14ac:dyDescent="0.3">
      <c r="A212" s="2">
        <v>177.642</v>
      </c>
      <c r="B212" s="2">
        <f t="shared" si="3"/>
        <v>-1.4000000000010004E-2</v>
      </c>
    </row>
    <row r="213" spans="1:2" x14ac:dyDescent="0.3">
      <c r="A213" s="2">
        <v>177.69</v>
      </c>
      <c r="B213" s="2">
        <f t="shared" si="3"/>
        <v>4.8000000000001819E-2</v>
      </c>
    </row>
    <row r="214" spans="1:2" x14ac:dyDescent="0.3">
      <c r="A214" s="2">
        <v>177.858</v>
      </c>
      <c r="B214" s="2">
        <f t="shared" si="3"/>
        <v>0.16800000000000637</v>
      </c>
    </row>
    <row r="215" spans="1:2" x14ac:dyDescent="0.3">
      <c r="A215" s="2">
        <v>177.88</v>
      </c>
      <c r="B215" s="2">
        <f t="shared" si="3"/>
        <v>2.199999999999136E-2</v>
      </c>
    </row>
    <row r="216" spans="1:2" x14ac:dyDescent="0.3">
      <c r="A216" s="2">
        <v>177.833</v>
      </c>
      <c r="B216" s="2">
        <f t="shared" si="3"/>
        <v>-4.6999999999997044E-2</v>
      </c>
    </row>
    <row r="217" spans="1:2" x14ac:dyDescent="0.3">
      <c r="A217" s="2">
        <v>177.94499999999999</v>
      </c>
      <c r="B217" s="2">
        <f t="shared" si="3"/>
        <v>0.11199999999999477</v>
      </c>
    </row>
    <row r="218" spans="1:2" x14ac:dyDescent="0.3">
      <c r="A218" s="2">
        <v>177.96600000000001</v>
      </c>
      <c r="B218" s="2">
        <f t="shared" si="3"/>
        <v>2.1000000000015007E-2</v>
      </c>
    </row>
    <row r="219" spans="1:2" x14ac:dyDescent="0.3">
      <c r="A219" s="2">
        <v>177.98400000000001</v>
      </c>
      <c r="B219" s="2">
        <f t="shared" si="3"/>
        <v>1.8000000000000682E-2</v>
      </c>
    </row>
    <row r="220" spans="1:2" x14ac:dyDescent="0.3">
      <c r="A220" s="2">
        <v>177.87899999999999</v>
      </c>
      <c r="B220" s="2">
        <f t="shared" si="3"/>
        <v>-0.10500000000001819</v>
      </c>
    </row>
    <row r="221" spans="1:2" x14ac:dyDescent="0.3">
      <c r="A221" s="2">
        <v>177.31399999999999</v>
      </c>
      <c r="B221" s="2">
        <f t="shared" si="3"/>
        <v>-0.56499999999999773</v>
      </c>
    </row>
    <row r="222" spans="1:2" x14ac:dyDescent="0.3">
      <c r="A222" s="2">
        <v>176.91399999999999</v>
      </c>
      <c r="B222" s="2">
        <f t="shared" si="3"/>
        <v>-0.40000000000000568</v>
      </c>
    </row>
    <row r="223" spans="1:2" x14ac:dyDescent="0.3">
      <c r="A223" s="2">
        <v>177.00299999999999</v>
      </c>
      <c r="B223" s="2">
        <f t="shared" si="3"/>
        <v>8.8999999999998636E-2</v>
      </c>
    </row>
    <row r="224" spans="1:2" x14ac:dyDescent="0.3">
      <c r="A224" s="2">
        <v>176.81</v>
      </c>
      <c r="B224" s="2">
        <f t="shared" si="3"/>
        <v>-0.19299999999998363</v>
      </c>
    </row>
    <row r="225" spans="1:2" x14ac:dyDescent="0.3">
      <c r="A225" s="2">
        <v>176.82599999999999</v>
      </c>
      <c r="B225" s="2">
        <f t="shared" si="3"/>
        <v>1.5999999999991132E-2</v>
      </c>
    </row>
    <row r="226" spans="1:2" x14ac:dyDescent="0.3">
      <c r="A226" s="2">
        <v>176.8</v>
      </c>
      <c r="B226" s="2">
        <f t="shared" si="3"/>
        <v>-2.5999999999982037E-2</v>
      </c>
    </row>
    <row r="227" spans="1:2" x14ac:dyDescent="0.3">
      <c r="A227" s="2">
        <v>176.8</v>
      </c>
      <c r="B227" s="2">
        <f t="shared" si="3"/>
        <v>0</v>
      </c>
    </row>
    <row r="228" spans="1:2" x14ac:dyDescent="0.3">
      <c r="A228" s="2">
        <v>176.77199999999999</v>
      </c>
      <c r="B228" s="2">
        <f t="shared" si="3"/>
        <v>-2.8000000000020009E-2</v>
      </c>
    </row>
    <row r="229" spans="1:2" x14ac:dyDescent="0.3">
      <c r="A229" s="2">
        <v>176.25800000000001</v>
      </c>
      <c r="B229" s="2">
        <f t="shared" si="3"/>
        <v>-0.51399999999998158</v>
      </c>
    </row>
    <row r="230" spans="1:2" x14ac:dyDescent="0.3">
      <c r="A230" s="2">
        <v>176</v>
      </c>
      <c r="B230" s="2">
        <f t="shared" si="3"/>
        <v>-0.25800000000000978</v>
      </c>
    </row>
    <row r="231" spans="1:2" x14ac:dyDescent="0.3">
      <c r="A231" s="2">
        <v>176.25200000000001</v>
      </c>
      <c r="B231" s="2">
        <f t="shared" si="3"/>
        <v>0.25200000000000955</v>
      </c>
    </row>
    <row r="232" spans="1:2" x14ac:dyDescent="0.3">
      <c r="A232" s="2">
        <v>176.92</v>
      </c>
      <c r="B232" s="2">
        <f t="shared" si="3"/>
        <v>0.66799999999997794</v>
      </c>
    </row>
    <row r="233" spans="1:2" x14ac:dyDescent="0.3">
      <c r="A233" s="2">
        <v>177</v>
      </c>
      <c r="B233" s="2">
        <f t="shared" si="3"/>
        <v>8.0000000000012506E-2</v>
      </c>
    </row>
    <row r="234" spans="1:2" x14ac:dyDescent="0.3">
      <c r="A234" s="2">
        <v>176.435</v>
      </c>
      <c r="B234" s="2">
        <f t="shared" si="3"/>
        <v>-0.56499999999999773</v>
      </c>
    </row>
    <row r="235" spans="1:2" x14ac:dyDescent="0.3">
      <c r="A235" s="2">
        <v>176.88</v>
      </c>
      <c r="B235" s="2">
        <f t="shared" si="3"/>
        <v>0.44499999999999318</v>
      </c>
    </row>
    <row r="236" spans="1:2" x14ac:dyDescent="0.3">
      <c r="A236" s="2">
        <v>176.435</v>
      </c>
      <c r="B236" s="2">
        <f t="shared" si="3"/>
        <v>-0.44499999999999318</v>
      </c>
    </row>
    <row r="237" spans="1:2" x14ac:dyDescent="0.3">
      <c r="A237" s="2">
        <v>177</v>
      </c>
      <c r="B237" s="2">
        <f t="shared" si="3"/>
        <v>0.56499999999999773</v>
      </c>
    </row>
    <row r="238" spans="1:2" x14ac:dyDescent="0.3">
      <c r="A238" s="2">
        <v>176.92</v>
      </c>
      <c r="B238" s="2">
        <f t="shared" si="3"/>
        <v>-8.0000000000012506E-2</v>
      </c>
    </row>
    <row r="239" spans="1:2" x14ac:dyDescent="0.3">
      <c r="A239" s="2">
        <v>176.25200000000001</v>
      </c>
      <c r="B239" s="2">
        <f t="shared" si="3"/>
        <v>-0.66799999999997794</v>
      </c>
    </row>
    <row r="240" spans="1:2" x14ac:dyDescent="0.3">
      <c r="A240" s="2">
        <v>176.25800000000001</v>
      </c>
      <c r="B240" s="2">
        <f t="shared" si="3"/>
        <v>6.0000000000002274E-3</v>
      </c>
    </row>
    <row r="241" spans="1:2" x14ac:dyDescent="0.3">
      <c r="A241" s="2">
        <v>176.77199999999999</v>
      </c>
      <c r="B241" s="2">
        <f t="shared" si="3"/>
        <v>0.51399999999998158</v>
      </c>
    </row>
    <row r="242" spans="1:2" x14ac:dyDescent="0.3">
      <c r="A242" s="2">
        <v>176.8</v>
      </c>
      <c r="B242" s="2">
        <f t="shared" si="3"/>
        <v>2.8000000000020009E-2</v>
      </c>
    </row>
    <row r="243" spans="1:2" x14ac:dyDescent="0.3">
      <c r="A243" s="2">
        <v>176.8</v>
      </c>
      <c r="B243" s="2">
        <f t="shared" si="3"/>
        <v>0</v>
      </c>
    </row>
    <row r="244" spans="1:2" x14ac:dyDescent="0.3">
      <c r="A244" s="2">
        <v>176.8</v>
      </c>
      <c r="B244" s="2">
        <f t="shared" si="3"/>
        <v>0</v>
      </c>
    </row>
    <row r="245" spans="1:2" x14ac:dyDescent="0.3">
      <c r="A245" s="2">
        <v>176.82599999999999</v>
      </c>
      <c r="B245" s="2">
        <f t="shared" si="3"/>
        <v>2.5999999999982037E-2</v>
      </c>
    </row>
    <row r="246" spans="1:2" x14ac:dyDescent="0.3">
      <c r="A246" s="2">
        <v>176.96</v>
      </c>
      <c r="B246" s="2">
        <f t="shared" si="3"/>
        <v>0.13400000000001455</v>
      </c>
    </row>
    <row r="247" spans="1:2" x14ac:dyDescent="0.3">
      <c r="A247" s="2">
        <v>176.922</v>
      </c>
      <c r="B247" s="2">
        <f t="shared" si="3"/>
        <v>-3.8000000000010914E-2</v>
      </c>
    </row>
    <row r="248" spans="1:2" x14ac:dyDescent="0.3">
      <c r="A248" s="2">
        <v>177.14500000000001</v>
      </c>
      <c r="B248" s="2">
        <f t="shared" si="3"/>
        <v>0.22300000000001319</v>
      </c>
    </row>
    <row r="249" spans="1:2" x14ac:dyDescent="0.3">
      <c r="A249" s="2">
        <v>177.29300000000001</v>
      </c>
      <c r="B249" s="2">
        <f t="shared" si="3"/>
        <v>0.14799999999999613</v>
      </c>
    </row>
    <row r="250" spans="1:2" x14ac:dyDescent="0.3">
      <c r="A250" s="2">
        <v>177.31399999999999</v>
      </c>
      <c r="B250" s="2">
        <f t="shared" si="3"/>
        <v>2.0999999999986585E-2</v>
      </c>
    </row>
    <row r="251" spans="1:2" x14ac:dyDescent="0.3">
      <c r="A251" s="2">
        <v>177.87899999999999</v>
      </c>
      <c r="B251" s="2">
        <f t="shared" si="3"/>
        <v>0.56499999999999773</v>
      </c>
    </row>
    <row r="252" spans="1:2" x14ac:dyDescent="0.3">
      <c r="A252" s="2">
        <v>177.98400000000001</v>
      </c>
      <c r="B252" s="2">
        <f t="shared" si="3"/>
        <v>0.10500000000001819</v>
      </c>
    </row>
    <row r="253" spans="1:2" x14ac:dyDescent="0.3">
      <c r="A253" s="2">
        <v>177.96600000000001</v>
      </c>
      <c r="B253" s="2">
        <f t="shared" si="3"/>
        <v>-1.8000000000000682E-2</v>
      </c>
    </row>
    <row r="254" spans="1:2" x14ac:dyDescent="0.3">
      <c r="A254" s="2">
        <v>177.90899999999999</v>
      </c>
      <c r="B254" s="2">
        <f t="shared" si="3"/>
        <v>-5.7000000000016371E-2</v>
      </c>
    </row>
    <row r="255" spans="1:2" x14ac:dyDescent="0.3">
      <c r="A255" s="2">
        <v>177.833</v>
      </c>
      <c r="B255" s="2">
        <f t="shared" si="3"/>
        <v>-7.5999999999993406E-2</v>
      </c>
    </row>
    <row r="256" spans="1:2" x14ac:dyDescent="0.3">
      <c r="A256" s="2">
        <v>177.80799999999999</v>
      </c>
      <c r="B256" s="2">
        <f t="shared" si="3"/>
        <v>-2.5000000000005684E-2</v>
      </c>
    </row>
    <row r="257" spans="1:2" x14ac:dyDescent="0.3">
      <c r="A257" s="2">
        <v>177.726</v>
      </c>
      <c r="B257" s="2">
        <f t="shared" si="3"/>
        <v>-8.1999999999993634E-2</v>
      </c>
    </row>
    <row r="258" spans="1:2" x14ac:dyDescent="0.3">
      <c r="A258" s="2">
        <v>177.69</v>
      </c>
      <c r="B258" s="2">
        <f t="shared" si="3"/>
        <v>-3.6000000000001364E-2</v>
      </c>
    </row>
    <row r="259" spans="1:2" x14ac:dyDescent="0.3">
      <c r="A259" s="2">
        <v>177.642</v>
      </c>
      <c r="B259" s="2">
        <f t="shared" ref="B259:B322" si="4">A259-A258</f>
        <v>-4.8000000000001819E-2</v>
      </c>
    </row>
    <row r="260" spans="1:2" x14ac:dyDescent="0.3">
      <c r="A260" s="2">
        <v>177.65600000000001</v>
      </c>
      <c r="B260" s="2">
        <f t="shared" si="4"/>
        <v>1.4000000000010004E-2</v>
      </c>
    </row>
    <row r="261" spans="1:2" x14ac:dyDescent="0.3">
      <c r="A261" s="2">
        <v>177.524</v>
      </c>
      <c r="B261" s="2">
        <f t="shared" si="4"/>
        <v>-0.132000000000005</v>
      </c>
    </row>
    <row r="262" spans="1:2" x14ac:dyDescent="0.3">
      <c r="A262" s="2">
        <v>177.351</v>
      </c>
      <c r="B262" s="2">
        <f t="shared" si="4"/>
        <v>-0.17300000000000182</v>
      </c>
    </row>
    <row r="263" spans="1:2" x14ac:dyDescent="0.3">
      <c r="A263" s="2">
        <v>177</v>
      </c>
      <c r="B263" s="2">
        <f t="shared" si="4"/>
        <v>-0.35099999999999909</v>
      </c>
    </row>
    <row r="264" spans="1:2" x14ac:dyDescent="0.3">
      <c r="A264" s="2">
        <v>176.911</v>
      </c>
      <c r="B264" s="2">
        <f t="shared" si="4"/>
        <v>-8.8999999999998636E-2</v>
      </c>
    </row>
    <row r="265" spans="1:2" x14ac:dyDescent="0.3">
      <c r="A265" s="2">
        <v>176.84399999999999</v>
      </c>
      <c r="B265" s="2">
        <f t="shared" si="4"/>
        <v>-6.7000000000007276E-2</v>
      </c>
    </row>
    <row r="266" spans="1:2" x14ac:dyDescent="0.3">
      <c r="A266" s="2">
        <v>176.55500000000001</v>
      </c>
      <c r="B266" s="2">
        <f t="shared" si="4"/>
        <v>-0.28899999999998727</v>
      </c>
    </row>
    <row r="267" spans="1:2" x14ac:dyDescent="0.3">
      <c r="A267" s="2">
        <v>176.28299999999999</v>
      </c>
      <c r="B267" s="2">
        <f t="shared" si="4"/>
        <v>-0.27200000000001978</v>
      </c>
    </row>
    <row r="268" spans="1:2" x14ac:dyDescent="0.3">
      <c r="A268" s="2">
        <v>176.09</v>
      </c>
      <c r="B268" s="2">
        <f t="shared" si="4"/>
        <v>-0.19299999999998363</v>
      </c>
    </row>
    <row r="269" spans="1:2" x14ac:dyDescent="0.3">
      <c r="A269" s="2">
        <v>175.83699999999999</v>
      </c>
      <c r="B269" s="2">
        <f t="shared" si="4"/>
        <v>-0.25300000000001432</v>
      </c>
    </row>
    <row r="270" spans="1:2" x14ac:dyDescent="0.3">
      <c r="A270" s="2">
        <v>175.511</v>
      </c>
      <c r="B270" s="2">
        <f t="shared" si="4"/>
        <v>-0.32599999999999341</v>
      </c>
    </row>
    <row r="271" spans="1:2" x14ac:dyDescent="0.3">
      <c r="A271" s="2">
        <v>175.39400000000001</v>
      </c>
      <c r="B271" s="2">
        <f t="shared" si="4"/>
        <v>-0.11699999999999022</v>
      </c>
    </row>
    <row r="272" spans="1:2" x14ac:dyDescent="0.3">
      <c r="A272" s="2">
        <v>175.28800000000001</v>
      </c>
      <c r="B272" s="2">
        <f t="shared" si="4"/>
        <v>-0.10599999999999454</v>
      </c>
    </row>
    <row r="273" spans="1:2" x14ac:dyDescent="0.3">
      <c r="A273" s="2">
        <v>175.15899999999999</v>
      </c>
      <c r="B273" s="2">
        <f t="shared" si="4"/>
        <v>-0.1290000000000191</v>
      </c>
    </row>
    <row r="274" spans="1:2" x14ac:dyDescent="0.3">
      <c r="A274" s="2">
        <v>174.98</v>
      </c>
      <c r="B274" s="2">
        <f t="shared" si="4"/>
        <v>-0.17900000000000205</v>
      </c>
    </row>
    <row r="275" spans="1:2" x14ac:dyDescent="0.3">
      <c r="A275" s="2">
        <v>174.55</v>
      </c>
      <c r="B275" s="2">
        <f t="shared" si="4"/>
        <v>-0.4299999999999784</v>
      </c>
    </row>
    <row r="276" spans="1:2" x14ac:dyDescent="0.3">
      <c r="A276" s="2">
        <v>175.17699999999999</v>
      </c>
      <c r="B276" s="2">
        <f t="shared" si="4"/>
        <v>0.62699999999998113</v>
      </c>
    </row>
    <row r="277" spans="1:2" x14ac:dyDescent="0.3">
      <c r="A277" s="2">
        <v>175.554</v>
      </c>
      <c r="B277" s="2">
        <f t="shared" si="4"/>
        <v>0.37700000000000955</v>
      </c>
    </row>
    <row r="278" spans="1:2" x14ac:dyDescent="0.3">
      <c r="A278" s="2">
        <v>175.84700000000001</v>
      </c>
      <c r="B278" s="2">
        <f t="shared" si="4"/>
        <v>0.29300000000000637</v>
      </c>
    </row>
    <row r="279" spans="1:2" x14ac:dyDescent="0.3">
      <c r="A279" s="2">
        <v>177.79300000000001</v>
      </c>
      <c r="B279" s="2">
        <f t="shared" si="4"/>
        <v>1.945999999999998</v>
      </c>
    </row>
    <row r="280" spans="1:2" x14ac:dyDescent="0.3">
      <c r="A280" s="2">
        <v>178.953</v>
      </c>
      <c r="B280" s="2">
        <f t="shared" si="4"/>
        <v>1.1599999999999966</v>
      </c>
    </row>
    <row r="281" spans="1:2" x14ac:dyDescent="0.3">
      <c r="A281" s="2">
        <v>179.32400000000001</v>
      </c>
      <c r="B281" s="2">
        <f t="shared" si="4"/>
        <v>0.37100000000000932</v>
      </c>
    </row>
    <row r="282" spans="1:2" x14ac:dyDescent="0.3">
      <c r="A282" s="2">
        <v>179.892</v>
      </c>
      <c r="B282" s="2">
        <f t="shared" si="4"/>
        <v>0.56799999999998363</v>
      </c>
    </row>
    <row r="283" spans="1:2" x14ac:dyDescent="0.3">
      <c r="A283" s="2">
        <v>179.404</v>
      </c>
      <c r="B283" s="2">
        <f t="shared" si="4"/>
        <v>-0.48799999999999955</v>
      </c>
    </row>
    <row r="284" spans="1:2" x14ac:dyDescent="0.3">
      <c r="A284" s="2">
        <v>179.66300000000001</v>
      </c>
      <c r="B284" s="2">
        <f t="shared" si="4"/>
        <v>0.25900000000001455</v>
      </c>
    </row>
    <row r="285" spans="1:2" x14ac:dyDescent="0.3">
      <c r="A285" s="2">
        <v>184.953</v>
      </c>
      <c r="B285" s="2">
        <f t="shared" si="4"/>
        <v>5.289999999999992</v>
      </c>
    </row>
    <row r="286" spans="1:2" x14ac:dyDescent="0.3">
      <c r="A286" s="2">
        <v>185.655</v>
      </c>
      <c r="B286" s="2">
        <f t="shared" si="4"/>
        <v>0.70199999999999818</v>
      </c>
    </row>
    <row r="287" spans="1:2" x14ac:dyDescent="0.3">
      <c r="A287" s="2">
        <v>186.125</v>
      </c>
      <c r="B287" s="2">
        <f t="shared" si="4"/>
        <v>0.46999999999999886</v>
      </c>
    </row>
    <row r="288" spans="1:2" x14ac:dyDescent="0.3">
      <c r="A288" s="2">
        <v>186.511</v>
      </c>
      <c r="B288" s="2">
        <f t="shared" si="4"/>
        <v>0.38599999999999568</v>
      </c>
    </row>
    <row r="289" spans="1:2" x14ac:dyDescent="0.3">
      <c r="A289" s="2">
        <v>184.929</v>
      </c>
      <c r="B289" s="2">
        <f t="shared" si="4"/>
        <v>-1.5819999999999936</v>
      </c>
    </row>
    <row r="290" spans="1:2" x14ac:dyDescent="0.3">
      <c r="A290" s="2">
        <v>184.18799999999999</v>
      </c>
      <c r="B290" s="2">
        <f t="shared" si="4"/>
        <v>-0.74100000000001387</v>
      </c>
    </row>
    <row r="291" spans="1:2" x14ac:dyDescent="0.3">
      <c r="A291" s="2">
        <v>183.59</v>
      </c>
      <c r="B291" s="2">
        <f t="shared" si="4"/>
        <v>-0.59799999999998477</v>
      </c>
    </row>
    <row r="292" spans="1:2" x14ac:dyDescent="0.3">
      <c r="A292" s="2">
        <v>182.28700000000001</v>
      </c>
      <c r="B292" s="2">
        <f t="shared" si="4"/>
        <v>-1.3029999999999973</v>
      </c>
    </row>
    <row r="293" spans="1:2" x14ac:dyDescent="0.3">
      <c r="A293" s="2">
        <v>180.04499999999999</v>
      </c>
      <c r="B293" s="2">
        <f t="shared" si="4"/>
        <v>-2.2420000000000186</v>
      </c>
    </row>
    <row r="294" spans="1:2" x14ac:dyDescent="0.3">
      <c r="A294" s="2">
        <v>180</v>
      </c>
      <c r="B294" s="2">
        <f t="shared" si="4"/>
        <v>-4.4999999999987494E-2</v>
      </c>
    </row>
    <row r="295" spans="1:2" x14ac:dyDescent="0.3">
      <c r="A295" s="2">
        <v>177.99600000000001</v>
      </c>
      <c r="B295" s="2">
        <f t="shared" si="4"/>
        <v>-2.0039999999999907</v>
      </c>
    </row>
    <row r="296" spans="1:2" x14ac:dyDescent="0.3">
      <c r="A296" s="2">
        <v>178.19300000000001</v>
      </c>
      <c r="B296" s="2">
        <f t="shared" si="4"/>
        <v>0.19700000000000273</v>
      </c>
    </row>
    <row r="297" spans="1:2" x14ac:dyDescent="0.3">
      <c r="A297" s="2">
        <v>177.16200000000001</v>
      </c>
      <c r="B297" s="2">
        <f t="shared" si="4"/>
        <v>-1.0310000000000059</v>
      </c>
    </row>
    <row r="298" spans="1:2" x14ac:dyDescent="0.3">
      <c r="A298" s="2">
        <v>177.08099999999999</v>
      </c>
      <c r="B298" s="2">
        <f t="shared" si="4"/>
        <v>-8.100000000001728E-2</v>
      </c>
    </row>
    <row r="299" spans="1:2" x14ac:dyDescent="0.3">
      <c r="A299" s="2">
        <v>176.798</v>
      </c>
      <c r="B299" s="2">
        <f t="shared" si="4"/>
        <v>-0.28299999999998704</v>
      </c>
    </row>
    <row r="300" spans="1:2" x14ac:dyDescent="0.3">
      <c r="A300" s="2">
        <v>176.749</v>
      </c>
      <c r="B300" s="2">
        <f t="shared" si="4"/>
        <v>-4.9000000000006594E-2</v>
      </c>
    </row>
    <row r="301" spans="1:2" x14ac:dyDescent="0.3">
      <c r="A301" s="2">
        <v>176.83600000000001</v>
      </c>
      <c r="B301" s="2">
        <f t="shared" si="4"/>
        <v>8.7000000000017508E-2</v>
      </c>
    </row>
    <row r="302" spans="1:2" x14ac:dyDescent="0.3">
      <c r="A302" s="2">
        <v>176.63800000000001</v>
      </c>
      <c r="B302" s="2">
        <f t="shared" si="4"/>
        <v>-0.1980000000000075</v>
      </c>
    </row>
    <row r="303" spans="1:2" x14ac:dyDescent="0.3">
      <c r="A303" s="2">
        <v>175.82400000000001</v>
      </c>
      <c r="B303" s="2">
        <f t="shared" si="4"/>
        <v>-0.81399999999999295</v>
      </c>
    </row>
    <row r="304" spans="1:2" x14ac:dyDescent="0.3">
      <c r="A304" s="2">
        <v>174.839</v>
      </c>
      <c r="B304" s="2">
        <f t="shared" si="4"/>
        <v>-0.98500000000001364</v>
      </c>
    </row>
    <row r="305" spans="1:2" x14ac:dyDescent="0.3">
      <c r="A305" s="2">
        <v>174.25800000000001</v>
      </c>
      <c r="B305" s="2">
        <f t="shared" si="4"/>
        <v>-0.58099999999998886</v>
      </c>
    </row>
    <row r="306" spans="1:2" x14ac:dyDescent="0.3">
      <c r="A306" s="2">
        <v>173.64099999999999</v>
      </c>
      <c r="B306" s="2">
        <f t="shared" si="4"/>
        <v>-0.61700000000001864</v>
      </c>
    </row>
    <row r="307" spans="1:2" x14ac:dyDescent="0.3">
      <c r="A307" s="2">
        <v>172.113</v>
      </c>
      <c r="B307" s="2">
        <f t="shared" si="4"/>
        <v>-1.5279999999999916</v>
      </c>
    </row>
    <row r="308" spans="1:2" x14ac:dyDescent="0.3">
      <c r="A308" s="2">
        <v>171.80699999999999</v>
      </c>
      <c r="B308" s="2">
        <f t="shared" si="4"/>
        <v>-0.3060000000000116</v>
      </c>
    </row>
    <row r="309" spans="1:2" x14ac:dyDescent="0.3">
      <c r="A309" s="2">
        <v>177.06800000000001</v>
      </c>
      <c r="B309" s="2">
        <f t="shared" si="4"/>
        <v>5.2610000000000241</v>
      </c>
    </row>
    <row r="310" spans="1:2" x14ac:dyDescent="0.3">
      <c r="A310" s="2">
        <v>176.767</v>
      </c>
      <c r="B310" s="2">
        <f t="shared" si="4"/>
        <v>-0.30100000000001614</v>
      </c>
    </row>
    <row r="311" spans="1:2" x14ac:dyDescent="0.3">
      <c r="A311" s="2">
        <v>176.655</v>
      </c>
      <c r="B311" s="2">
        <f t="shared" si="4"/>
        <v>-0.11199999999999477</v>
      </c>
    </row>
    <row r="312" spans="1:2" x14ac:dyDescent="0.3">
      <c r="A312" s="2">
        <v>176.63</v>
      </c>
      <c r="B312" s="2">
        <f t="shared" si="4"/>
        <v>-2.5000000000005684E-2</v>
      </c>
    </row>
    <row r="313" spans="1:2" x14ac:dyDescent="0.3">
      <c r="A313" s="2">
        <v>176.91200000000001</v>
      </c>
      <c r="B313" s="2">
        <f t="shared" si="4"/>
        <v>0.28200000000001069</v>
      </c>
    </row>
    <row r="314" spans="1:2" x14ac:dyDescent="0.3">
      <c r="A314" s="2">
        <v>177.18700000000001</v>
      </c>
      <c r="B314" s="2">
        <f t="shared" si="4"/>
        <v>0.27500000000000568</v>
      </c>
    </row>
    <row r="315" spans="1:2" x14ac:dyDescent="0.3">
      <c r="A315" s="2">
        <v>177.255</v>
      </c>
      <c r="B315" s="2">
        <f t="shared" si="4"/>
        <v>6.7999999999983629E-2</v>
      </c>
    </row>
    <row r="316" spans="1:2" x14ac:dyDescent="0.3">
      <c r="A316" s="2">
        <v>177.02799999999999</v>
      </c>
      <c r="B316" s="2">
        <f t="shared" si="4"/>
        <v>-0.22700000000000387</v>
      </c>
    </row>
    <row r="317" spans="1:2" x14ac:dyDescent="0.3">
      <c r="A317" s="2">
        <v>176.90700000000001</v>
      </c>
      <c r="B317" s="2">
        <f t="shared" si="4"/>
        <v>-0.1209999999999809</v>
      </c>
    </row>
    <row r="318" spans="1:2" x14ac:dyDescent="0.3">
      <c r="A318" s="2">
        <v>176.78200000000001</v>
      </c>
      <c r="B318" s="2">
        <f t="shared" si="4"/>
        <v>-0.125</v>
      </c>
    </row>
    <row r="319" spans="1:2" x14ac:dyDescent="0.3">
      <c r="A319" s="2">
        <v>174.94499999999999</v>
      </c>
      <c r="B319" s="2">
        <f t="shared" si="4"/>
        <v>-1.8370000000000175</v>
      </c>
    </row>
    <row r="320" spans="1:2" x14ac:dyDescent="0.3">
      <c r="A320" s="2">
        <v>176.72900000000001</v>
      </c>
      <c r="B320" s="2">
        <f t="shared" si="4"/>
        <v>1.7840000000000202</v>
      </c>
    </row>
    <row r="321" spans="1:2" x14ac:dyDescent="0.3">
      <c r="A321" s="2">
        <v>177.065</v>
      </c>
      <c r="B321" s="2">
        <f t="shared" si="4"/>
        <v>0.33599999999998431</v>
      </c>
    </row>
    <row r="322" spans="1:2" x14ac:dyDescent="0.3">
      <c r="A322" s="2">
        <v>175.57599999999999</v>
      </c>
      <c r="B322" s="2">
        <f t="shared" si="4"/>
        <v>-1.4890000000000043</v>
      </c>
    </row>
    <row r="323" spans="1:2" x14ac:dyDescent="0.3">
      <c r="A323" s="2">
        <v>177.45099999999999</v>
      </c>
      <c r="B323" s="2">
        <f t="shared" ref="B323:B386" si="5">A323-A322</f>
        <v>1.875</v>
      </c>
    </row>
    <row r="324" spans="1:2" x14ac:dyDescent="0.3">
      <c r="A324" s="2">
        <v>177.96</v>
      </c>
      <c r="B324" s="2">
        <f t="shared" si="5"/>
        <v>0.50900000000001455</v>
      </c>
    </row>
    <row r="325" spans="1:2" x14ac:dyDescent="0.3">
      <c r="A325" s="2">
        <v>178.40299999999999</v>
      </c>
      <c r="B325" s="2">
        <f t="shared" si="5"/>
        <v>0.44299999999998363</v>
      </c>
    </row>
    <row r="326" spans="1:2" x14ac:dyDescent="0.3">
      <c r="A326" s="2">
        <v>178.816</v>
      </c>
      <c r="B326" s="2">
        <f t="shared" si="5"/>
        <v>0.41300000000001091</v>
      </c>
    </row>
    <row r="327" spans="1:2" x14ac:dyDescent="0.3">
      <c r="A327" s="2">
        <v>179.75</v>
      </c>
      <c r="B327" s="2">
        <f t="shared" si="5"/>
        <v>0.9339999999999975</v>
      </c>
    </row>
    <row r="328" spans="1:2" x14ac:dyDescent="0.3">
      <c r="A328" s="2">
        <v>181.21</v>
      </c>
      <c r="B328" s="2">
        <f t="shared" si="5"/>
        <v>1.460000000000008</v>
      </c>
    </row>
    <row r="329" spans="1:2" x14ac:dyDescent="0.3">
      <c r="A329" s="2">
        <v>182.72399999999999</v>
      </c>
      <c r="B329" s="2">
        <f t="shared" si="5"/>
        <v>1.5139999999999816</v>
      </c>
    </row>
    <row r="330" spans="1:2" x14ac:dyDescent="0.3">
      <c r="A330" s="2">
        <v>182.52199999999999</v>
      </c>
      <c r="B330" s="2">
        <f t="shared" si="5"/>
        <v>-0.20199999999999818</v>
      </c>
    </row>
    <row r="331" spans="1:2" x14ac:dyDescent="0.3">
      <c r="A331" s="2">
        <v>182.80500000000001</v>
      </c>
      <c r="B331" s="2">
        <f t="shared" si="5"/>
        <v>0.28300000000001546</v>
      </c>
    </row>
    <row r="332" spans="1:2" x14ac:dyDescent="0.3">
      <c r="A332" s="2">
        <v>183.47499999999999</v>
      </c>
      <c r="B332" s="2">
        <f t="shared" si="5"/>
        <v>0.66999999999998749</v>
      </c>
    </row>
    <row r="333" spans="1:2" x14ac:dyDescent="0.3">
      <c r="A333" s="2">
        <v>184.98500000000001</v>
      </c>
      <c r="B333" s="2">
        <f t="shared" si="5"/>
        <v>1.5100000000000193</v>
      </c>
    </row>
    <row r="334" spans="1:2" x14ac:dyDescent="0.3">
      <c r="A334" s="2">
        <v>185.29400000000001</v>
      </c>
      <c r="B334" s="2">
        <f t="shared" si="5"/>
        <v>0.3089999999999975</v>
      </c>
    </row>
    <row r="335" spans="1:2" x14ac:dyDescent="0.3">
      <c r="A335" s="2">
        <v>186.11699999999999</v>
      </c>
      <c r="B335" s="2">
        <f t="shared" si="5"/>
        <v>0.82299999999997908</v>
      </c>
    </row>
    <row r="336" spans="1:2" x14ac:dyDescent="0.3">
      <c r="A336" s="2">
        <v>186.1</v>
      </c>
      <c r="B336" s="2">
        <f t="shared" si="5"/>
        <v>-1.6999999999995907E-2</v>
      </c>
    </row>
    <row r="337" spans="1:2" x14ac:dyDescent="0.3">
      <c r="A337" s="2">
        <v>185.863</v>
      </c>
      <c r="B337" s="2">
        <f t="shared" si="5"/>
        <v>-0.23699999999999477</v>
      </c>
    </row>
    <row r="338" spans="1:2" x14ac:dyDescent="0.3">
      <c r="A338" s="2">
        <v>185.72</v>
      </c>
      <c r="B338" s="2">
        <f t="shared" si="5"/>
        <v>-0.14300000000000068</v>
      </c>
    </row>
    <row r="339" spans="1:2" x14ac:dyDescent="0.3">
      <c r="A339" s="2">
        <v>185.61799999999999</v>
      </c>
      <c r="B339" s="2">
        <f t="shared" si="5"/>
        <v>-0.10200000000000387</v>
      </c>
    </row>
    <row r="340" spans="1:2" x14ac:dyDescent="0.3">
      <c r="A340" s="2">
        <v>185.76599999999999</v>
      </c>
      <c r="B340" s="2">
        <f t="shared" si="5"/>
        <v>0.14799999999999613</v>
      </c>
    </row>
    <row r="341" spans="1:2" x14ac:dyDescent="0.3">
      <c r="A341" s="2">
        <v>185.73</v>
      </c>
      <c r="B341" s="2">
        <f t="shared" si="5"/>
        <v>-3.6000000000001364E-2</v>
      </c>
    </row>
    <row r="342" spans="1:2" x14ac:dyDescent="0.3">
      <c r="A342" s="2">
        <v>185.84899999999999</v>
      </c>
      <c r="B342" s="2">
        <f t="shared" si="5"/>
        <v>0.11899999999999977</v>
      </c>
    </row>
    <row r="343" spans="1:2" x14ac:dyDescent="0.3">
      <c r="A343" s="2">
        <v>186.34100000000001</v>
      </c>
      <c r="B343" s="2">
        <f t="shared" si="5"/>
        <v>0.49200000000001864</v>
      </c>
    </row>
    <row r="344" spans="1:2" x14ac:dyDescent="0.3">
      <c r="A344" s="2">
        <v>186.49</v>
      </c>
      <c r="B344" s="2">
        <f t="shared" si="5"/>
        <v>0.14900000000000091</v>
      </c>
    </row>
    <row r="345" spans="1:2" x14ac:dyDescent="0.3">
      <c r="A345" s="2">
        <v>184.489</v>
      </c>
      <c r="B345" s="2">
        <f t="shared" si="5"/>
        <v>-2.0010000000000048</v>
      </c>
    </row>
    <row r="346" spans="1:2" x14ac:dyDescent="0.3">
      <c r="A346" s="2">
        <v>183.26</v>
      </c>
      <c r="B346" s="2">
        <f t="shared" si="5"/>
        <v>-1.2290000000000134</v>
      </c>
    </row>
    <row r="347" spans="1:2" x14ac:dyDescent="0.3">
      <c r="A347" s="2">
        <v>182.34700000000001</v>
      </c>
      <c r="B347" s="2">
        <f t="shared" si="5"/>
        <v>-0.91299999999998249</v>
      </c>
    </row>
    <row r="348" spans="1:2" x14ac:dyDescent="0.3">
      <c r="A348" s="2">
        <v>187.92500000000001</v>
      </c>
      <c r="B348" s="2">
        <f t="shared" si="5"/>
        <v>5.578000000000003</v>
      </c>
    </row>
    <row r="349" spans="1:2" x14ac:dyDescent="0.3">
      <c r="A349" s="2">
        <v>189.166</v>
      </c>
      <c r="B349" s="2">
        <f t="shared" si="5"/>
        <v>1.2409999999999854</v>
      </c>
    </row>
    <row r="350" spans="1:2" x14ac:dyDescent="0.3">
      <c r="A350" s="2">
        <v>192.233</v>
      </c>
      <c r="B350" s="2">
        <f t="shared" si="5"/>
        <v>3.0670000000000073</v>
      </c>
    </row>
    <row r="351" spans="1:2" x14ac:dyDescent="0.3">
      <c r="A351" s="2">
        <v>192.858</v>
      </c>
      <c r="B351" s="2">
        <f t="shared" si="5"/>
        <v>0.625</v>
      </c>
    </row>
    <row r="352" spans="1:2" x14ac:dyDescent="0.3">
      <c r="A352" s="2">
        <v>191.988</v>
      </c>
      <c r="B352" s="2">
        <f t="shared" si="5"/>
        <v>-0.87000000000000455</v>
      </c>
    </row>
    <row r="353" spans="1:2" x14ac:dyDescent="0.3">
      <c r="A353" s="2">
        <v>188.548</v>
      </c>
      <c r="B353" s="2">
        <f t="shared" si="5"/>
        <v>-3.4399999999999977</v>
      </c>
    </row>
    <row r="354" spans="1:2" x14ac:dyDescent="0.3">
      <c r="A354" s="2">
        <v>188.952</v>
      </c>
      <c r="B354" s="2">
        <f t="shared" si="5"/>
        <v>0.40399999999999636</v>
      </c>
    </row>
    <row r="355" spans="1:2" x14ac:dyDescent="0.3">
      <c r="A355" s="2">
        <v>188.37299999999999</v>
      </c>
      <c r="B355" s="2">
        <f t="shared" si="5"/>
        <v>-0.57900000000000773</v>
      </c>
    </row>
    <row r="356" spans="1:2" x14ac:dyDescent="0.3">
      <c r="A356" s="2">
        <v>197.226</v>
      </c>
      <c r="B356" s="2">
        <f t="shared" si="5"/>
        <v>8.8530000000000086</v>
      </c>
    </row>
    <row r="357" spans="1:2" x14ac:dyDescent="0.3">
      <c r="A357" s="2">
        <v>198.44300000000001</v>
      </c>
      <c r="B357" s="2">
        <f t="shared" si="5"/>
        <v>1.217000000000013</v>
      </c>
    </row>
    <row r="358" spans="1:2" x14ac:dyDescent="0.3">
      <c r="A358" s="2">
        <v>198.90899999999999</v>
      </c>
      <c r="B358" s="2">
        <f t="shared" si="5"/>
        <v>0.46599999999997976</v>
      </c>
    </row>
    <row r="359" spans="1:2" x14ac:dyDescent="0.3">
      <c r="A359" s="2">
        <v>196.232</v>
      </c>
      <c r="B359" s="2">
        <f t="shared" si="5"/>
        <v>-2.6769999999999925</v>
      </c>
    </row>
    <row r="360" spans="1:2" x14ac:dyDescent="0.3">
      <c r="A360" s="2">
        <v>192.714</v>
      </c>
      <c r="B360" s="2">
        <f t="shared" si="5"/>
        <v>-3.5180000000000007</v>
      </c>
    </row>
    <row r="361" spans="1:2" x14ac:dyDescent="0.3">
      <c r="A361" s="2">
        <v>193.42</v>
      </c>
      <c r="B361" s="2">
        <f t="shared" si="5"/>
        <v>0.70599999999998886</v>
      </c>
    </row>
    <row r="362" spans="1:2" x14ac:dyDescent="0.3">
      <c r="A362" s="2">
        <v>187.874</v>
      </c>
      <c r="B362" s="2">
        <f t="shared" si="5"/>
        <v>-5.5459999999999923</v>
      </c>
    </row>
    <row r="363" spans="1:2" x14ac:dyDescent="0.3">
      <c r="A363" s="2">
        <v>186.89599999999999</v>
      </c>
      <c r="B363" s="2">
        <f t="shared" si="5"/>
        <v>-0.97800000000000864</v>
      </c>
    </row>
    <row r="364" spans="1:2" x14ac:dyDescent="0.3">
      <c r="A364" s="2">
        <v>185.52</v>
      </c>
      <c r="B364" s="2">
        <f t="shared" si="5"/>
        <v>-1.3759999999999764</v>
      </c>
    </row>
    <row r="365" spans="1:2" x14ac:dyDescent="0.3">
      <c r="A365" s="2">
        <v>180.25200000000001</v>
      </c>
      <c r="B365" s="2">
        <f t="shared" si="5"/>
        <v>-5.2680000000000007</v>
      </c>
    </row>
    <row r="366" spans="1:2" x14ac:dyDescent="0.3">
      <c r="A366" s="2">
        <v>178.65600000000001</v>
      </c>
      <c r="B366" s="2">
        <f t="shared" si="5"/>
        <v>-1.5960000000000036</v>
      </c>
    </row>
    <row r="367" spans="1:2" x14ac:dyDescent="0.3">
      <c r="A367" s="2">
        <v>178.511</v>
      </c>
      <c r="B367" s="2">
        <f t="shared" si="5"/>
        <v>-0.14500000000001023</v>
      </c>
    </row>
    <row r="368" spans="1:2" x14ac:dyDescent="0.3">
      <c r="A368" s="2">
        <v>178.43600000000001</v>
      </c>
      <c r="B368" s="2">
        <f t="shared" si="5"/>
        <v>-7.4999999999988631E-2</v>
      </c>
    </row>
    <row r="369" spans="1:2" x14ac:dyDescent="0.3">
      <c r="A369" s="2">
        <v>178.65199999999999</v>
      </c>
      <c r="B369" s="2">
        <f t="shared" si="5"/>
        <v>0.21599999999997976</v>
      </c>
    </row>
    <row r="370" spans="1:2" x14ac:dyDescent="0.3">
      <c r="A370" s="2">
        <v>179.38900000000001</v>
      </c>
      <c r="B370" s="2">
        <f t="shared" si="5"/>
        <v>0.73700000000002319</v>
      </c>
    </row>
    <row r="371" spans="1:2" x14ac:dyDescent="0.3">
      <c r="A371" s="2">
        <v>179.88399999999999</v>
      </c>
      <c r="B371" s="2">
        <f t="shared" si="5"/>
        <v>0.49499999999997613</v>
      </c>
    </row>
    <row r="372" spans="1:2" x14ac:dyDescent="0.3">
      <c r="A372" s="2">
        <v>181.15799999999999</v>
      </c>
      <c r="B372" s="2">
        <f t="shared" si="5"/>
        <v>1.2740000000000009</v>
      </c>
    </row>
    <row r="373" spans="1:2" x14ac:dyDescent="0.3">
      <c r="A373" s="2">
        <v>181.071</v>
      </c>
      <c r="B373" s="2">
        <f t="shared" si="5"/>
        <v>-8.6999999999989086E-2</v>
      </c>
    </row>
    <row r="374" spans="1:2" x14ac:dyDescent="0.3">
      <c r="A374" s="2">
        <v>180.89699999999999</v>
      </c>
      <c r="B374" s="2">
        <f t="shared" si="5"/>
        <v>-0.17400000000000659</v>
      </c>
    </row>
    <row r="375" spans="1:2" x14ac:dyDescent="0.3">
      <c r="A375" s="2">
        <v>181.09299999999999</v>
      </c>
      <c r="B375" s="2">
        <f t="shared" si="5"/>
        <v>0.19599999999999795</v>
      </c>
    </row>
    <row r="376" spans="1:2" x14ac:dyDescent="0.3">
      <c r="A376" s="2">
        <v>181.239</v>
      </c>
      <c r="B376" s="2">
        <f t="shared" si="5"/>
        <v>0.14600000000001501</v>
      </c>
    </row>
    <row r="377" spans="1:2" x14ac:dyDescent="0.3">
      <c r="A377" s="2">
        <v>181.346</v>
      </c>
      <c r="B377" s="2">
        <f t="shared" si="5"/>
        <v>0.10699999999999932</v>
      </c>
    </row>
    <row r="378" spans="1:2" x14ac:dyDescent="0.3">
      <c r="A378" s="2">
        <v>181.672</v>
      </c>
      <c r="B378" s="2">
        <f t="shared" si="5"/>
        <v>0.32599999999999341</v>
      </c>
    </row>
    <row r="379" spans="1:2" x14ac:dyDescent="0.3">
      <c r="A379" s="2">
        <v>182.001</v>
      </c>
      <c r="B379" s="2">
        <f t="shared" si="5"/>
        <v>0.32900000000000773</v>
      </c>
    </row>
    <row r="380" spans="1:2" x14ac:dyDescent="0.3">
      <c r="A380" s="2">
        <v>186.43</v>
      </c>
      <c r="B380" s="2">
        <f t="shared" si="5"/>
        <v>4.429000000000002</v>
      </c>
    </row>
    <row r="381" spans="1:2" x14ac:dyDescent="0.3">
      <c r="A381" s="2">
        <v>187.93299999999999</v>
      </c>
      <c r="B381" s="2">
        <f t="shared" si="5"/>
        <v>1.5029999999999859</v>
      </c>
    </row>
    <row r="382" spans="1:2" x14ac:dyDescent="0.3">
      <c r="A382" s="2">
        <v>191.06100000000001</v>
      </c>
      <c r="B382" s="2">
        <f t="shared" si="5"/>
        <v>3.1280000000000143</v>
      </c>
    </row>
    <row r="383" spans="1:2" x14ac:dyDescent="0.3">
      <c r="A383" s="2">
        <v>191.74799999999999</v>
      </c>
      <c r="B383" s="2">
        <f t="shared" si="5"/>
        <v>0.6869999999999834</v>
      </c>
    </row>
    <row r="384" spans="1:2" x14ac:dyDescent="0.3">
      <c r="A384" s="2">
        <v>186.81200000000001</v>
      </c>
      <c r="B384" s="2">
        <f t="shared" si="5"/>
        <v>-4.9359999999999786</v>
      </c>
    </row>
    <row r="385" spans="1:2" x14ac:dyDescent="0.3">
      <c r="A385" s="2">
        <v>186.66800000000001</v>
      </c>
      <c r="B385" s="2">
        <f t="shared" si="5"/>
        <v>-0.14400000000000546</v>
      </c>
    </row>
    <row r="386" spans="1:2" x14ac:dyDescent="0.3">
      <c r="A386" s="2">
        <v>190.244</v>
      </c>
      <c r="B386" s="2">
        <f t="shared" si="5"/>
        <v>3.5759999999999934</v>
      </c>
    </row>
    <row r="387" spans="1:2" x14ac:dyDescent="0.3">
      <c r="A387" s="2">
        <v>191.01900000000001</v>
      </c>
      <c r="B387" s="2">
        <f t="shared" ref="B387:B450" si="6">A387-A386</f>
        <v>0.77500000000000568</v>
      </c>
    </row>
    <row r="388" spans="1:2" x14ac:dyDescent="0.3">
      <c r="A388" s="2">
        <v>189.77799999999999</v>
      </c>
      <c r="B388" s="2">
        <f t="shared" si="6"/>
        <v>-1.2410000000000139</v>
      </c>
    </row>
    <row r="389" spans="1:2" x14ac:dyDescent="0.3">
      <c r="A389" s="2">
        <v>186.73400000000001</v>
      </c>
      <c r="B389" s="2">
        <f t="shared" si="6"/>
        <v>-3.0439999999999827</v>
      </c>
    </row>
    <row r="390" spans="1:2" x14ac:dyDescent="0.3">
      <c r="A390" s="2">
        <v>181.37700000000001</v>
      </c>
      <c r="B390" s="2">
        <f t="shared" si="6"/>
        <v>-5.3569999999999993</v>
      </c>
    </row>
    <row r="391" spans="1:2" x14ac:dyDescent="0.3">
      <c r="A391" s="2">
        <v>180.27</v>
      </c>
      <c r="B391" s="2">
        <f t="shared" si="6"/>
        <v>-1.1069999999999993</v>
      </c>
    </row>
    <row r="392" spans="1:2" x14ac:dyDescent="0.3">
      <c r="A392" s="2">
        <v>181.08699999999999</v>
      </c>
      <c r="B392" s="2">
        <f t="shared" si="6"/>
        <v>0.81699999999997885</v>
      </c>
    </row>
    <row r="393" spans="1:2" x14ac:dyDescent="0.3">
      <c r="A393" s="2">
        <v>180.91800000000001</v>
      </c>
      <c r="B393" s="2">
        <f t="shared" si="6"/>
        <v>-0.16899999999998272</v>
      </c>
    </row>
    <row r="394" spans="1:2" x14ac:dyDescent="0.3">
      <c r="A394" s="2">
        <v>180.25200000000001</v>
      </c>
      <c r="B394" s="2">
        <f t="shared" si="6"/>
        <v>-0.66599999999999682</v>
      </c>
    </row>
    <row r="395" spans="1:2" x14ac:dyDescent="0.3">
      <c r="A395" s="2">
        <v>179.77799999999999</v>
      </c>
      <c r="B395" s="2">
        <f t="shared" si="6"/>
        <v>-0.47400000000001796</v>
      </c>
    </row>
    <row r="396" spans="1:2" x14ac:dyDescent="0.3">
      <c r="A396" s="2">
        <v>178.57300000000001</v>
      </c>
      <c r="B396" s="2">
        <f t="shared" si="6"/>
        <v>-1.2049999999999841</v>
      </c>
    </row>
    <row r="397" spans="1:2" x14ac:dyDescent="0.3">
      <c r="A397" s="2">
        <v>182.607</v>
      </c>
      <c r="B397" s="2">
        <f t="shared" si="6"/>
        <v>4.0339999999999918</v>
      </c>
    </row>
    <row r="398" spans="1:2" x14ac:dyDescent="0.3">
      <c r="A398" s="2">
        <v>183.73099999999999</v>
      </c>
      <c r="B398" s="2">
        <f t="shared" si="6"/>
        <v>1.1239999999999952</v>
      </c>
    </row>
    <row r="399" spans="1:2" x14ac:dyDescent="0.3">
      <c r="A399" s="2">
        <v>185.321</v>
      </c>
      <c r="B399" s="2">
        <f t="shared" si="6"/>
        <v>1.5900000000000034</v>
      </c>
    </row>
    <row r="400" spans="1:2" x14ac:dyDescent="0.3">
      <c r="A400" s="2">
        <v>186.81899999999999</v>
      </c>
      <c r="B400" s="2">
        <f t="shared" si="6"/>
        <v>1.4979999999999905</v>
      </c>
    </row>
    <row r="401" spans="1:2" x14ac:dyDescent="0.3">
      <c r="A401" s="2">
        <v>188.53299999999999</v>
      </c>
      <c r="B401" s="2">
        <f t="shared" si="6"/>
        <v>1.7139999999999986</v>
      </c>
    </row>
    <row r="402" spans="1:2" x14ac:dyDescent="0.3">
      <c r="A402" s="2">
        <v>188.70599999999999</v>
      </c>
      <c r="B402" s="2">
        <f t="shared" si="6"/>
        <v>0.17300000000000182</v>
      </c>
    </row>
    <row r="403" spans="1:2" x14ac:dyDescent="0.3">
      <c r="A403" s="2">
        <v>187.00299999999999</v>
      </c>
      <c r="B403" s="2">
        <f t="shared" si="6"/>
        <v>-1.703000000000003</v>
      </c>
    </row>
    <row r="404" spans="1:2" x14ac:dyDescent="0.3">
      <c r="A404" s="2">
        <v>185.46299999999999</v>
      </c>
      <c r="B404" s="2">
        <f t="shared" si="6"/>
        <v>-1.539999999999992</v>
      </c>
    </row>
    <row r="405" spans="1:2" x14ac:dyDescent="0.3">
      <c r="A405" s="2">
        <v>183.083</v>
      </c>
      <c r="B405" s="2">
        <f t="shared" si="6"/>
        <v>-2.3799999999999955</v>
      </c>
    </row>
    <row r="406" spans="1:2" x14ac:dyDescent="0.3">
      <c r="A406" s="2">
        <v>181.93799999999999</v>
      </c>
      <c r="B406" s="2">
        <f t="shared" si="6"/>
        <v>-1.1450000000000102</v>
      </c>
    </row>
    <row r="407" spans="1:2" x14ac:dyDescent="0.3">
      <c r="A407" s="2">
        <v>183.95500000000001</v>
      </c>
      <c r="B407" s="2">
        <f t="shared" si="6"/>
        <v>2.0170000000000243</v>
      </c>
    </row>
    <row r="408" spans="1:2" x14ac:dyDescent="0.3">
      <c r="A408" s="2">
        <v>183.982</v>
      </c>
      <c r="B408" s="2">
        <f t="shared" si="6"/>
        <v>2.6999999999986812E-2</v>
      </c>
    </row>
    <row r="409" spans="1:2" x14ac:dyDescent="0.3">
      <c r="A409" s="2">
        <v>184.392</v>
      </c>
      <c r="B409" s="2">
        <f t="shared" si="6"/>
        <v>0.40999999999999659</v>
      </c>
    </row>
    <row r="410" spans="1:2" x14ac:dyDescent="0.3">
      <c r="A410" s="2">
        <v>184.60400000000001</v>
      </c>
      <c r="B410" s="2">
        <f t="shared" si="6"/>
        <v>0.21200000000001751</v>
      </c>
    </row>
    <row r="411" spans="1:2" x14ac:dyDescent="0.3">
      <c r="A411" s="2">
        <v>184.10400000000001</v>
      </c>
      <c r="B411" s="2">
        <f t="shared" si="6"/>
        <v>-0.5</v>
      </c>
    </row>
    <row r="412" spans="1:2" x14ac:dyDescent="0.3">
      <c r="A412" s="2">
        <v>180.572</v>
      </c>
      <c r="B412" s="2">
        <f t="shared" si="6"/>
        <v>-3.5320000000000107</v>
      </c>
    </row>
    <row r="413" spans="1:2" x14ac:dyDescent="0.3">
      <c r="A413" s="2">
        <v>179.636</v>
      </c>
      <c r="B413" s="2">
        <f t="shared" si="6"/>
        <v>-0.93600000000000705</v>
      </c>
    </row>
    <row r="414" spans="1:2" x14ac:dyDescent="0.3">
      <c r="A414" s="2">
        <v>178.626</v>
      </c>
      <c r="B414" s="2">
        <f t="shared" si="6"/>
        <v>-1.0099999999999909</v>
      </c>
    </row>
    <row r="415" spans="1:2" x14ac:dyDescent="0.3">
      <c r="A415" s="2">
        <v>177.488</v>
      </c>
      <c r="B415" s="2">
        <f t="shared" si="6"/>
        <v>-1.1380000000000052</v>
      </c>
    </row>
    <row r="416" spans="1:2" x14ac:dyDescent="0.3">
      <c r="A416" s="2">
        <v>177.03200000000001</v>
      </c>
      <c r="B416" s="2">
        <f t="shared" si="6"/>
        <v>-0.45599999999998886</v>
      </c>
    </row>
    <row r="417" spans="1:2" x14ac:dyDescent="0.3">
      <c r="A417" s="2">
        <v>174.79900000000001</v>
      </c>
      <c r="B417" s="2">
        <f t="shared" si="6"/>
        <v>-2.2330000000000041</v>
      </c>
    </row>
    <row r="418" spans="1:2" x14ac:dyDescent="0.3">
      <c r="A418" s="2">
        <v>172.94399999999999</v>
      </c>
      <c r="B418" s="2">
        <f t="shared" si="6"/>
        <v>-1.8550000000000182</v>
      </c>
    </row>
    <row r="419" spans="1:2" x14ac:dyDescent="0.3">
      <c r="A419" s="2">
        <v>173.178</v>
      </c>
      <c r="B419" s="2">
        <f t="shared" si="6"/>
        <v>0.23400000000000887</v>
      </c>
    </row>
    <row r="420" spans="1:2" x14ac:dyDescent="0.3">
      <c r="A420" s="2">
        <v>173.11500000000001</v>
      </c>
      <c r="B420" s="2">
        <f t="shared" si="6"/>
        <v>-6.2999999999988177E-2</v>
      </c>
    </row>
    <row r="421" spans="1:2" x14ac:dyDescent="0.3">
      <c r="A421" s="2">
        <v>171.636</v>
      </c>
      <c r="B421" s="2">
        <f t="shared" si="6"/>
        <v>-1.4790000000000134</v>
      </c>
    </row>
    <row r="422" spans="1:2" x14ac:dyDescent="0.3">
      <c r="A422" s="2">
        <v>170.876</v>
      </c>
      <c r="B422" s="2">
        <f t="shared" si="6"/>
        <v>-0.75999999999999091</v>
      </c>
    </row>
    <row r="423" spans="1:2" x14ac:dyDescent="0.3">
      <c r="A423" s="2">
        <v>171.191</v>
      </c>
      <c r="B423" s="2">
        <f t="shared" si="6"/>
        <v>0.31499999999999773</v>
      </c>
    </row>
    <row r="424" spans="1:2" x14ac:dyDescent="0.3">
      <c r="A424" s="2">
        <v>172.52799999999999</v>
      </c>
      <c r="B424" s="2">
        <f t="shared" si="6"/>
        <v>1.3369999999999891</v>
      </c>
    </row>
    <row r="425" spans="1:2" x14ac:dyDescent="0.3">
      <c r="A425" s="2">
        <v>172.41499999999999</v>
      </c>
      <c r="B425" s="2">
        <f t="shared" si="6"/>
        <v>-0.11299999999999955</v>
      </c>
    </row>
    <row r="426" spans="1:2" x14ac:dyDescent="0.3">
      <c r="A426" s="2">
        <v>172.17099999999999</v>
      </c>
      <c r="B426" s="2">
        <f t="shared" si="6"/>
        <v>-0.24399999999999977</v>
      </c>
    </row>
    <row r="427" spans="1:2" x14ac:dyDescent="0.3">
      <c r="A427" s="2">
        <v>172.06100000000001</v>
      </c>
      <c r="B427" s="2">
        <f t="shared" si="6"/>
        <v>-0.10999999999998522</v>
      </c>
    </row>
    <row r="428" spans="1:2" x14ac:dyDescent="0.3">
      <c r="A428" s="2">
        <v>173.71799999999999</v>
      </c>
      <c r="B428" s="2">
        <f t="shared" si="6"/>
        <v>1.6569999999999823</v>
      </c>
    </row>
    <row r="429" spans="1:2" x14ac:dyDescent="0.3">
      <c r="A429" s="2">
        <v>175.197</v>
      </c>
      <c r="B429" s="2">
        <f t="shared" si="6"/>
        <v>1.4790000000000134</v>
      </c>
    </row>
    <row r="430" spans="1:2" x14ac:dyDescent="0.3">
      <c r="A430" s="2">
        <v>174.66300000000001</v>
      </c>
      <c r="B430" s="2">
        <f t="shared" si="6"/>
        <v>-0.53399999999999181</v>
      </c>
    </row>
    <row r="431" spans="1:2" x14ac:dyDescent="0.3">
      <c r="A431" s="2">
        <v>172.803</v>
      </c>
      <c r="B431" s="2">
        <f t="shared" si="6"/>
        <v>-1.8600000000000136</v>
      </c>
    </row>
    <row r="432" spans="1:2" x14ac:dyDescent="0.3">
      <c r="A432" s="2">
        <v>171.089</v>
      </c>
      <c r="B432" s="2">
        <f t="shared" si="6"/>
        <v>-1.7139999999999986</v>
      </c>
    </row>
    <row r="433" spans="1:2" x14ac:dyDescent="0.3">
      <c r="A433" s="2">
        <v>170.60599999999999</v>
      </c>
      <c r="B433" s="2">
        <f t="shared" si="6"/>
        <v>-0.48300000000000409</v>
      </c>
    </row>
    <row r="434" spans="1:2" x14ac:dyDescent="0.3">
      <c r="A434" s="2">
        <v>170.24299999999999</v>
      </c>
      <c r="B434" s="2">
        <f t="shared" si="6"/>
        <v>-0.36299999999999955</v>
      </c>
    </row>
    <row r="435" spans="1:2" x14ac:dyDescent="0.3">
      <c r="A435" s="2">
        <v>173.38200000000001</v>
      </c>
      <c r="B435" s="2">
        <f t="shared" si="6"/>
        <v>3.13900000000001</v>
      </c>
    </row>
    <row r="436" spans="1:2" x14ac:dyDescent="0.3">
      <c r="A436" s="2">
        <v>173.679</v>
      </c>
      <c r="B436" s="2">
        <f t="shared" si="6"/>
        <v>0.29699999999999704</v>
      </c>
    </row>
    <row r="437" spans="1:2" x14ac:dyDescent="0.3">
      <c r="A437" s="2">
        <v>173.7</v>
      </c>
      <c r="B437" s="2">
        <f t="shared" si="6"/>
        <v>2.0999999999986585E-2</v>
      </c>
    </row>
    <row r="438" spans="1:2" x14ac:dyDescent="0.3">
      <c r="A438" s="2">
        <v>173.89400000000001</v>
      </c>
      <c r="B438" s="2">
        <f t="shared" si="6"/>
        <v>0.19400000000001683</v>
      </c>
    </row>
    <row r="439" spans="1:2" x14ac:dyDescent="0.3">
      <c r="A439" s="2">
        <v>173.92400000000001</v>
      </c>
      <c r="B439" s="2">
        <f t="shared" si="6"/>
        <v>3.0000000000001137E-2</v>
      </c>
    </row>
    <row r="440" spans="1:2" x14ac:dyDescent="0.3">
      <c r="A440" s="2">
        <v>173.77799999999999</v>
      </c>
      <c r="B440" s="2">
        <f t="shared" si="6"/>
        <v>-0.14600000000001501</v>
      </c>
    </row>
    <row r="441" spans="1:2" x14ac:dyDescent="0.3">
      <c r="A441" s="2">
        <v>173.77500000000001</v>
      </c>
      <c r="B441" s="2">
        <f t="shared" si="6"/>
        <v>-2.9999999999859028E-3</v>
      </c>
    </row>
    <row r="442" spans="1:2" x14ac:dyDescent="0.3">
      <c r="A442" s="2">
        <v>174.298</v>
      </c>
      <c r="B442" s="2">
        <f t="shared" si="6"/>
        <v>0.52299999999999613</v>
      </c>
    </row>
    <row r="443" spans="1:2" x14ac:dyDescent="0.3">
      <c r="A443" s="2">
        <v>173.80199999999999</v>
      </c>
      <c r="B443" s="2">
        <f t="shared" si="6"/>
        <v>-0.49600000000000932</v>
      </c>
    </row>
    <row r="444" spans="1:2" x14ac:dyDescent="0.3">
      <c r="A444" s="2">
        <v>174.642</v>
      </c>
      <c r="B444" s="2">
        <f t="shared" si="6"/>
        <v>0.84000000000000341</v>
      </c>
    </row>
    <row r="445" spans="1:2" x14ac:dyDescent="0.3">
      <c r="A445" s="2">
        <v>174.44499999999999</v>
      </c>
      <c r="B445" s="2">
        <f t="shared" si="6"/>
        <v>-0.19700000000000273</v>
      </c>
    </row>
    <row r="446" spans="1:2" x14ac:dyDescent="0.3">
      <c r="A446" s="2">
        <v>173.37299999999999</v>
      </c>
      <c r="B446" s="2">
        <f t="shared" si="6"/>
        <v>-1.0720000000000027</v>
      </c>
    </row>
    <row r="447" spans="1:2" x14ac:dyDescent="0.3">
      <c r="A447" s="2">
        <v>173.107</v>
      </c>
      <c r="B447" s="2">
        <f t="shared" si="6"/>
        <v>-0.26599999999999113</v>
      </c>
    </row>
    <row r="448" spans="1:2" x14ac:dyDescent="0.3">
      <c r="A448" s="2">
        <v>172.95599999999999</v>
      </c>
      <c r="B448" s="2">
        <f t="shared" si="6"/>
        <v>-0.15100000000001046</v>
      </c>
    </row>
    <row r="449" spans="1:2" x14ac:dyDescent="0.3">
      <c r="A449" s="2">
        <v>173.142</v>
      </c>
      <c r="B449" s="2">
        <f t="shared" si="6"/>
        <v>0.18600000000000705</v>
      </c>
    </row>
    <row r="450" spans="1:2" x14ac:dyDescent="0.3">
      <c r="A450" s="2">
        <v>173.08600000000001</v>
      </c>
      <c r="B450" s="2">
        <f t="shared" si="6"/>
        <v>-5.5999999999983174E-2</v>
      </c>
    </row>
    <row r="451" spans="1:2" x14ac:dyDescent="0.3">
      <c r="A451" s="2">
        <v>173.226</v>
      </c>
      <c r="B451" s="2">
        <f t="shared" ref="B451:B474" si="7">A451-A450</f>
        <v>0.13999999999998636</v>
      </c>
    </row>
    <row r="452" spans="1:2" x14ac:dyDescent="0.3">
      <c r="A452" s="2">
        <v>173.45599999999999</v>
      </c>
      <c r="B452" s="2">
        <f t="shared" si="7"/>
        <v>0.22999999999998977</v>
      </c>
    </row>
    <row r="453" spans="1:2" x14ac:dyDescent="0.3">
      <c r="A453" s="2">
        <v>173.78899999999999</v>
      </c>
      <c r="B453" s="2">
        <f t="shared" si="7"/>
        <v>0.33299999999999841</v>
      </c>
    </row>
    <row r="454" spans="1:2" x14ac:dyDescent="0.3">
      <c r="A454" s="2">
        <v>173.8</v>
      </c>
      <c r="B454" s="2">
        <f t="shared" si="7"/>
        <v>1.1000000000024102E-2</v>
      </c>
    </row>
    <row r="455" spans="1:2" x14ac:dyDescent="0.3">
      <c r="A455" s="2">
        <v>173.8</v>
      </c>
      <c r="B455" s="2">
        <f t="shared" si="7"/>
        <v>0</v>
      </c>
    </row>
    <row r="456" spans="1:2" x14ac:dyDescent="0.3">
      <c r="A456" s="2">
        <v>173.732</v>
      </c>
      <c r="B456" s="2">
        <f t="shared" si="7"/>
        <v>-6.8000000000012051E-2</v>
      </c>
    </row>
    <row r="457" spans="1:2" x14ac:dyDescent="0.3">
      <c r="A457" s="2">
        <v>173.416</v>
      </c>
      <c r="B457" s="2">
        <f t="shared" si="7"/>
        <v>-0.3160000000000025</v>
      </c>
    </row>
    <row r="458" spans="1:2" x14ac:dyDescent="0.3">
      <c r="A458" s="2">
        <v>172.72900000000001</v>
      </c>
      <c r="B458" s="2">
        <f t="shared" si="7"/>
        <v>-0.6869999999999834</v>
      </c>
    </row>
    <row r="459" spans="1:2" x14ac:dyDescent="0.3">
      <c r="A459" s="2">
        <v>170.726</v>
      </c>
      <c r="B459" s="2">
        <f t="shared" si="7"/>
        <v>-2.0030000000000143</v>
      </c>
    </row>
    <row r="460" spans="1:2" x14ac:dyDescent="0.3">
      <c r="A460" s="2">
        <v>171.05199999999999</v>
      </c>
      <c r="B460" s="2">
        <f t="shared" si="7"/>
        <v>0.32599999999999341</v>
      </c>
    </row>
    <row r="461" spans="1:2" x14ac:dyDescent="0.3">
      <c r="A461" s="2">
        <v>171.17</v>
      </c>
      <c r="B461" s="2">
        <f t="shared" si="7"/>
        <v>0.117999999999995</v>
      </c>
    </row>
    <row r="462" spans="1:2" x14ac:dyDescent="0.3">
      <c r="A462" s="2">
        <v>171.22399999999999</v>
      </c>
      <c r="B462" s="2">
        <f t="shared" si="7"/>
        <v>5.4000000000002046E-2</v>
      </c>
    </row>
    <row r="463" spans="1:2" x14ac:dyDescent="0.3">
      <c r="A463" s="2">
        <v>171.50299999999999</v>
      </c>
      <c r="B463" s="2">
        <f t="shared" si="7"/>
        <v>0.27899999999999636</v>
      </c>
    </row>
    <row r="464" spans="1:2" x14ac:dyDescent="0.3">
      <c r="A464" s="2">
        <v>171.47399999999999</v>
      </c>
      <c r="B464" s="2">
        <f t="shared" si="7"/>
        <v>-2.8999999999996362E-2</v>
      </c>
    </row>
    <row r="465" spans="1:2" x14ac:dyDescent="0.3">
      <c r="A465" s="2">
        <v>171.452</v>
      </c>
      <c r="B465" s="2">
        <f t="shared" si="7"/>
        <v>-2.199999999999136E-2</v>
      </c>
    </row>
    <row r="466" spans="1:2" x14ac:dyDescent="0.3">
      <c r="A466" s="2">
        <v>171.40199999999999</v>
      </c>
      <c r="B466" s="2">
        <f t="shared" si="7"/>
        <v>-5.0000000000011369E-2</v>
      </c>
    </row>
    <row r="467" spans="1:2" x14ac:dyDescent="0.3">
      <c r="A467" s="2">
        <v>171.34399999999999</v>
      </c>
      <c r="B467" s="2">
        <f t="shared" si="7"/>
        <v>-5.7999999999992724E-2</v>
      </c>
    </row>
    <row r="468" spans="1:2" x14ac:dyDescent="0.3">
      <c r="A468" s="2">
        <v>170.965</v>
      </c>
      <c r="B468" s="2">
        <f t="shared" si="7"/>
        <v>-0.37899999999999068</v>
      </c>
    </row>
    <row r="469" spans="1:2" x14ac:dyDescent="0.3">
      <c r="A469" s="2">
        <v>170.708</v>
      </c>
      <c r="B469" s="2">
        <f t="shared" si="7"/>
        <v>-0.257000000000005</v>
      </c>
    </row>
    <row r="470" spans="1:2" x14ac:dyDescent="0.3">
      <c r="A470" s="2">
        <v>170.572</v>
      </c>
      <c r="B470" s="2">
        <f t="shared" si="7"/>
        <v>-0.13599999999999568</v>
      </c>
    </row>
    <row r="471" spans="1:2" x14ac:dyDescent="0.3">
      <c r="A471" s="2">
        <v>170.453</v>
      </c>
      <c r="B471" s="2">
        <f t="shared" si="7"/>
        <v>-0.11899999999999977</v>
      </c>
    </row>
    <row r="472" spans="1:2" x14ac:dyDescent="0.3">
      <c r="A472" s="2">
        <v>170.422</v>
      </c>
      <c r="B472" s="2">
        <f t="shared" si="7"/>
        <v>-3.1000000000005912E-2</v>
      </c>
    </row>
    <row r="473" spans="1:2" x14ac:dyDescent="0.3">
      <c r="A473" s="2">
        <v>170.7</v>
      </c>
      <c r="B473" s="2">
        <f t="shared" si="7"/>
        <v>0.27799999999999159</v>
      </c>
    </row>
    <row r="474" spans="1:2" x14ac:dyDescent="0.3">
      <c r="A474" s="2">
        <v>170.58</v>
      </c>
      <c r="B474" s="2">
        <f t="shared" si="7"/>
        <v>-0.11999999999997613</v>
      </c>
    </row>
    <row r="475" spans="1:2" x14ac:dyDescent="0.3">
      <c r="B475" s="2">
        <f>SUMIF(B2:B474, "&gt;0")</f>
        <v>206.94799999999995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Athlete Data</vt:lpstr>
      <vt:lpstr>Swim Calc</vt:lpstr>
      <vt:lpstr>Bike Calc</vt:lpstr>
      <vt:lpstr>Run Calc</vt:lpstr>
      <vt:lpstr>Race Pacing</vt:lpstr>
      <vt:lpstr>Bike Course</vt:lpstr>
      <vt:lpstr>Sheet1</vt:lpstr>
      <vt:lpstr>'Bike Course'!Rocketman_Course_with_Elevation_1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 Tidwell</dc:creator>
  <cp:lastModifiedBy>Trace</cp:lastModifiedBy>
  <dcterms:created xsi:type="dcterms:W3CDTF">2016-06-22T15:19:52Z</dcterms:created>
  <dcterms:modified xsi:type="dcterms:W3CDTF">2017-07-10T02:07:07Z</dcterms:modified>
</cp:coreProperties>
</file>