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ief" sheetId="1" r:id="rId4"/>
    <sheet state="visible" name="Cleaned and Completed Data" sheetId="2" r:id="rId5"/>
    <sheet state="visible" name="Chart" sheetId="3" r:id="rId6"/>
    <sheet state="visible" name="Site Information" sheetId="4" r:id="rId7"/>
  </sheets>
  <definedNames>
    <definedName hidden="1" localSheetId="1" name="_xlnm._FilterDatabase">'Cleaned and Completed Data'!$A$1:$V$141</definedName>
  </definedNames>
  <calcPr/>
  <pivotCaches>
    <pivotCache cacheId="0" r:id="rId8"/>
    <pivotCache cacheId="1" r:id="rId9"/>
  </pivotCaches>
  <extLst>
    <ext uri="GoogleSheetsCustomDataVersion1">
      <go:sheetsCustomData xmlns:go="http://customooxmlschemas.google.com/" r:id="rId10" roundtripDataSignature="AMtx7mjUGDef5vhvaMPsTXOMbTv6BAJ8rg=="/>
    </ext>
  </extLst>
</workbook>
</file>

<file path=xl/sharedStrings.xml><?xml version="1.0" encoding="utf-8"?>
<sst xmlns="http://schemas.openxmlformats.org/spreadsheetml/2006/main" count="753" uniqueCount="151">
  <si>
    <t>Data Analysis Brief</t>
  </si>
  <si>
    <t>Conversion Factors</t>
  </si>
  <si>
    <t>Electricity</t>
  </si>
  <si>
    <t>kgCO2e/kWh</t>
  </si>
  <si>
    <t xml:space="preserve">The data contains monthly energy consumption (in kWh) and site information for a student accommodation provider. </t>
  </si>
  <si>
    <t>Natural Gas</t>
  </si>
  <si>
    <t xml:space="preserve">The UK is split in six regions, each with their own portfolio. </t>
  </si>
  <si>
    <t>KgCO2e to TCO2e</t>
  </si>
  <si>
    <t>KgCO2e/1000</t>
  </si>
  <si>
    <t>The company wants you to show the worst performing sites and show the results in terms of emissions/bed and kWh/bed.</t>
  </si>
  <si>
    <t>There are a number of metrics that can be helpful analysing this data - consumption per bed, emissions per bed, total annual consumption.</t>
  </si>
  <si>
    <t xml:space="preserve">Please answer the questions below - feel free to add any additional metrics, calculations or graphs that you might find useful in answering these questions. </t>
  </si>
  <si>
    <t>Data Analysis Questions</t>
  </si>
  <si>
    <t xml:space="preserve"> Please ensure you show all calculations</t>
  </si>
  <si>
    <t>Completed</t>
  </si>
  <si>
    <t>Answers</t>
  </si>
  <si>
    <t>1. Ensure formatting is consistent</t>
  </si>
  <si>
    <t>Ensured Formatting was consistent by coverting all figures to number format in two decimal places</t>
  </si>
  <si>
    <t>2. Calculate the values for the metrics above (shaded columns) as indicated by the column headings.</t>
  </si>
  <si>
    <t>Done</t>
  </si>
  <si>
    <t>3. Looking through the monthly totals, are there any values that stand out as being exceptional or potentially incorrect? Highlight them</t>
  </si>
  <si>
    <t xml:space="preserve">Yes. The total Electricity consumption per bed for Site 51 was signigicantly high, and that for site 49 was significantly lower than sites with almost similar number of beds.  Also the total Natural gas consumption per bed for sites 52 and 14 were significantly high and that of site 69 was significantly lower than other sites in the same region with almost the same number of beds. (sites with significantly low energy consumtions are highlighted in blue, and those with high are highlighted in red) Electricity consumption in Site 4 is recorded in the negative, same as site 58 and 54. Furthermore, some sites have values for Electricity Consumption but no corresponding values for Natural Gas Consumption. </t>
  </si>
  <si>
    <t>4. If you had to give an award to the most efficient site in the country per bed, who would you choose and why?</t>
  </si>
  <si>
    <t xml:space="preserve">I would give that award to Site 16. Which had the lowest amount of Total Emission per bed. </t>
  </si>
  <si>
    <t>5. List the regions in order of energy effciency from worst to best. Please display this using a chart of your choice (Chart Tab)</t>
  </si>
  <si>
    <t>-</t>
  </si>
  <si>
    <t>South West, North West, Midlands, North East, Scotland, South East</t>
  </si>
  <si>
    <t xml:space="preserve">6. What do you think affects the energy consumption of a student accommodation building? Why? </t>
  </si>
  <si>
    <t xml:space="preserve">Students living in the accomodation may forget to turn off appliances or the heater when leaving their rooms or other shared areas in the accomodation. </t>
  </si>
  <si>
    <t xml:space="preserve">Most student accomodation may be fiitted with old heating infrasture. These infrastructures may not be equipped to save energy as much as newer ones are thus leading to an increase in energy consumption. </t>
  </si>
  <si>
    <t xml:space="preserve">Increased activity may also result in a spike of energy consumption in student accomodation as most studentd may stay up into odd hours to study, thereby using appliances that consume energy. </t>
  </si>
  <si>
    <t xml:space="preserve">During non-term time and holidays, energy consumtion in student accomodation may reduce due to the fact that most students are away on holidays and most facilities in the accomodation will be turned off. </t>
  </si>
  <si>
    <t xml:space="preserve">Some student accomodation may not be designed to minimise thermal bridging and to reduce air leakage, this may lead to needing an increased amount of heating and thereby increased energy consumption. </t>
  </si>
  <si>
    <t>7. What contribution is each region making to the total energy consumption (%)?</t>
  </si>
  <si>
    <t>Midlands</t>
  </si>
  <si>
    <t xml:space="preserve">South East </t>
  </si>
  <si>
    <t xml:space="preserve">South West </t>
  </si>
  <si>
    <t xml:space="preserve">Scotland </t>
  </si>
  <si>
    <t>North West</t>
  </si>
  <si>
    <t>North East</t>
  </si>
  <si>
    <t>8. Which is the best performing site in terms of carbon? And the worst?</t>
  </si>
  <si>
    <t>Best Performing Site is site 34. With the lowest Total Natural Gas per bed  Consumption of 47.60 KgCO2e/bed</t>
  </si>
  <si>
    <t>Worst Performing Site is site 52. With the highest Total Natural Gas per bed  Consumption of 2075.50KgCO2e/bed</t>
  </si>
  <si>
    <t>9. What changes would you recommend for a site that has shown interest in becoming more energy efficient?</t>
  </si>
  <si>
    <t xml:space="preserve">Education and Sensitization of Site Residensts on the need to always turn off appliances not in use. </t>
  </si>
  <si>
    <t>Upgrade of site heating and cooling systems to more energy efficient models</t>
  </si>
  <si>
    <t>Upgrade of the building design to allow thermal bridging and reduce air leakage</t>
  </si>
  <si>
    <t xml:space="preserve">Encourage the use of energy efficient appliances in the accomodation </t>
  </si>
  <si>
    <t xml:space="preserve">Convert from Natural Gas heating to Electricity and renewable battteries. </t>
  </si>
  <si>
    <t>Site Name</t>
  </si>
  <si>
    <t>Region</t>
  </si>
  <si>
    <t>Beds</t>
  </si>
  <si>
    <t>Utility</t>
  </si>
  <si>
    <t>Units</t>
  </si>
  <si>
    <t>Total (kWh)</t>
  </si>
  <si>
    <t>Total (kWh/bed)</t>
  </si>
  <si>
    <t>Total (KgCO2e)</t>
  </si>
  <si>
    <t>Total Emissions (TCO2e)</t>
  </si>
  <si>
    <t>Total Emissions (kgCO2e/bed)</t>
  </si>
  <si>
    <t>Site 1</t>
  </si>
  <si>
    <t>kWh</t>
  </si>
  <si>
    <t>Site 2</t>
  </si>
  <si>
    <t>Site 3</t>
  </si>
  <si>
    <t>Site 4</t>
  </si>
  <si>
    <t>Site 5</t>
  </si>
  <si>
    <t>Site 6</t>
  </si>
  <si>
    <t>Site 7</t>
  </si>
  <si>
    <t>Site 8</t>
  </si>
  <si>
    <t>Site 9</t>
  </si>
  <si>
    <t>Site 10</t>
  </si>
  <si>
    <t>Site 11</t>
  </si>
  <si>
    <t>Site 12</t>
  </si>
  <si>
    <t>Site 13</t>
  </si>
  <si>
    <t>Site 14</t>
  </si>
  <si>
    <t>Site 15</t>
  </si>
  <si>
    <t>Site 16</t>
  </si>
  <si>
    <t>Site 17</t>
  </si>
  <si>
    <t>Site 18</t>
  </si>
  <si>
    <t>Site 19</t>
  </si>
  <si>
    <t>Site 20</t>
  </si>
  <si>
    <t>Site 21</t>
  </si>
  <si>
    <t>Site 22</t>
  </si>
  <si>
    <t>Site 23</t>
  </si>
  <si>
    <t>Site 24</t>
  </si>
  <si>
    <t>Site 25</t>
  </si>
  <si>
    <t>Site 26</t>
  </si>
  <si>
    <t>Site 27</t>
  </si>
  <si>
    <t>Site 28</t>
  </si>
  <si>
    <t>Site 29</t>
  </si>
  <si>
    <t>Site 30</t>
  </si>
  <si>
    <t>Site 31</t>
  </si>
  <si>
    <t>Site 32</t>
  </si>
  <si>
    <t>Site 33</t>
  </si>
  <si>
    <t>Site 34</t>
  </si>
  <si>
    <t>Site 35</t>
  </si>
  <si>
    <t>Site 36</t>
  </si>
  <si>
    <t>Site 37</t>
  </si>
  <si>
    <t>Site 38</t>
  </si>
  <si>
    <t>Site 39</t>
  </si>
  <si>
    <t>Site 40</t>
  </si>
  <si>
    <t>Site 41</t>
  </si>
  <si>
    <t>Site 42</t>
  </si>
  <si>
    <t>Site 43</t>
  </si>
  <si>
    <t>Site 44</t>
  </si>
  <si>
    <t>Site 45</t>
  </si>
  <si>
    <t>Site 46</t>
  </si>
  <si>
    <t>Site 47</t>
  </si>
  <si>
    <t>Site 48</t>
  </si>
  <si>
    <t>Site 49</t>
  </si>
  <si>
    <t>Site 50</t>
  </si>
  <si>
    <t>Site 51</t>
  </si>
  <si>
    <t>Site 52</t>
  </si>
  <si>
    <t>Site 53</t>
  </si>
  <si>
    <t>Site 54</t>
  </si>
  <si>
    <t>Site 55</t>
  </si>
  <si>
    <t>Site 56</t>
  </si>
  <si>
    <t>Site 57</t>
  </si>
  <si>
    <t>Site 58</t>
  </si>
  <si>
    <t>Site 59</t>
  </si>
  <si>
    <t>Site 60</t>
  </si>
  <si>
    <t>Site 61</t>
  </si>
  <si>
    <t>Site 62</t>
  </si>
  <si>
    <t>Site 63</t>
  </si>
  <si>
    <t>Site 64</t>
  </si>
  <si>
    <t>Site 65</t>
  </si>
  <si>
    <t>Site 66</t>
  </si>
  <si>
    <t>Site 67</t>
  </si>
  <si>
    <t>Site 68</t>
  </si>
  <si>
    <t>Site 69</t>
  </si>
  <si>
    <t>Site 70</t>
  </si>
  <si>
    <t>Site 71</t>
  </si>
  <si>
    <t>Site 72</t>
  </si>
  <si>
    <t>Site 73</t>
  </si>
  <si>
    <t>Site 74</t>
  </si>
  <si>
    <t>Site 75</t>
  </si>
  <si>
    <t>Site 76</t>
  </si>
  <si>
    <t>Site 77</t>
  </si>
  <si>
    <t>Site 78</t>
  </si>
  <si>
    <t>Site 79</t>
  </si>
  <si>
    <t>Site 80</t>
  </si>
  <si>
    <t>Chart 1</t>
  </si>
  <si>
    <t>Sum of Total Emissions (kgCO2e/bed)</t>
  </si>
  <si>
    <t>Chart 2</t>
  </si>
  <si>
    <t>Scotland</t>
  </si>
  <si>
    <t>South East</t>
  </si>
  <si>
    <t>South West</t>
  </si>
  <si>
    <t>Grand Total</t>
  </si>
  <si>
    <t>Chart 3</t>
  </si>
  <si>
    <t>Sum of Total (kWh)</t>
  </si>
  <si>
    <t xml:space="preserve">Total Number of Beds in South East. </t>
  </si>
  <si>
    <t xml:space="preserve">Total Number of Beds in Midlands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</si>
</sst>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 #,##0.00_-;_-* &quot;-&quot;??_-;_-@"/>
  </numFmts>
  <fonts count="14">
    <font>
      <sz val="11.0"/>
      <color theme="1"/>
      <name val="Calibri"/>
      <scheme val="minor"/>
    </font>
    <font>
      <b/>
      <u/>
      <sz val="10.0"/>
      <color theme="1"/>
      <name val="Calibri"/>
    </font>
    <font>
      <b/>
      <sz val="10.0"/>
      <color theme="1"/>
      <name val="Calibri"/>
    </font>
    <font>
      <sz val="10.0"/>
      <color theme="1"/>
      <name val="Calibri"/>
    </font>
    <font>
      <sz val="10.0"/>
      <color rgb="FF3F3F76"/>
      <name val="Calibri"/>
    </font>
    <font>
      <sz val="8.0"/>
      <color theme="1"/>
      <name val="Calibri"/>
    </font>
    <font/>
    <font>
      <sz val="10.0"/>
      <color rgb="FF00B0F0"/>
      <name val="Calibri"/>
    </font>
    <font>
      <sz val="10.0"/>
      <color rgb="FFFF0000"/>
      <name val="Calibri"/>
    </font>
    <font>
      <color theme="1"/>
      <name val="Calibri"/>
      <scheme val="minor"/>
    </font>
    <font>
      <sz val="11.0"/>
      <color rgb="FFFF0000"/>
      <name val="Calibri"/>
    </font>
    <font>
      <sz val="11.0"/>
      <color theme="1"/>
      <name val="Arial"/>
    </font>
    <font>
      <b/>
      <sz val="14.0"/>
      <color theme="1"/>
      <name val="Arial"/>
    </font>
    <font>
      <sz val="11.0"/>
      <color theme="1"/>
      <name val="Calibri"/>
    </font>
  </fonts>
  <fills count="5">
    <fill>
      <patternFill patternType="none"/>
    </fill>
    <fill>
      <patternFill patternType="lightGray"/>
    </fill>
    <fill>
      <patternFill patternType="solid">
        <fgColor rgb="FFFFCC99"/>
        <bgColor rgb="FFFFCC99"/>
      </patternFill>
    </fill>
    <fill>
      <patternFill patternType="solid">
        <fgColor rgb="FFC8C8C8"/>
        <bgColor rgb="FFC8C8C8"/>
      </patternFill>
    </fill>
    <fill>
      <patternFill patternType="solid">
        <fgColor rgb="FFE2EFD9"/>
        <bgColor rgb="FFE2EFD9"/>
      </patternFill>
    </fill>
  </fills>
  <borders count="12">
    <border/>
    <border>
      <left style="thin">
        <color rgb="FF7F7F7F"/>
      </left>
      <right style="thin">
        <color rgb="FF7F7F7F"/>
      </right>
      <top style="thin">
        <color rgb="FF7F7F7F"/>
      </top>
      <bottom style="thin">
        <color rgb="FF7F7F7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left/>
      <right/>
      <top/>
      <bottom/>
    </border>
    <border>
      <left style="thin">
        <color rgb="FF000000"/>
      </left>
      <right/>
      <top/>
      <bottom/>
    </border>
    <border>
      <left/>
      <right style="thin">
        <color rgb="FF000000"/>
      </right>
      <top/>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center" shrinkToFit="0" wrapText="1"/>
    </xf>
    <xf borderId="0" fillId="0" fontId="3" numFmtId="0" xfId="0" applyFont="1"/>
    <xf borderId="0" fillId="0" fontId="3" numFmtId="0" xfId="0" applyAlignment="1" applyFont="1">
      <alignment shrinkToFit="0" wrapText="1"/>
    </xf>
    <xf borderId="0" fillId="0" fontId="2" numFmtId="0" xfId="0" applyAlignment="1" applyFont="1">
      <alignment shrinkToFit="0" wrapText="1"/>
    </xf>
    <xf borderId="1" fillId="2" fontId="4" numFmtId="0" xfId="0" applyBorder="1" applyFill="1" applyFont="1"/>
    <xf borderId="0" fillId="0" fontId="5" numFmtId="0" xfId="0" applyFont="1"/>
    <xf borderId="2" fillId="3" fontId="2" numFmtId="0" xfId="0" applyAlignment="1" applyBorder="1" applyFill="1" applyFont="1">
      <alignment horizontal="center"/>
    </xf>
    <xf borderId="3" fillId="3" fontId="2" numFmtId="0" xfId="0" applyAlignment="1" applyBorder="1" applyFont="1">
      <alignment horizontal="center"/>
    </xf>
    <xf borderId="4" fillId="0" fontId="6" numFmtId="0" xfId="0" applyBorder="1" applyFont="1"/>
    <xf borderId="2" fillId="0" fontId="3" numFmtId="0" xfId="0" applyBorder="1" applyFont="1"/>
    <xf borderId="2" fillId="0" fontId="3" numFmtId="0" xfId="0" applyAlignment="1" applyBorder="1" applyFont="1">
      <alignment horizontal="center" vertical="center"/>
    </xf>
    <xf borderId="2" fillId="0" fontId="3" numFmtId="0" xfId="0" applyAlignment="1" applyBorder="1" applyFont="1">
      <alignment shrinkToFit="0" wrapText="1"/>
    </xf>
    <xf borderId="0" fillId="0" fontId="3" numFmtId="0" xfId="0" applyAlignment="1" applyFont="1">
      <alignment horizontal="left" shrinkToFit="0" vertical="top" wrapText="1"/>
    </xf>
    <xf borderId="2" fillId="0" fontId="3" numFmtId="0" xfId="0" applyAlignment="1" applyBorder="1" applyFont="1">
      <alignment horizontal="center"/>
    </xf>
    <xf borderId="5" fillId="0" fontId="3" numFmtId="0" xfId="0" applyAlignment="1" applyBorder="1" applyFont="1">
      <alignment horizontal="center"/>
    </xf>
    <xf borderId="6" fillId="0" fontId="6" numFmtId="0" xfId="0" applyBorder="1" applyFont="1"/>
    <xf borderId="7" fillId="0" fontId="6" numFmtId="0" xfId="0" applyBorder="1" applyFont="1"/>
    <xf borderId="8" fillId="0" fontId="3" numFmtId="0" xfId="0" applyAlignment="1" applyBorder="1" applyFont="1">
      <alignment horizontal="left" shrinkToFit="0" vertical="top" wrapText="1"/>
    </xf>
    <xf borderId="2" fillId="0" fontId="3" numFmtId="10" xfId="0" applyBorder="1" applyFont="1" applyNumberFormat="1"/>
    <xf borderId="8" fillId="0" fontId="6" numFmtId="0" xfId="0" applyBorder="1" applyFont="1"/>
    <xf borderId="0" fillId="0" fontId="3" numFmtId="0" xfId="0" applyAlignment="1" applyFont="1">
      <alignment horizontal="center"/>
    </xf>
    <xf borderId="8" fillId="0" fontId="3" numFmtId="0" xfId="0" applyAlignment="1" applyBorder="1" applyFont="1">
      <alignment horizontal="left" shrinkToFit="0" wrapText="1"/>
    </xf>
    <xf borderId="9" fillId="3" fontId="2" numFmtId="0" xfId="0" applyAlignment="1" applyBorder="1" applyFont="1">
      <alignment horizontal="center" shrinkToFit="0" vertical="center" wrapText="1"/>
    </xf>
    <xf borderId="9" fillId="3" fontId="2" numFmtId="17" xfId="0" applyAlignment="1" applyBorder="1" applyFont="1" applyNumberFormat="1">
      <alignment horizontal="center" shrinkToFit="0" vertical="center" wrapText="1"/>
    </xf>
    <xf borderId="10" fillId="3" fontId="2" numFmtId="0" xfId="0" applyAlignment="1" applyBorder="1" applyFont="1">
      <alignment horizontal="center" shrinkToFit="0" vertical="center" wrapText="1"/>
    </xf>
    <xf borderId="11" fillId="3"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9" fillId="4" fontId="3" numFmtId="0" xfId="0" applyBorder="1" applyFill="1" applyFont="1"/>
    <xf borderId="0" fillId="0" fontId="3" numFmtId="2" xfId="0" applyFont="1" applyNumberFormat="1"/>
    <xf borderId="10" fillId="4" fontId="3" numFmtId="2" xfId="0" applyBorder="1" applyFont="1" applyNumberFormat="1"/>
    <xf borderId="11" fillId="4" fontId="3" numFmtId="2" xfId="0" applyBorder="1" applyFont="1" applyNumberFormat="1"/>
    <xf borderId="9" fillId="4" fontId="3" numFmtId="2" xfId="0" applyBorder="1" applyFont="1" applyNumberFormat="1"/>
    <xf borderId="0" fillId="0" fontId="7" numFmtId="0" xfId="0" applyFont="1"/>
    <xf borderId="9" fillId="4" fontId="7" numFmtId="0" xfId="0" applyBorder="1" applyFont="1"/>
    <xf borderId="0" fillId="0" fontId="7" numFmtId="2" xfId="0" applyFont="1" applyNumberFormat="1"/>
    <xf borderId="10" fillId="4" fontId="7" numFmtId="2" xfId="0" applyBorder="1" applyFont="1" applyNumberFormat="1"/>
    <xf borderId="11" fillId="4" fontId="7" numFmtId="2" xfId="0" applyBorder="1" applyFont="1" applyNumberFormat="1"/>
    <xf borderId="9" fillId="4" fontId="7" numFmtId="2" xfId="0" applyBorder="1" applyFont="1" applyNumberFormat="1"/>
    <xf borderId="0" fillId="0" fontId="8" numFmtId="0" xfId="0" applyFont="1"/>
    <xf borderId="9" fillId="4" fontId="8" numFmtId="0" xfId="0" applyBorder="1" applyFont="1"/>
    <xf borderId="0" fillId="0" fontId="8" numFmtId="2" xfId="0" applyFont="1" applyNumberFormat="1"/>
    <xf borderId="10" fillId="4" fontId="8" numFmtId="2" xfId="0" applyBorder="1" applyFont="1" applyNumberFormat="1"/>
    <xf borderId="11" fillId="4" fontId="8" numFmtId="2" xfId="0" applyBorder="1" applyFont="1" applyNumberFormat="1"/>
    <xf borderId="9" fillId="4" fontId="8" numFmtId="2" xfId="0" applyBorder="1" applyFont="1" applyNumberFormat="1"/>
    <xf borderId="0" fillId="0" fontId="9" numFmtId="0" xfId="0" applyFont="1"/>
    <xf borderId="0" fillId="0" fontId="10" numFmtId="0" xfId="0" applyFont="1"/>
    <xf borderId="0" fillId="0" fontId="3" numFmtId="164" xfId="0" applyFont="1" applyNumberFormat="1"/>
    <xf borderId="0" fillId="0" fontId="11" numFmtId="0" xfId="0" applyFont="1"/>
    <xf borderId="0" fillId="0" fontId="12" numFmtId="0" xfId="0" applyFont="1"/>
    <xf borderId="0" fillId="0" fontId="12" numFmtId="0" xfId="0" applyAlignment="1" applyFont="1">
      <alignment horizontal="left"/>
    </xf>
    <xf borderId="0" fillId="0" fontId="11" numFmtId="0" xfId="0" applyAlignment="1" applyFont="1">
      <alignment horizontal="left"/>
    </xf>
    <xf borderId="0" fillId="0" fontId="11" numFmtId="2" xfId="0" applyFont="1" applyNumberFormat="1"/>
    <xf borderId="0" fillId="0" fontId="13" numFmtId="0" xfId="0" applyFont="1"/>
    <xf borderId="0" fillId="0" fontId="13" numFmtId="0" xfId="0" applyAlignment="1" applyFont="1">
      <alignment horizontal="left"/>
    </xf>
    <xf borderId="0" fillId="0" fontId="13" numFmtId="2" xfId="0" applyFont="1" applyNumberFormat="1"/>
    <xf borderId="0" fillId="0" fontId="13" numFmtId="10" xfId="0" applyFont="1" applyNumberFormat="1"/>
    <xf borderId="0" fillId="0" fontId="2" numFmtId="0" xfId="0" applyFont="1"/>
    <xf borderId="0" fillId="0" fontId="3" numFmtId="0" xfId="0" applyFont="1"/>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EEAF6"/>
          <bgColor rgb="FFDEEAF6"/>
        </patternFill>
      </fill>
      <border/>
    </dxf>
  </dxfs>
  <tableStyles count="1">
    <tableStyle count="3" pivot="0" name="Site Inform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757575"/>
                </a:solidFill>
                <a:latin typeface="+mn-lt"/>
              </a:defRPr>
            </a:pPr>
            <a:r>
              <a:rPr b="1" i="0" sz="1000">
                <a:solidFill>
                  <a:srgbClr val="757575"/>
                </a:solidFill>
                <a:latin typeface="+mn-lt"/>
              </a:rPr>
              <a:t>Chart Showing Order of Energy Efficiency from Worst to Best</a:t>
            </a:r>
          </a:p>
        </c:rich>
      </c:tx>
      <c:overlay val="0"/>
    </c:title>
    <c:plotArea>
      <c:layout/>
      <c:barChart>
        <c:barDir val="col"/>
        <c:ser>
          <c:idx val="0"/>
          <c:order val="0"/>
          <c:tx>
            <c:v>Total</c:v>
          </c:tx>
          <c:spPr>
            <a:solidFill>
              <a:schemeClr val="accent1"/>
            </a:solidFill>
            <a:ln cmpd="sng">
              <a:solidFill>
                <a:srgbClr val="000000"/>
              </a:solidFill>
            </a:ln>
          </c:spPr>
          <c:dPt>
            <c:idx val="0"/>
            <c:spPr>
              <a:solidFill>
                <a:srgbClr val="FF0000"/>
              </a:solidFill>
              <a:ln cmpd="sng">
                <a:solidFill>
                  <a:srgbClr val="000000"/>
                </a:solidFill>
              </a:ln>
            </c:spPr>
          </c:dPt>
          <c:dPt>
            <c:idx val="5"/>
            <c:spPr>
              <a:solidFill>
                <a:schemeClr val="accent6"/>
              </a:solidFill>
              <a:ln cmpd="sng">
                <a:solidFill>
                  <a:srgbClr val="000000"/>
                </a:solidFill>
              </a:ln>
            </c:spPr>
          </c:dPt>
          <c:cat>
            <c:strRef>
              <c:f>Chart!$B$3:$B$9</c:f>
            </c:strRef>
          </c:cat>
          <c:val>
            <c:numRef>
              <c:f>Chart!$C$3:$C$9</c:f>
              <c:numCache/>
            </c:numRef>
          </c:val>
        </c:ser>
        <c:axId val="888860849"/>
        <c:axId val="13607180"/>
      </c:barChart>
      <c:catAx>
        <c:axId val="8888608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607180"/>
      </c:catAx>
      <c:valAx>
        <c:axId val="136071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88860849"/>
      </c:valAx>
    </c:plotArea>
    <c:legend>
      <c:legendPos val="r"/>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Chart Showing Consumption based on Utility</a:t>
            </a:r>
          </a:p>
        </c:rich>
      </c:tx>
      <c:overlay val="0"/>
    </c:title>
    <c:plotArea>
      <c:layout>
        <c:manualLayout>
          <c:xMode val="edge"/>
          <c:yMode val="edge"/>
          <c:x val="0.05388803472694496"/>
          <c:y val="0.09812936538693355"/>
          <c:w val="0.753152552450394"/>
          <c:h val="0.7855643235499519"/>
        </c:manualLayout>
      </c:layout>
      <c:lineChart>
        <c:ser>
          <c:idx val="0"/>
          <c:order val="0"/>
          <c:tx>
            <c:v>Electricity</c:v>
          </c:tx>
          <c:spPr>
            <a:ln cmpd="sng" w="28575">
              <a:solidFill>
                <a:schemeClr val="accent1"/>
              </a:solidFill>
            </a:ln>
          </c:spPr>
          <c:marker>
            <c:symbol val="none"/>
          </c:marker>
          <c:cat>
            <c:strRef>
              <c:f>Chart!$O$33:$O$113</c:f>
            </c:strRef>
          </c:cat>
          <c:val>
            <c:numRef>
              <c:f>Chart!$P$33:$P$113</c:f>
              <c:numCache/>
            </c:numRef>
          </c:val>
          <c:smooth val="0"/>
        </c:ser>
        <c:ser>
          <c:idx val="1"/>
          <c:order val="1"/>
          <c:tx>
            <c:v>Natural Gas</c:v>
          </c:tx>
          <c:spPr>
            <a:ln cmpd="sng" w="28575">
              <a:solidFill>
                <a:schemeClr val="accent2"/>
              </a:solidFill>
            </a:ln>
          </c:spPr>
          <c:marker>
            <c:symbol val="none"/>
          </c:marker>
          <c:cat>
            <c:strRef>
              <c:f>Chart!$O$33:$O$113</c:f>
            </c:strRef>
          </c:cat>
          <c:val>
            <c:numRef>
              <c:f>Chart!$Q$33:$Q$113</c:f>
              <c:numCache/>
            </c:numRef>
          </c:val>
          <c:smooth val="0"/>
        </c:ser>
        <c:axId val="2120406659"/>
        <c:axId val="1484616850"/>
      </c:lineChart>
      <c:catAx>
        <c:axId val="21204066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84616850"/>
      </c:catAx>
      <c:valAx>
        <c:axId val="148461685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120406659"/>
      </c:valAx>
    </c:plotArea>
    <c:legend>
      <c:legendPos val="r"/>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2076450</xdr:colOff>
      <xdr:row>0</xdr:row>
      <xdr:rowOff>57150</xdr:rowOff>
    </xdr:from>
    <xdr:ext cx="2486025" cy="609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9</xdr:row>
      <xdr:rowOff>95250</xdr:rowOff>
    </xdr:from>
    <xdr:ext cx="4724400" cy="3019425"/>
    <xdr:graphicFrame>
      <xdr:nvGraphicFramePr>
        <xdr:cNvPr id="159650370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28575</xdr:colOff>
      <xdr:row>2</xdr:row>
      <xdr:rowOff>200025</xdr:rowOff>
    </xdr:from>
    <xdr:ext cx="6905625" cy="3943350"/>
    <xdr:graphicFrame>
      <xdr:nvGraphicFramePr>
        <xdr:cNvPr id="1420866853"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V141" sheet="Cleaned and Completed Data"/>
  </cacheSource>
  <cacheFields>
    <cacheField name="Region" numFmtId="0">
      <sharedItems>
        <s v="Scotland"/>
        <s v="South West"/>
        <s v="Midlands"/>
        <s v="South East"/>
        <s v="North East"/>
        <s v="North West"/>
      </sharedItems>
    </cacheField>
    <cacheField name="Beds" numFmtId="0">
      <sharedItems containsSemiMixedTypes="0" containsString="0" containsNumber="1" containsInteger="1">
        <n v="56.0"/>
        <n v="123.0"/>
        <n v="47.0"/>
        <n v="20.0"/>
        <n v="169.0"/>
        <n v="31.0"/>
        <n v="78.0"/>
        <n v="40.0"/>
        <n v="106.0"/>
        <n v="77.0"/>
        <n v="184.0"/>
        <n v="84.0"/>
        <n v="79.0"/>
        <n v="51.0"/>
        <n v="67.0"/>
        <n v="87.0"/>
        <n v="314.0"/>
        <n v="109.0"/>
        <n v="166.0"/>
        <n v="88.0"/>
        <n v="71.0"/>
        <n v="150.0"/>
        <n v="30.0"/>
        <n v="61.0"/>
        <n v="102.0"/>
        <n v="190.0"/>
        <n v="70.0"/>
        <n v="89.0"/>
        <n v="103.0"/>
        <n v="178.0"/>
        <n v="116.0"/>
        <n v="98.0"/>
        <n v="179.0"/>
        <n v="100.0"/>
        <n v="111.0"/>
        <n v="127.0"/>
        <n v="85.0"/>
        <n v="16.0"/>
        <n v="110.0"/>
        <n v="174.0"/>
        <n v="59.0"/>
        <n v="173.0"/>
        <n v="107.0"/>
        <n v="17.0"/>
        <n v="64.0"/>
        <n v="50.0"/>
        <n v="28.0"/>
        <n v="74.0"/>
        <n v="147.0"/>
        <n v="19.0"/>
        <n v="117.0"/>
        <n v="162.0"/>
        <n v="44.0"/>
        <n v="242.0"/>
        <n v="83.0"/>
        <n v="134.0"/>
        <n v="63.0"/>
        <n v="46.0"/>
        <n v="233.0"/>
        <n v="120.0"/>
        <n v="72.0"/>
        <n v="220.0"/>
        <n v="115.0"/>
      </sharedItems>
    </cacheField>
    <cacheField name="Utility" numFmtId="0">
      <sharedItems>
        <s v="Electricity"/>
        <s v="Natural Gas"/>
      </sharedItems>
    </cacheField>
    <cacheField name="Units" numFmtId="0">
      <sharedItems>
        <s v="kWh"/>
      </sharedItems>
    </cacheField>
    <cacheField name="Jan-21" numFmtId="2">
      <sharedItems containsSemiMixedTypes="0" containsString="0" containsNumber="1">
        <n v="6427.2"/>
        <n v="1899.0"/>
        <n v="1974.6"/>
        <n v="-111.40000000000009"/>
        <n v="13626.7"/>
        <n v="2022.5"/>
        <n v="40047.2"/>
        <n v="3952.6"/>
        <n v="10032.0"/>
        <n v="16943.3"/>
        <n v="45496.6"/>
        <n v="8684.1"/>
        <n v="35350.8"/>
        <n v="7093.2"/>
        <n v="26903.800000000003"/>
        <n v="1310.1"/>
        <n v="6028.6"/>
        <n v="8532.2"/>
        <n v="30088.5"/>
        <n v="31861.6"/>
        <n v="13542.000000000002"/>
        <n v="36521.1"/>
        <n v="6984.9"/>
        <n v="976.100889877642"/>
        <n v="28732.6"/>
        <n v="8465.4"/>
        <n v="9227.3"/>
        <n v="16902.8"/>
        <n v="29308.6"/>
        <n v="36817.2"/>
        <n v="9999.5"/>
        <n v="14629.6"/>
        <n v="50989.2"/>
        <n v="57922.9"/>
        <n v="9008.5"/>
        <n v="15672.5"/>
        <n v="61875.7"/>
        <n v="19888.4"/>
        <n v="11930.8"/>
        <n v="29628.5"/>
        <n v="44820.8"/>
        <n v="33177.6"/>
        <n v="7420.2"/>
        <n v="1344.5"/>
        <n v="41266.3"/>
        <n v="25591.5"/>
        <n v="43033.4"/>
        <n v="18812.1"/>
        <n v="12584.6"/>
        <n v="11773.6"/>
        <n v="4993.6"/>
        <n v="23593.6"/>
        <n v="13673.1"/>
        <n v="11197.7"/>
        <n v="9914.6"/>
        <n v="26472.5"/>
        <n v="53563.8"/>
        <n v="2819.9"/>
        <n v="41916.7"/>
        <n v="51742.1"/>
        <n v="11206.2"/>
        <n v="35561.5"/>
        <n v="17808.4"/>
        <n v="24231.6"/>
        <n v="19108.0"/>
        <n v="1285.4"/>
        <n v="67081.2"/>
        <n v="51856.1"/>
        <n v="7796.4"/>
        <n v="49955.0"/>
        <n v="27659.8"/>
        <n v="51410.0"/>
        <n v="7486.3"/>
        <n v="39865.0"/>
        <n v="28944.5"/>
        <n v="7078.5"/>
        <n v="9061.5"/>
        <n v="63669.1"/>
        <n v="32294.7"/>
        <n v="40315.2"/>
        <n v="34416.52"/>
        <n v="100801.65"/>
        <n v="7812.5650000000005"/>
        <n v="8847.150000000001"/>
        <n v="76845.41"/>
        <n v="8314.34"/>
        <n v="19263.910000000003"/>
        <n v="41228.96"/>
        <n v="14999.42"/>
        <n v="20147.49"/>
        <n v="13244.63"/>
        <n v="5511.662"/>
        <n v="2155.5"/>
        <n v="31132.73"/>
        <n v="24500.91"/>
        <n v="30846.87"/>
        <n v="224717.19"/>
        <n v="18347.99"/>
        <n v="34831.98"/>
        <n v="16741.12"/>
        <n v="34500.22"/>
        <n v="53498.56"/>
        <n v="12647.13"/>
        <n v="50080.8"/>
        <n v="50574.88"/>
        <n v="38219.45"/>
        <n v="3851.506"/>
        <n v="50199.88"/>
        <n v="22373.23"/>
        <n v="32945.32"/>
        <n v="22770.39"/>
        <n v="29007.81"/>
        <n v="28230.93"/>
        <n v="55705.48"/>
        <n v="10976.97"/>
        <n v="26450.52"/>
        <n v="86808.68"/>
        <n v="14050.52"/>
        <n v="21109.46"/>
        <n v="5745.91"/>
        <n v="22817.09"/>
        <n v="16025.68"/>
        <n v="19078.19"/>
        <n v="81488.4"/>
        <n v="12533.43"/>
        <n v="46253.25"/>
        <n v="10877.68"/>
        <n v="102331.89"/>
        <n v="13430.61"/>
        <n v="24864.93"/>
        <n v="10835.43"/>
        <n v="38461.91"/>
        <n v="45892.44"/>
        <n v="26007.16"/>
        <n v="67213.83"/>
        <n v="67114.13"/>
        <n v="33916.95"/>
        <n v="18299.16"/>
        <n v="17650.5"/>
      </sharedItems>
    </cacheField>
    <cacheField name="Feb-21" numFmtId="2">
      <sharedItems containsSemiMixedTypes="0" containsString="0" containsNumber="1">
        <n v="6806.8"/>
        <n v="1839.9"/>
        <n v="1668.0"/>
        <n v="1195.3"/>
        <n v="12868.7"/>
        <n v="1982.1999999999998"/>
        <n v="33991.4"/>
        <n v="3571.2"/>
        <n v="9181.5"/>
        <n v="14191.7"/>
        <n v="42715.7"/>
        <n v="7901.8"/>
        <n v="30964.3"/>
        <n v="6481.5"/>
        <n v="23223.3"/>
        <n v="1445.9"/>
        <n v="4935.9"/>
        <n v="9615.7"/>
        <n v="24915.5"/>
        <n v="30070.1"/>
        <n v="25321.4"/>
        <n v="31210.9"/>
        <n v="6354.6"/>
        <n v="10042.800906116287"/>
        <n v="23788.6"/>
        <n v="7348.2"/>
        <n v="9446.7"/>
        <n v="14626.9"/>
        <n v="26052.2"/>
        <n v="31894.3"/>
        <n v="9525.7"/>
        <n v="13176.6"/>
        <n v="51953.6"/>
        <n v="54299.5"/>
        <n v="8634.6"/>
        <n v="13780.3"/>
        <n v="54004.0"/>
        <n v="9123.0"/>
        <n v="10310.7"/>
        <n v="24271.8"/>
        <n v="37213.3"/>
        <n v="25447.2"/>
        <n v="6967.1"/>
        <n v="304.7"/>
        <n v="34370.0"/>
        <n v="24058.6"/>
        <n v="36695.8"/>
        <n v="19093.2"/>
        <n v="10453.9"/>
        <n v="10815.6"/>
        <n v="5429.4"/>
        <n v="20505.5"/>
        <n v="12078.5"/>
        <n v="8012.200000000001"/>
        <n v="8185.5"/>
        <n v="22739.7"/>
        <n v="44787.6"/>
        <n v="3112.1"/>
        <n v="36474.7"/>
        <n v="44907.7"/>
        <n v="11148.5"/>
        <n v="29226.6"/>
        <n v="13969.8"/>
        <n v="19090.9"/>
        <n v="17836.6"/>
        <n v="1417.5"/>
        <n v="59506.9"/>
        <n v="43895.1"/>
        <n v="6979.4"/>
        <n v="41796.4"/>
        <n v="24479.4"/>
        <n v="46428.0"/>
        <n v="6117.2"/>
        <n v="50773.5"/>
        <n v="23437.1"/>
        <n v="6795.6"/>
        <n v="13531.1"/>
        <n v="57591.1"/>
        <n v="27441.8"/>
        <n v="33823.6"/>
        <n v="30575.0"/>
        <n v="95406.07"/>
        <n v="12677.41"/>
        <n v="7336.050000000001"/>
        <n v="66700.4"/>
        <n v="10261.59"/>
        <n v="16600.34"/>
        <n v="33775.12"/>
        <n v="14201.78"/>
        <n v="18272.15"/>
        <n v="17254.11"/>
        <n v="6142.658"/>
        <n v="2086.19"/>
        <n v="31123.44"/>
        <n v="17258.85"/>
        <n v="21592.92"/>
        <n v="166957.44"/>
        <n v="16999.74"/>
        <n v="30508.07"/>
        <n v="18317.96"/>
        <n v="32834.9"/>
        <n v="41877.53"/>
        <n v="15835.67"/>
        <n v="32546.79"/>
        <n v="42108.95"/>
        <n v="44864.16"/>
        <n v="27896.79"/>
        <n v="3591.81"/>
        <n v="44167.07"/>
        <n v="19165.45"/>
        <n v="31980.41"/>
        <n v="10142.54"/>
        <n v="6775.786666666667"/>
        <n v="29483.55"/>
        <n v="48937.89"/>
        <n v="11903.75"/>
        <n v="24197.25"/>
        <n v="80316.38"/>
        <n v="13643.05"/>
        <n v="15561.61"/>
        <n v="8863.5"/>
        <n v="22144.1"/>
        <n v="13934.77"/>
        <n v="17895.29"/>
        <n v="83452.11"/>
        <n v="11617.84"/>
        <n v="21836.54"/>
        <n v="9955.06"/>
        <n v="87532.17"/>
        <n v="12655.93"/>
        <n v="23421.27"/>
        <n v="11766.24"/>
        <n v="10765.34"/>
        <n v="36408.91"/>
        <n v="24199.76"/>
        <n v="58509.14"/>
        <n v="79635.58"/>
        <n v="50507.39"/>
        <n v="17215.83"/>
        <n v="16052.91"/>
      </sharedItems>
    </cacheField>
    <cacheField name="Mar-21" numFmtId="2">
      <sharedItems containsSemiMixedTypes="0" containsString="0" containsNumber="1">
        <n v="7113.3"/>
        <n v="1805.6"/>
        <n v="1838.3"/>
        <n v="1204.0"/>
        <n v="14340.6"/>
        <n v="2238.6"/>
        <n v="33078.7"/>
        <n v="3907.5"/>
        <n v="10267.9"/>
        <n v="14865.6"/>
        <n v="38007.4"/>
        <n v="8355.5"/>
        <n v="29274.9"/>
        <n v="6829.4"/>
        <n v="23453.799999999996"/>
        <n v="1473.0"/>
        <n v="5277.5"/>
        <n v="7651.0"/>
        <n v="24648.2"/>
        <n v="30523.0"/>
        <n v="21246.6"/>
        <n v="28229.0"/>
        <n v="6721.7"/>
        <n v="10262.3"/>
        <n v="21129.3"/>
        <n v="7643.3"/>
        <n v="10673.0"/>
        <n v="15806.1"/>
        <n v="26214.3"/>
        <n v="31044.1"/>
        <n v="11296.0"/>
        <n v="13420.8"/>
        <n v="46381.3"/>
        <n v="46567.9"/>
        <n v="8511.9"/>
        <n v="14108.2"/>
        <n v="49995.8"/>
        <n v="9968.5"/>
        <n v="9481.1"/>
        <n v="20087.3"/>
        <n v="31430.0"/>
        <n v="21289.6"/>
        <n v="8592.5"/>
        <n v="1200.1"/>
        <n v="34529.5"/>
        <n v="25247.6"/>
        <n v="35232.8"/>
        <n v="15365.9"/>
        <n v="11513.9"/>
        <n v="12558.5"/>
        <n v="5543.8"/>
        <n v="21185.4"/>
        <n v="10471.9"/>
        <n v="-8338.5"/>
        <n v="9562.6"/>
        <n v="20800.0"/>
        <n v="44492.3"/>
        <n v="-13380.3"/>
        <n v="35814.2"/>
        <n v="41971.9"/>
        <n v="12744.2"/>
        <n v="25640.6"/>
        <n v="14486.7"/>
        <n v="19578.4"/>
        <n v="20641.4"/>
        <n v="1439.4"/>
        <n v="55189.3"/>
        <n v="39950.8"/>
        <n v="8349.1"/>
        <n v="40791.8"/>
        <n v="25650.2"/>
        <n v="42220.1"/>
        <n v="5258.8"/>
        <n v="43157.0"/>
        <n v="22444.3"/>
        <n v="8274.9"/>
        <n v="9759.0"/>
        <n v="54941.3"/>
        <n v="24860.1"/>
        <n v="31390.8"/>
        <n v="28635.57"/>
        <n v="94446.17"/>
        <n v="6316.359999999999"/>
        <n v="7734.77"/>
        <n v="64925.63"/>
        <n v="5983.93"/>
        <n v="17309.06"/>
        <n v="32693.95"/>
        <n v="16297.02"/>
        <n v="20304.67"/>
        <n v="14117.64"/>
        <n v="528.0"/>
        <n v="2007.38"/>
        <n v="31048.99"/>
        <n v="24947.7"/>
        <n v="23087.42"/>
        <n v="168091.88"/>
        <n v="18247.94"/>
        <n v="29381.52"/>
        <n v="20134.81"/>
        <n v="31504.28"/>
        <n v="41765.61"/>
        <n v="15946.06"/>
        <n v="38374.71"/>
        <n v="44077.85"/>
        <n v="37119.36"/>
        <n v="32645.29"/>
        <n v="4022.5629999999996"/>
        <n v="45298.94"/>
        <n v="19957.0"/>
        <n v="31901.56"/>
        <n v="9751.98"/>
        <n v="6775.786666666667"/>
        <n v="28334.15"/>
        <n v="54776.33"/>
        <n v="11867.8"/>
        <n v="28373.71"/>
        <n v="79449.33"/>
        <n v="13603.23"/>
        <n v="14650.5"/>
        <n v="4982.02"/>
        <n v="22098.15"/>
        <n v="12004.17"/>
        <n v="18130.13"/>
        <n v="78515.94"/>
        <n v="12583.33"/>
        <n v="21778.02"/>
        <n v="10889.02"/>
        <n v="86229.57"/>
        <n v="12114.49"/>
        <n v="26787.59"/>
        <n v="16352.89"/>
        <n v="27299.32"/>
        <n v="34191.22"/>
        <n v="26110.75"/>
        <n v="59449.77"/>
        <n v="70858.88"/>
        <n v="8023.01"/>
        <n v="18828.65"/>
        <n v="17016.45"/>
      </sharedItems>
    </cacheField>
    <cacheField name="Apr-21" numFmtId="2">
      <sharedItems containsSemiMixedTypes="0" containsString="0" containsNumber="1">
        <n v="6530.9"/>
        <n v="1629.3"/>
        <n v="1796.1"/>
        <n v="989.0"/>
        <n v="13628.5"/>
        <n v="2039.8"/>
        <n v="29471.8"/>
        <n v="3637.9"/>
        <n v="9835.8"/>
        <n v="11527.8"/>
        <n v="32159.8"/>
        <n v="7475.0"/>
        <n v="24059.5"/>
        <n v="6480.2"/>
        <n v="21956.600000000002"/>
        <n v="1088.6"/>
        <n v="4944.6"/>
        <n v="6691.0"/>
        <n v="20786.5"/>
        <n v="29065.5"/>
        <n v="18277.3"/>
        <n v="23078.9"/>
        <n v="6012.3"/>
        <n v="10560.299999999997"/>
        <n v="15904.1"/>
        <n v="7089.2"/>
        <n v="9065.8"/>
        <n v="14775.2"/>
        <n v="21825.0"/>
        <n v="19966.8"/>
        <n v="11911.9"/>
        <n v="10347.2"/>
        <n v="43838.2"/>
        <n v="43121.9"/>
        <n v="6970.4"/>
        <n v="13167.2"/>
        <n v="39686.7"/>
        <n v="9096.8"/>
        <n v="7628.3"/>
        <n v="16912.1"/>
        <n v="26630.0"/>
        <n v="16418.4"/>
        <n v="7726.1"/>
        <n v="909.5"/>
        <n v="27112.6"/>
        <n v="20721.5"/>
        <n v="30692.6"/>
        <n v="17410.6"/>
        <n v="9720.4"/>
        <n v="11664.9"/>
        <n v="4201.5"/>
        <n v="22242.0"/>
        <n v="7705.2"/>
        <n v="9756.5"/>
        <n v="8167.0"/>
        <n v="16816.8"/>
        <n v="37577.2"/>
        <n v="1389.9"/>
        <n v="28069.5"/>
        <n v="39346.2"/>
        <n v="10257.9"/>
        <n v="23852.1"/>
        <n v="12833.0"/>
        <n v="18707.8"/>
        <n v="20202.4"/>
        <n v="1106.1"/>
        <n v="45089.9"/>
        <n v="31310.9"/>
        <n v="8038.1"/>
        <n v="37196.2"/>
        <n v="22994.6"/>
        <n v="41149.3"/>
        <n v="4424.1"/>
        <n v="39578.2"/>
        <n v="19340.9"/>
        <n v="7723.3"/>
        <n v="4658.1"/>
        <n v="49573.0"/>
        <n v="21942.4"/>
        <n v="26970.3"/>
        <n v="27777.1"/>
        <n v="77434.03"/>
        <n v="6802.57"/>
        <n v="5388.64"/>
        <n v="57048.14"/>
        <n v="5010.07"/>
        <n v="14473.57"/>
        <n v="28714.77"/>
        <n v="13894.24"/>
        <n v="17554.74"/>
        <n v="12881.48"/>
        <n v="528.0"/>
        <n v="1331.03"/>
        <n v="23376.42"/>
        <n v="20548.98"/>
        <n v="20738.22"/>
        <n v="107653.09"/>
        <n v="17261.64"/>
        <n v="26758.38"/>
        <n v="18314.64"/>
        <n v="25339.89"/>
        <n v="31452.19"/>
        <n v="13471.55"/>
        <n v="36517.94"/>
        <n v="37930.34"/>
        <n v="29757.95"/>
        <n v="35010.01"/>
        <n v="3979.799"/>
        <n v="40615.47"/>
        <n v="18059.79"/>
        <n v="24026.68"/>
        <n v="6475.27"/>
        <n v="6775.786666666667"/>
        <n v="18821.28"/>
        <n v="44916.48"/>
        <n v="8936.16"/>
        <n v="24521.42"/>
        <n v="63069.24"/>
        <n v="10247.82"/>
        <n v="9988.82"/>
        <n v="5135.18"/>
        <n v="16645.93"/>
        <n v="10259.09"/>
        <n v="16768.15"/>
        <n v="70307.26"/>
        <n v="12317.34"/>
        <n v="2158.6616666666664"/>
        <n v="9616.69"/>
        <n v="66745.58"/>
        <n v="11317.01"/>
        <n v="24403.35"/>
        <n v="12307.39"/>
        <n v="26640.04"/>
        <n v="32882.01"/>
        <n v="26159.12"/>
        <n v="51807.98"/>
        <n v="47710.3"/>
        <n v="31066.19"/>
        <n v="17525.61"/>
        <n v="16855.05"/>
      </sharedItems>
    </cacheField>
    <cacheField name="May-21" numFmtId="2">
      <sharedItems containsSemiMixedTypes="0" containsString="0" containsNumber="1">
        <n v="6065.5"/>
        <n v="1616.2"/>
        <n v="1841.4"/>
        <n v="1004.2"/>
        <n v="14633.1"/>
        <n v="2013.6"/>
        <n v="26287.6"/>
        <n v="3685.5"/>
        <n v="9737.9"/>
        <n v="9987.6"/>
        <n v="27803.8"/>
        <n v="7190.0"/>
        <n v="22802.1"/>
        <n v="6957.4"/>
        <n v="19324.199999999993"/>
        <n v="962.9"/>
        <n v="4826.4"/>
        <n v="6653.1"/>
        <n v="17390.7"/>
        <n v="29821.3"/>
        <n v="21166.899999999998"/>
        <n v="19644.8"/>
        <n v="5783.0"/>
        <n v="9276.800000000001"/>
        <n v="14142.6"/>
        <n v="7210.8"/>
        <n v="10561.9"/>
        <n v="15597.8"/>
        <n v="20734.8"/>
        <n v="16675.3"/>
        <n v="12104.0"/>
        <n v="8359.1"/>
        <n v="37192.4"/>
        <n v="36438.8"/>
        <n v="7325.5"/>
        <n v="12134.5"/>
        <n v="32750.3"/>
        <n v="8744.2"/>
        <n v="6518.3"/>
        <n v="15461.6"/>
        <n v="22828.4"/>
        <n v="15758.3"/>
        <n v="7687.1"/>
        <n v="848.6"/>
        <n v="22837.2"/>
        <n v="20172.2"/>
        <n v="28612.0"/>
        <n v="18724.8"/>
        <n v="10532.9"/>
        <n v="12510.4"/>
        <n v="2575.3"/>
        <n v="26898.9"/>
        <n v="7279.7"/>
        <n v="8346.900000000001"/>
        <n v="7407.4"/>
        <n v="14432.5"/>
        <n v="35357.7"/>
        <n v="1313.1"/>
        <n v="24317.6"/>
        <n v="36844.6"/>
        <n v="10673.8"/>
        <n v="20815.2"/>
        <n v="12304.8"/>
        <n v="17931.2"/>
        <n v="21954.1"/>
        <n v="289.9"/>
        <n v="43096.5"/>
        <n v="28869.5"/>
        <n v="8501.0"/>
        <n v="31528.2"/>
        <n v="17159.1"/>
        <n v="35407.8"/>
        <n v="4109.3"/>
        <n v="29848.5"/>
        <n v="17791.3"/>
        <n v="8155.8"/>
        <n v="16176.9"/>
        <n v="41267.0"/>
        <n v="17200.8"/>
        <n v="25904.8"/>
        <n v="26697.56"/>
        <n v="25569.94"/>
        <n v="4967.200000000001"/>
        <n v="3285.5"/>
        <n v="48948.2"/>
        <n v="4944.93"/>
        <n v="10524.68"/>
        <n v="24551.07"/>
        <n v="13778.55"/>
        <n v="17667.39"/>
        <n v="10680.62"/>
        <n v="528.0"/>
        <n v="732.52"/>
        <n v="4174.0"/>
        <n v="18119.59"/>
        <n v="19824.58"/>
        <n v="94961.39"/>
        <n v="16152.2"/>
        <n v="24738.01"/>
        <n v="18732.84"/>
        <n v="19300.84"/>
        <n v="22252.22"/>
        <n v="13988.38"/>
        <n v="38055.97"/>
        <n v="31873.98"/>
        <n v="26595.63"/>
        <n v="18057.88"/>
        <n v="4060.703"/>
        <n v="35761.39"/>
        <n v="17580.74"/>
        <n v="17000.04"/>
        <n v="3545.72"/>
        <n v="15610.88"/>
        <n v="10293.39"/>
        <n v="36584.79"/>
        <n v="6323.88"/>
        <n v="25451.36"/>
        <n v="62188.77"/>
        <n v="7249.53"/>
        <n v="7554.42"/>
        <n v="2811.73"/>
        <n v="11767.13"/>
        <n v="9428.91"/>
        <n v="18654.56"/>
        <n v="60167.14"/>
        <n v="12263.92"/>
        <n v="2158.6616666666664"/>
        <n v="10265.16"/>
        <n v="68393.88"/>
        <n v="9685.42"/>
        <n v="27909.58"/>
        <n v="8238.17"/>
        <n v="26684.99"/>
        <n v="39542.3"/>
        <n v="21511.52"/>
        <n v="31635.23"/>
        <n v="28654.14"/>
        <n v="33906.06"/>
        <n v="17455.49"/>
        <n v="14586.1"/>
      </sharedItems>
    </cacheField>
    <cacheField name="Jun-21" numFmtId="2">
      <sharedItems containsSemiMixedTypes="0" containsString="0" containsNumber="1">
        <n v="5123.3"/>
        <n v="1716.5"/>
        <n v="1605.5"/>
        <n v="923.2"/>
        <n v="14314.0"/>
        <n v="1756.8000000000002"/>
        <n v="21483.1"/>
        <n v="3296.4"/>
        <n v="8759.6"/>
        <n v="6520.6"/>
        <n v="15589.9"/>
        <n v="7108.0"/>
        <n v="15622.5"/>
        <n v="6390.0"/>
        <n v="11468.599999999997"/>
        <n v="916.3"/>
        <n v="4281.9"/>
        <n v="6538.2"/>
        <n v="10620.8"/>
        <n v="28625.2"/>
        <n v="14826.9"/>
        <n v="12610.8"/>
        <n v="5716.9"/>
        <n v="8732.3"/>
        <n v="7332.1"/>
        <n v="6129.6"/>
        <n v="8900.2"/>
        <n v="13058.1"/>
        <n v="10255.6"/>
        <n v="8404.2"/>
        <n v="11662.9"/>
        <n v="7104.9"/>
        <n v="20285.3"/>
        <n v="21825.4"/>
        <n v="6277.2"/>
        <n v="8536.7"/>
        <n v="17635.5"/>
        <n v="7322.9"/>
        <n v="5048.3"/>
        <n v="9743.3"/>
        <n v="10893.1"/>
        <n v="9741.2"/>
        <n v="7155.8"/>
        <n v="822.9"/>
        <n v="12003.5"/>
        <n v="15684.9"/>
        <n v="19616.0"/>
        <n v="12278.1"/>
        <n v="9630.5"/>
        <n v="10972.1"/>
        <n v="2497.4"/>
        <n v="21381.3"/>
        <n v="7019.8"/>
        <n v="13629.300000000001"/>
        <n v="4601.2"/>
        <n v="9715.1"/>
        <n v="15740.7"/>
        <n v="1268.3"/>
        <n v="11336.6"/>
        <n v="18227.5"/>
        <n v="10331.5"/>
        <n v="11918.0"/>
        <n v="7274.0"/>
        <n v="12542.4"/>
        <n v="20905.9"/>
        <n v="283.3"/>
        <n v="22254.2"/>
        <n v="14572.6"/>
        <n v="7839.0"/>
        <n v="15408.3"/>
        <n v="7357.2"/>
        <n v="20635.6"/>
        <n v="2635.2"/>
        <n v="8137.5"/>
        <n v="10147.5"/>
        <n v="7502.1"/>
        <n v="9415.0"/>
        <n v="39514.8"/>
        <n v="9938.6"/>
        <n v="12541.5"/>
        <n v="15332.3"/>
        <n v="25569.94"/>
        <n v="2463.44"/>
        <n v="1003.2"/>
        <n v="26640.8"/>
        <n v="1549.4199999999998"/>
        <n v="4547.88"/>
        <n v="10376.77"/>
        <n v="11669.68"/>
        <n v="14043.74"/>
        <n v="9396.74"/>
        <n v="500000.0"/>
        <n v="197.1"/>
        <n v="4174.0"/>
        <n v="8695.22"/>
        <n v="11582.48"/>
        <n v="54639.25"/>
        <n v="14148.52"/>
        <n v="16607.15"/>
        <n v="16809.34"/>
        <n v="9998.66"/>
        <n v="10366.5"/>
        <n v="11993.94"/>
        <n v="27309.6"/>
        <n v="17472.21"/>
        <n v="17221.8"/>
        <n v="20526.35"/>
        <n v="3609.406"/>
        <n v="22368.38"/>
        <n v="13685.2"/>
        <n v="7914.6"/>
        <n v="942.94"/>
        <n v="11723.65"/>
        <n v="2737.04"/>
        <n v="21634.01"/>
        <n v="2944.8"/>
        <n v="24275.010000000002"/>
        <n v="24112.46"/>
        <n v="3374.15"/>
        <n v="2851.56"/>
        <n v="12985.37"/>
        <n v="5468.95"/>
        <n v="5703.1"/>
        <n v="13916.95"/>
        <n v="31992.06"/>
        <n v="9888.52"/>
        <n v="2158.6616666666664"/>
        <n v="7781.89"/>
        <n v="10026.94"/>
        <n v="4565.65"/>
        <n v="21205.68"/>
        <n v="9343.92"/>
        <n v="27841.54"/>
        <n v="44403.34"/>
        <n v="16952.8"/>
        <n v="10619.65"/>
        <n v="9001.19"/>
        <n v="39665.32"/>
        <n v="12955.32"/>
        <n v="12134.21"/>
      </sharedItems>
    </cacheField>
    <cacheField name="Jul-21" numFmtId="2">
      <sharedItems containsSemiMixedTypes="0" containsString="0" containsNumber="1">
        <n v="5143.7"/>
        <n v="4036.0"/>
        <n v="1646.1"/>
        <n v="910.0"/>
        <n v="15125.8"/>
        <n v="1839.3000000000002"/>
        <n v="20841.9"/>
        <n v="3254.7"/>
        <n v="8866.9"/>
        <n v="6562.6"/>
        <n v="14529.2"/>
        <n v="7048.1"/>
        <n v="14725.9"/>
        <n v="6678.0"/>
        <n v="9785.2"/>
        <n v="925.0"/>
        <n v="4158.0"/>
        <n v="6559.6"/>
        <n v="10537.5"/>
        <n v="29154.6"/>
        <n v="12730.699999999997"/>
        <n v="11076.9"/>
        <n v="5669.5"/>
        <n v="7905.5999999999985"/>
        <n v="7152.8"/>
        <n v="6009.8"/>
        <n v="8398.1"/>
        <n v="12507.8"/>
        <n v="8582.4"/>
        <n v="6561.0"/>
        <n v="10771.2"/>
        <n v="7182.4"/>
        <n v="19180.4"/>
        <n v="19860.8"/>
        <n v="6718.6"/>
        <n v="8111.6"/>
        <n v="15398.1"/>
        <n v="7327.6"/>
        <n v="4255.4"/>
        <n v="8125.2"/>
        <n v="8724.6"/>
        <n v="9851.0"/>
        <n v="6821.1"/>
        <n v="824.4"/>
        <n v="11713.3"/>
        <n v="15349.7"/>
        <n v="17521.3"/>
        <n v="10476.9"/>
        <n v="9548.9"/>
        <n v="10041.3"/>
        <n v="2501.8"/>
        <n v="24393.2"/>
        <n v="4042.1"/>
        <n v="5878.8"/>
        <n v="4299.3"/>
        <n v="8404.4"/>
        <n v="13297.5"/>
        <n v="1272.2"/>
        <n v="9173.1"/>
        <n v="16479.4"/>
        <n v="7687.9"/>
        <n v="9176.4"/>
        <n v="6143.0"/>
        <n v="12238.5"/>
        <n v="21001.0"/>
        <n v="286.8"/>
        <n v="18452.4"/>
        <n v="13365.4"/>
        <n v="7408.1"/>
        <n v="14119.6"/>
        <n v="6819.9"/>
        <n v="20214.8"/>
        <n v="3206.6"/>
        <n v="10612.2"/>
        <n v="9756.1"/>
        <n v="7618.2"/>
        <n v="8588.0"/>
        <n v="43237.9"/>
        <n v="8962.1"/>
        <n v="11675.9"/>
        <n v="16662.5"/>
        <n v="35864.7"/>
        <n v="1841.98"/>
        <n v="696.37"/>
        <n v="25888.9"/>
        <n v="1448.87"/>
        <n v="3302.11"/>
        <n v="9615.05"/>
        <n v="11016.06"/>
        <n v="13049.79"/>
        <n v="8704.51"/>
        <n v="528.0"/>
        <n v="120.06"/>
        <n v="5681.07"/>
        <n v="7383.13"/>
        <n v="9975.67"/>
        <n v="45423.73"/>
        <n v="12936.1"/>
        <n v="16013.46"/>
        <n v="15275.01"/>
        <n v="9389.64"/>
        <n v="7648.74"/>
        <n v="10748.66"/>
        <n v="22642.96"/>
        <n v="14681.8"/>
        <n v="14144.66"/>
        <n v="25208.12"/>
        <n v="3310.119"/>
        <n v="18587.76"/>
        <n v="12841.83"/>
        <n v="5839.27"/>
        <n v="599.45"/>
        <n v="10047.65"/>
        <n v="1744.94"/>
        <n v="18544.24"/>
        <n v="2168.77"/>
        <n v="18159.190000000002"/>
        <n v="29857.93"/>
        <n v="2488.3"/>
        <n v="2952.02"/>
        <n v="5994.53"/>
        <n v="4035.51"/>
        <n v="5723.08"/>
        <n v="10326.42"/>
        <n v="28764.14"/>
        <n v="10453.65"/>
        <n v="2158.6616666666664"/>
        <n v="6686.09"/>
        <n v="6402.05"/>
        <n v="3335.56"/>
        <n v="18591.81"/>
        <n v="8361.28"/>
        <n v="28341.04"/>
        <n v="34164.27"/>
        <n v="18450.48"/>
        <n v="11210.24"/>
        <n v="28024.469999999998"/>
        <n v="36849.76"/>
        <n v="12431.26"/>
      </sharedItems>
    </cacheField>
    <cacheField name="Aug-21" numFmtId="2">
      <sharedItems containsSemiMixedTypes="0" containsString="0" containsNumber="1">
        <n v="5161.6"/>
        <n v="2834.1"/>
        <n v="1583.9"/>
        <n v="856.8"/>
        <n v="14671.6"/>
        <n v="1819.0"/>
        <n v="22489.2"/>
        <n v="3033.1"/>
        <n v="8327.3"/>
        <n v="6291.7"/>
        <n v="13848.2"/>
        <n v="6506.0"/>
        <n v="14344.1"/>
        <n v="6301.9"/>
        <n v="9575.199999999999"/>
        <n v="911.4"/>
        <n v="2803.6"/>
        <n v="6287.4"/>
        <n v="10850.8"/>
        <n v="26812.0"/>
        <n v="12558.3"/>
        <n v="11709.6"/>
        <n v="5231.7"/>
        <n v="7903.799999999999"/>
        <n v="7365.3"/>
        <n v="4983.9"/>
        <n v="6999.9"/>
        <n v="11816.0"/>
        <n v="7710.5"/>
        <n v="6081.0"/>
        <n v="10695.0"/>
        <n v="6874.9"/>
        <n v="19534.4"/>
        <n v="21690.4"/>
        <n v="7506.6"/>
        <n v="7982.0"/>
        <n v="16416.5"/>
        <n v="7528.5"/>
        <n v="4335.3"/>
        <n v="8252.2"/>
        <n v="8414.5"/>
        <n v="10233.2"/>
        <n v="6828.8"/>
        <n v="816.1"/>
        <n v="13943.2"/>
        <n v="13006.2"/>
        <n v="17919.9"/>
        <n v="9138.7"/>
        <n v="9664.9"/>
        <n v="9336.6"/>
        <n v="2476.5"/>
        <n v="22218.8"/>
        <n v="3981.7"/>
        <n v="5877.3"/>
        <n v="4135.9"/>
        <n v="7602.7"/>
        <n v="16024.1"/>
        <n v="1253.6"/>
        <n v="9342.4"/>
        <n v="14993.3"/>
        <n v="9007.9"/>
        <n v="9664.7"/>
        <n v="6274.3"/>
        <n v="11552.3"/>
        <n v="20315.2"/>
        <n v="288.8"/>
        <n v="18018.2"/>
        <n v="12618.7"/>
        <n v="6714.2"/>
        <n v="14727.0"/>
        <n v="7102.8"/>
        <n v="21044.1"/>
        <n v="3091.2"/>
        <n v="16124.0"/>
        <n v="10087.3"/>
        <n v="6371.3"/>
        <n v="8946.0"/>
        <n v="39872.6"/>
        <n v="8609.7"/>
        <n v="12027.9"/>
        <n v="14238.35"/>
        <n v="41200.92"/>
        <n v="1975.03"/>
        <n v="836.87"/>
        <n v="27192.84"/>
        <n v="1484.06"/>
        <n v="4251.330000000001"/>
        <n v="12299.64"/>
        <n v="16961.14"/>
        <n v="12771.41"/>
        <n v="9484.58"/>
        <n v="528.0"/>
        <n v="110.58"/>
        <n v="5733.49"/>
        <n v="7607.47"/>
        <n v="10463.06"/>
        <n v="52405.48"/>
        <n v="13385.16"/>
        <n v="17917.06"/>
        <n v="14349.6"/>
        <n v="8926.66"/>
        <n v="7710.4"/>
        <n v="10879.36"/>
        <n v="19571.7"/>
        <n v="15856.1"/>
        <n v="13928.1"/>
        <n v="23568.08"/>
        <n v="3188.949"/>
        <n v="24821.24"/>
        <n v="12947.3"/>
        <n v="5888.24"/>
        <n v="561.31"/>
        <n v="9389.35"/>
        <n v="1614.15"/>
        <n v="18733.23"/>
        <n v="2192.59"/>
        <n v="19778.15"/>
        <n v="36671.89"/>
        <n v="2514.65"/>
        <n v="4254.71"/>
        <n v="5770.23"/>
        <n v="4069.0"/>
        <n v="5927.4"/>
        <n v="11798.67"/>
        <n v="33851.91"/>
        <n v="11522.12"/>
        <n v="2158.6616666666664"/>
        <n v="7137.13"/>
        <n v="76245.12"/>
        <n v="3391.3"/>
        <n v="18406.7"/>
        <n v="8310.9"/>
        <n v="28658.67"/>
        <n v="22626.24"/>
        <n v="18151.79"/>
        <n v="9609.12"/>
        <n v="5738.79"/>
        <n v="37977.98"/>
        <n v="12788.16"/>
        <n v="12128.86"/>
      </sharedItems>
    </cacheField>
    <cacheField name="Sep-21" numFmtId="2">
      <sharedItems containsSemiMixedTypes="0" containsString="0" containsNumber="1">
        <n v="5786.6"/>
        <n v="5263.0"/>
        <n v="2382.9"/>
        <n v="902.4000000000001"/>
        <n v="11744.9"/>
        <n v="1729.7"/>
        <n v="19784.8"/>
        <n v="2124.6"/>
        <n v="7598.4"/>
        <n v="6407.4"/>
        <n v="18032.5"/>
        <n v="7133.8"/>
        <n v="13773.7"/>
        <n v="6128.1"/>
        <n v="12245.699999999997"/>
        <n v="1010.2"/>
        <n v="2967.9"/>
        <n v="7283.3"/>
        <n v="11572.7"/>
        <n v="28477.2"/>
        <n v="11925.699999999999"/>
        <n v="19194.5"/>
        <n v="5737.2"/>
        <n v="15265.199999999993"/>
        <n v="10455.8"/>
        <n v="5642.3"/>
        <n v="9772.0"/>
        <n v="12811.9"/>
        <n v="10687.0"/>
        <n v="10297.9"/>
        <n v="10351.2"/>
        <n v="9666.4"/>
        <n v="25778.6"/>
        <n v="27479.6"/>
        <n v="6983.2"/>
        <n v="9152.0"/>
        <n v="16508.9"/>
        <n v="7356.8"/>
        <n v="5301.3"/>
        <n v="8731.8"/>
        <n v="11602.0"/>
        <n v="14949.2"/>
        <n v="8395.8"/>
        <n v="906.7"/>
        <n v="14327.4"/>
        <n v="14297.3"/>
        <n v="14701.1"/>
        <n v="10411.6"/>
        <n v="8740.6"/>
        <n v="6974.2"/>
        <n v="2751.7"/>
        <n v="23196.8"/>
        <n v="4710.9"/>
        <n v="5955.0"/>
        <n v="4213.5"/>
        <n v="9229.4"/>
        <n v="15577.8"/>
        <n v="1398.6"/>
        <n v="9731.2"/>
        <n v="18596.0"/>
        <n v="10300.6"/>
        <n v="11028.9"/>
        <n v="7224.7"/>
        <n v="12306.5"/>
        <n v="20816.0"/>
        <n v="312.5"/>
        <n v="18680.2"/>
        <n v="14965.2"/>
        <n v="7133.3"/>
        <n v="13368.0"/>
        <n v="6426.0"/>
        <n v="18253.9"/>
        <n v="4569.6"/>
        <n v="27413.4"/>
        <n v="12497.8"/>
        <n v="7109.5"/>
        <n v="9784.0"/>
        <n v="34513.8"/>
        <n v="8154.4"/>
        <n v="10474.9"/>
        <n v="14999.6"/>
        <n v="43416.5"/>
        <n v="2722.2700000000004"/>
        <n v="1411.53"/>
        <n v="22763.77"/>
        <n v="11092.710000000001"/>
        <n v="3461.62"/>
        <n v="12995.69"/>
        <n v="10066.61"/>
        <n v="15823.76"/>
        <n v="10216.81"/>
        <n v="2611.017"/>
        <n v="266.09"/>
        <n v="8816.48"/>
        <n v="8401.98"/>
        <n v="10452.06"/>
        <n v="53916.26"/>
        <n v="21651.3"/>
        <n v="20853.1"/>
        <n v="16490.29"/>
        <n v="9667.88"/>
        <n v="11852.39"/>
        <n v="12535.76"/>
        <n v="37562.46"/>
        <n v="19112.56"/>
        <n v="19733.39"/>
        <n v="24101.34"/>
        <n v="3237.1639999999998"/>
        <n v="21153.75"/>
        <n v="14645.7"/>
        <n v="9054.53"/>
        <n v="1286.57"/>
        <n v="10163.71"/>
        <n v="3746.31"/>
        <n v="23428.6"/>
        <n v="3370.57"/>
        <n v="19965.870000000003"/>
        <n v="26665.53"/>
        <n v="3859.69"/>
        <n v="5235.75"/>
        <n v="4653.99"/>
        <n v="6272.57"/>
        <n v="5045.56"/>
        <n v="10762.37"/>
        <n v="30494.79"/>
        <n v="11869.77"/>
        <n v="2158.6616666666664"/>
        <n v="7480.21"/>
        <n v="31360.32"/>
        <n v="3998.32"/>
        <n v="18770.87"/>
        <n v="9934.23"/>
        <n v="25882.74"/>
        <n v="30642.19"/>
        <n v="22007.38"/>
        <n v="10201.29"/>
        <n v="11130.720000000001"/>
        <n v="31611.63"/>
        <n v="13321.47"/>
        <n v="9348.81"/>
      </sharedItems>
    </cacheField>
    <cacheField name="Oct-21" numFmtId="2">
      <sharedItems containsSemiMixedTypes="0" containsString="0" containsNumber="1">
        <n v="7409.8"/>
        <n v="5728.0"/>
        <n v="3651.0"/>
        <n v="1194.5"/>
        <n v="16260.7"/>
        <n v="1964.7"/>
        <n v="28939.1"/>
        <n v="3535.4"/>
        <n v="11017.3"/>
        <n v="12993.2"/>
        <n v="40800.7"/>
        <n v="7593.6"/>
        <n v="23939.7"/>
        <n v="7767.8"/>
        <n v="21171.300000000003"/>
        <n v="1255.1"/>
        <n v="4826.7"/>
        <n v="10297.5"/>
        <n v="19612.5"/>
        <n v="40993.6"/>
        <n v="20161.7"/>
        <n v="27814.3"/>
        <n v="6096.8"/>
        <n v="7133.100000000001"/>
        <n v="15627.7"/>
        <n v="7473.9"/>
        <n v="12524.6"/>
        <n v="16491.3"/>
        <n v="19520.3"/>
        <n v="17753.8"/>
        <n v="12313.9"/>
        <n v="12988.6"/>
        <n v="38854.8"/>
        <n v="47022.3"/>
        <n v="9154.4"/>
        <n v="11625.2"/>
        <n v="30668.6"/>
        <n v="8940.9"/>
        <n v="8441.7"/>
        <n v="14425.8"/>
        <n v="24213.2"/>
        <n v="26089.2"/>
        <n v="12333.4"/>
        <n v="1037.6"/>
        <n v="27842.2"/>
        <n v="18805.699999999997"/>
        <n v="15907.7"/>
        <n v="14955.1"/>
        <n v="11569.8"/>
        <n v="8463.0"/>
        <n v="-11199.5"/>
        <n v="25181.8"/>
        <n v="7872.7"/>
        <n v="5262.500000000002"/>
        <n v="9065.3"/>
        <n v="15745.3"/>
        <n v="28749.8"/>
        <n v="1588.7"/>
        <n v="20529.2"/>
        <n v="41189.8"/>
        <n v="9545.8"/>
        <n v="22013.6"/>
        <n v="12655.7"/>
        <n v="18618.9"/>
        <n v="26473.6"/>
        <n v="355.3"/>
        <n v="36824.9"/>
        <n v="29330.3"/>
        <n v="11189.0"/>
        <n v="28238.6"/>
        <n v="12092.2"/>
        <n v="32759.0"/>
        <n v="8786.9"/>
        <n v="39183.3"/>
        <n v="18126.1"/>
        <n v="9338.6"/>
        <n v="9937.0"/>
        <n v="56994.3"/>
        <n v="16987.6"/>
        <n v="24927.9"/>
        <n v="24567.99"/>
        <n v="69178.25"/>
        <n v="6774.179999999999"/>
        <n v="4571.0"/>
        <n v="43327.8"/>
        <n v="4762.03"/>
        <n v="5980.509999999999"/>
        <n v="33562.85"/>
        <n v="13973.29"/>
        <n v="22532.49"/>
        <n v="14967.99"/>
        <n v="2721.733"/>
        <n v="858.55"/>
        <n v="26109.12"/>
        <n v="17685.38"/>
        <n v="17327.88"/>
        <n v="90739.57"/>
        <n v="32244.78"/>
        <n v="31941.74"/>
        <n v="20009.49"/>
        <n v="16488.26"/>
        <n v="22569.35"/>
        <n v="16532.98"/>
        <n v="43338.97"/>
        <n v="35892.38"/>
        <n v="33355.89"/>
        <n v="32525.37"/>
        <n v="4148.162"/>
        <n v="31701.81"/>
        <n v="17507.95"/>
        <n v="17234.39"/>
        <n v="4157.06"/>
        <n v="17086.21"/>
        <n v="12082.31"/>
        <n v="34879.12"/>
        <n v="6409.29"/>
        <n v="25995.73"/>
        <n v="63772.17"/>
        <n v="7347.89"/>
        <n v="10617.36"/>
        <n v="8797.23"/>
        <n v="11930.62"/>
        <n v="7606.29"/>
        <n v="16841.7"/>
        <n v="61395.52"/>
        <n v="12870.87"/>
        <n v="10857.7"/>
        <n v="13020.28"/>
        <n v="61209.09"/>
        <n v="10250.04"/>
        <n v="29009.89"/>
        <n v="14633.8"/>
        <n v="36091.48"/>
        <n v="36251.52"/>
        <n v="27081.67"/>
        <n v="44789.51"/>
        <n v="32950.53"/>
        <n v="27413.16"/>
        <n v="19662.25"/>
        <n v="12526.84"/>
      </sharedItems>
    </cacheField>
    <cacheField name="Nov-21" numFmtId="2">
      <sharedItems containsSemiMixedTypes="0" containsString="0" containsNumber="1">
        <n v="7223.1"/>
        <n v="5647.9"/>
        <n v="3480.0"/>
        <n v="1399.0"/>
        <n v="17106.6"/>
        <n v="2315.9"/>
        <n v="32686.0"/>
        <n v="3471.2"/>
        <n v="12391.0"/>
        <n v="22127.6"/>
        <n v="53142.9"/>
        <n v="8213.7"/>
        <n v="31370.6"/>
        <n v="8000.6"/>
        <n v="26633.6"/>
        <n v="1433.4"/>
        <n v="5230.9"/>
        <n v="10628.8"/>
        <n v="29584.9"/>
        <n v="42141.8"/>
        <n v="27134.5"/>
        <n v="39481.8"/>
        <n v="6607.0"/>
        <n v="10788.000000000002"/>
        <n v="28790.2"/>
        <n v="8678.1"/>
        <n v="18445.4"/>
        <n v="28746.9"/>
        <n v="28863.5"/>
        <n v="12607.7"/>
        <n v="13715.7"/>
        <n v="45390.0"/>
        <n v="60690.3"/>
        <n v="10461.3"/>
        <n v="13720.6"/>
        <n v="42321.3"/>
        <n v="9763.3"/>
        <n v="10714.2"/>
        <n v="20863.6"/>
        <n v="36794.7"/>
        <n v="39707.8"/>
        <n v="12613.4"/>
        <n v="1198.0"/>
        <n v="39673.6"/>
        <n v="23023.6"/>
        <n v="26853.8"/>
        <n v="18735.5"/>
        <n v="11901.8"/>
        <n v="8534.4"/>
        <n v="5534.2"/>
        <n v="30150.4"/>
        <n v="8806.5"/>
        <n v="7920.699999999999"/>
        <n v="13441.6"/>
        <n v="21732.1"/>
        <n v="37435.7"/>
        <n v="1777.1"/>
        <n v="29721.9"/>
        <n v="54164.4"/>
        <n v="13814.8"/>
        <n v="29905.9"/>
        <n v="18152.8"/>
        <n v="24888.8"/>
        <n v="26261.7"/>
        <n v="405.4"/>
        <n v="56371.1"/>
        <n v="45323.0"/>
        <n v="11689.5"/>
        <n v="46821.4"/>
        <n v="16930.6"/>
        <n v="48621.3"/>
        <n v="11344.1"/>
        <n v="51173.9"/>
        <n v="24078.7"/>
        <n v="9354.8"/>
        <n v="10898.0"/>
        <n v="63849.0"/>
        <n v="22789.2"/>
        <n v="38940.1"/>
        <n v="32208.84"/>
        <n v="81788.73"/>
        <n v="11073.669999999998"/>
        <n v="6995.0"/>
        <n v="60430.27"/>
        <n v="10056.810000000001"/>
        <n v="14862.8"/>
        <n v="51496.91"/>
        <n v="14384.55"/>
        <n v="24423.41"/>
        <n v="17677.64"/>
        <n v="3245.3650000000002"/>
        <n v="1561.35"/>
        <n v="21083.09"/>
        <n v="22277.31"/>
        <n v="23917.98"/>
        <n v="118810.41"/>
        <n v="28285.62"/>
        <n v="36165.9"/>
        <n v="18348.1"/>
        <n v="24102.82"/>
        <n v="34293.73"/>
        <n v="17029.53"/>
        <n v="44451.12"/>
        <n v="41103.76"/>
        <n v="44790.25"/>
        <n v="33820.98"/>
        <n v="4424.912"/>
        <n v="47107.39"/>
        <n v="19315.35"/>
        <n v="26199.02"/>
        <n v="7594.19"/>
        <n v="19338.18"/>
        <n v="22089.36"/>
        <n v="46941.33"/>
        <n v="9753.37"/>
        <n v="28151.54"/>
        <n v="76204.56"/>
        <n v="11171.24"/>
        <n v="14928.83"/>
        <n v="10573.18"/>
        <n v="18149.38"/>
        <n v="13168.52"/>
        <n v="17873.98"/>
        <n v="74813.95"/>
        <n v="15596.28"/>
        <n v="11097.12"/>
        <n v="12799.21"/>
        <n v="87942.07"/>
        <n v="12814.02"/>
        <n v="29780.0"/>
        <n v="14761.3"/>
        <n v="36282.13"/>
        <n v="40991.03"/>
        <n v="27174.56"/>
        <n v="51312.69"/>
        <n v="57891.53"/>
        <n v="30217.34"/>
        <n v="21256.03"/>
        <n v="15068.72"/>
      </sharedItems>
    </cacheField>
    <cacheField name="Dec-21" numFmtId="2">
      <sharedItems containsSemiMixedTypes="0" containsString="0" containsNumber="1">
        <n v="6848.8"/>
        <n v="4498.3"/>
        <n v="3403.0"/>
        <n v="1255.3"/>
        <n v="16991.2"/>
        <n v="2243.5"/>
        <n v="33276.3"/>
        <n v="3128.1"/>
        <n v="13887.1"/>
        <n v="25217.1"/>
        <n v="57697.2"/>
        <n v="8051.7"/>
        <n v="37084.5"/>
        <n v="7985.2"/>
        <n v="27743.0"/>
        <n v="1469.0"/>
        <n v="5221.3"/>
        <n v="9971.8"/>
        <n v="31192.6"/>
        <n v="44192.4"/>
        <n v="40451.7"/>
        <n v="44105.6"/>
        <n v="6476.4"/>
        <n v="12121.799999999997"/>
        <n v="28767.3"/>
        <n v="7910.7"/>
        <n v="11540.5"/>
        <n v="17556.2"/>
        <n v="28235.6"/>
        <n v="23366.8"/>
        <n v="12865.5"/>
        <n v="13696.8"/>
        <n v="55649.1"/>
        <n v="68836.5"/>
        <n v="10594.2"/>
        <n v="15720.3"/>
        <n v="48043.0"/>
        <n v="10330.2"/>
        <n v="11771.2"/>
        <n v="23229.0"/>
        <n v="44110.3"/>
        <n v="46995.8"/>
        <n v="11969.9"/>
        <n v="1235.9"/>
        <n v="44441.8"/>
        <n v="25042.0"/>
        <n v="34121.3"/>
        <n v="24949.0"/>
        <n v="12359.9"/>
        <n v="8172.0"/>
        <n v="5709.5"/>
        <n v="35929.4"/>
        <n v="12952.7"/>
        <n v="8718.099999999999"/>
        <n v="15832.7"/>
        <n v="24577.0"/>
        <n v="43944.9"/>
        <n v="1821.7"/>
        <n v="32750.0"/>
        <n v="62010.9"/>
        <n v="14674.4"/>
        <n v="35239.5"/>
        <n v="16715.8"/>
        <n v="26016.3"/>
        <n v="25607.5"/>
        <n v="406.7"/>
        <n v="64672.5"/>
        <n v="42035.1"/>
        <n v="11955.4"/>
        <n v="57592.6"/>
        <n v="20360.4"/>
        <n v="53108.2"/>
        <n v="12028.2"/>
        <n v="49629.7"/>
        <n v="24962.9"/>
        <n v="9204.6"/>
        <n v="8756.0"/>
        <n v="68216.7"/>
        <n v="25729.3"/>
        <n v="44382.7"/>
        <n v="34017.52"/>
        <n v="88976.26"/>
        <n v="12872.050000000001"/>
        <n v="9089.4"/>
        <n v="65795.23"/>
        <n v="14759.56"/>
        <n v="13739.79"/>
        <n v="61703.5"/>
        <n v="16025.29"/>
        <n v="24902.21"/>
        <n v="16688.0"/>
        <n v="4874.472"/>
        <n v="2013.96"/>
        <n v="24384.94"/>
        <n v="26172.73"/>
        <n v="25506.48"/>
        <n v="129605.91"/>
        <n v="29565.67"/>
        <n v="39318.95"/>
        <n v="16209.61"/>
        <n v="29938.27"/>
        <n v="41252.74"/>
        <n v="16320.87"/>
        <n v="39116.67"/>
        <n v="50590.16"/>
        <n v="56491.97"/>
        <n v="33292.54"/>
        <n v="4501.686"/>
        <n v="47034.83"/>
        <n v="19233.49"/>
        <n v="31499.98"/>
        <n v="9777.76"/>
        <n v="19895.93"/>
        <n v="28427.65"/>
        <n v="52732.2"/>
        <n v="11719.12"/>
        <n v="28427.25"/>
        <n v="91646.87"/>
        <n v="13433.1"/>
        <n v="20302.43"/>
        <n v="10377.55"/>
        <n v="21823.28"/>
        <n v="16499.97"/>
        <n v="16443.38"/>
        <n v="83365.93"/>
        <n v="17576.81"/>
        <n v="9330.65"/>
        <n v="11183.39"/>
        <n v="96562.15"/>
        <n v="15409.86"/>
        <n v="28508.25"/>
        <n v="12551.22"/>
        <n v="36615.19"/>
        <n v="33088.63"/>
        <n v="27032.22"/>
        <n v="54752.27"/>
        <n v="74145.33"/>
        <n v="31751.25"/>
        <n v="19690.34"/>
        <n v="14722.07"/>
      </sharedItems>
    </cacheField>
    <cacheField name="Total (kWh)" numFmtId="2">
      <sharedItems containsSemiMixedTypes="0" containsString="0" containsNumber="1">
        <n v="75640.6"/>
        <n v="38513.8"/>
        <n v="26870.8"/>
        <n v="11722.3"/>
        <n v="175312.40000000002"/>
        <n v="23965.600000000002"/>
        <n v="342377.1"/>
        <n v="40598.19999999999"/>
        <n v="119902.7"/>
        <n v="153636.2"/>
        <n v="399823.9"/>
        <n v="91261.3"/>
        <n v="293312.60000000003"/>
        <n v="83093.3"/>
        <n v="233484.30000000002"/>
        <n v="14200.900000000001"/>
        <n v="55503.3"/>
        <n v="96709.6"/>
        <n v="241801.2"/>
        <n v="391738.3"/>
        <n v="239343.7"/>
        <n v="304678.19999999995"/>
        <n v="73392.0"/>
        <n v="110968.10179599392"/>
        <n v="209188.40000000002"/>
        <n v="84585.20000000001"/>
        <n v="119501.00000000001"/>
        <n v="180395.5"/>
        <n v="237873.19999999998"/>
        <n v="237725.9"/>
        <n v="136104.5"/>
        <n v="131162.99999999997"/>
        <n v="455027.29999999993"/>
        <n v="505756.3"/>
        <n v="98146.4"/>
        <n v="143711.1"/>
        <n v="425304.39999999997"/>
        <n v="115391.09999999999"/>
        <n v="95736.6"/>
        <n v="199732.2"/>
        <n v="307674.9"/>
        <n v="269658.5"/>
        <n v="104511.19999999998"/>
        <n v="11449.0"/>
        <n v="324060.6"/>
        <n v="241000.80000000002"/>
        <n v="320907.7"/>
        <n v="190351.5"/>
        <n v="128222.1"/>
        <n v="121816.6"/>
        <n v="33015.2"/>
        <n v="296877.1"/>
        <n v="100594.79999999999"/>
        <n v="82216.5"/>
        <n v="98826.6"/>
        <n v="198267.5"/>
        <n v="386549.1000000001"/>
        <n v="5634.900000000001"/>
        <n v="289177.1"/>
        <n v="440473.8"/>
        <n v="131393.5"/>
        <n v="264043.0"/>
        <n v="145843.0"/>
        <n v="217703.59999999995"/>
        <n v="261123.40000000002"/>
        <n v="7877.099999999999"/>
        <n v="505237.3000000001"/>
        <n v="368092.7"/>
        <n v="103592.49999999999"/>
        <n v="391543.10000000003"/>
        <n v="195032.2"/>
        <n v="431252.10000000003"/>
        <n v="73057.5"/>
        <n v="405496.20000000007"/>
        <n v="221614.49999999997"/>
        <n v="94527.20000000001"/>
        <n v="119510.6"/>
        <n v="613240.5999999999"/>
        <n v="224910.7"/>
        <n v="313375.6"/>
        <n v="300128.85000000003"/>
        <n v="779653.16"/>
        <n v="78298.72499999999"/>
        <n v="57195.48"/>
        <n v="586507.3900000001"/>
        <n v="79668.31999999999"/>
        <n v="128317.6"/>
        <n v="353014.27999999997"/>
        <n v="167267.63"/>
        <n v="221493.25"/>
        <n v="155314.75"/>
        <n v="527746.907"/>
        <n v="13440.310000000001"/>
        <n v="216837.77"/>
        <n v="203599.25"/>
        <n v="225315.62000000002"/>
        <n v="1307921.5999999999"/>
        <n v="239226.65999999997"/>
        <n v="325035.32"/>
        <n v="209732.81"/>
        <n v="251992.32"/>
        <n v="326539.96"/>
        <n v="167929.89"/>
        <n v="413989.11000000004"/>
        <n v="400780.89"/>
        <n v="388578.04000000004"/>
        <n v="344872.2"/>
        <n v="45926.778999999995"/>
        <n v="428817.91000000003"/>
        <n v="207313.03000000003"/>
        <n v="241484.03999999998"/>
        <n v="77605.18"/>
        <n v="162590.72999999998"/>
        <n v="187605.05999999997"/>
        <n v="457813.7"/>
        <n v="88567.06999999999"/>
        <n v="293747.0"/>
        <n v="720763.8100000002"/>
        <n v="102983.17000000001"/>
        <n v="130007.47"/>
        <n v="86690.42"/>
        <n v="167221.71"/>
        <n v="121326.54000000001"/>
        <n v="188489.79000000004"/>
        <n v="718609.1499999999"/>
        <n v="151093.88"/>
        <n v="134105.25"/>
        <n v="117691.81000000001"/>
        <n v="780980.83"/>
        <n v="112968.21000000002"/>
        <n v="291659.92"/>
        <n v="137396.77"/>
        <n v="349564.39"/>
        <n v="431084.1"/>
        <n v="280839.20999999996"/>
        <n v="461110.72000000003"/>
        <n v="512855.59"/>
        <n v="392906.04"/>
        <n v="201840.13999999998"/>
        <n v="170521.78"/>
      </sharedItems>
    </cacheField>
    <cacheField name="Total (kWh/bed)" numFmtId="2">
      <sharedItems containsSemiMixedTypes="0" containsString="0" containsNumber="1">
        <n v="1350.7250000000001"/>
        <n v="313.12032520325204"/>
        <n v="571.7191489361702"/>
        <n v="586.115"/>
        <n v="1037.351479289941"/>
        <n v="773.083870967742"/>
        <n v="4389.45"/>
        <n v="1014.9549999999997"/>
        <n v="1131.1575471698113"/>
        <n v="1995.2753246753248"/>
        <n v="2172.95597826087"/>
        <n v="1086.4440476190478"/>
        <n v="3491.816666666667"/>
        <n v="1051.813924050633"/>
        <n v="2955.4974683544306"/>
        <n v="302.1468085106383"/>
        <n v="1088.3"/>
        <n v="1443.426865671642"/>
        <n v="2779.324137931035"/>
        <n v="1247.574203821656"/>
        <n v="2195.81376146789"/>
        <n v="1835.4108433734937"/>
        <n v="834.0"/>
        <n v="1562.931011211182"/>
        <n v="1394.5893333333336"/>
        <n v="2819.506666666667"/>
        <n v="1683.1126760563382"/>
        <n v="2957.3032786885246"/>
        <n v="2332.0901960784313"/>
        <n v="1251.188947368421"/>
        <n v="1944.35"/>
        <n v="1473.7415730337075"/>
        <n v="4417.740776699028"/>
        <n v="2841.3275280898874"/>
        <n v="846.0896551724137"/>
        <n v="1466.4397959183675"/>
        <n v="2376.0022346368714"/>
        <n v="3846.37"/>
        <n v="1243.3324675324677"/>
        <n v="1997.3220000000001"/>
        <n v="2771.8459459459464"/>
        <n v="2123.2952755905512"/>
        <n v="1229.5435294117644"/>
        <n v="715.5625"/>
        <n v="2946.0054545454545"/>
        <n v="1385.0620689655173"/>
        <n v="5439.113559322034"/>
        <n v="6345.05"/>
        <n v="741.1682080924855"/>
        <n v="1138.4728971962618"/>
        <n v="1942.070588235294"/>
        <n v="4638.7046875"/>
        <n v="2011.8959999999997"/>
        <n v="2936.3035714285716"/>
        <n v="1335.4945945945947"/>
        <n v="1348.7585034013605"/>
        <n v="3944.3785714285723"/>
        <n v="296.5736842105263"/>
        <n v="2471.599145299145"/>
        <n v="5062.91724137931"/>
        <n v="1476.3314606741574"/>
        <n v="3106.3882352941177"/>
        <n v="1894.064935064935"/>
        <n v="2221.4653061224485"/>
        <n v="1611.872839506173"/>
        <n v="179.02499999999998"/>
        <n v="2087.7574380165292"/>
        <n v="4434.851807228916"/>
        <n v="773.0783582089551"/>
        <n v="3659.2813084112154"/>
        <n v="3095.7492063492064"/>
        <n v="2492.7867052023125"/>
        <n v="1588.2065217391305"/>
        <n v="1740.3270386266097"/>
        <n v="1846.7874999999997"/>
        <n v="1312.877777777778"/>
        <n v="1707.2942857142857"/>
        <n v="2787.457272727272"/>
        <n v="2121.799056603774"/>
        <n v="2725.005217391304"/>
        <n v="5359.44375"/>
        <n v="6338.643577235773"/>
        <n v="1665.930319148936"/>
        <n v="2859.7740000000003"/>
        <n v="3470.4579289940834"/>
        <n v="2569.9458064516125"/>
        <n v="3207.94"/>
        <n v="3330.323396226415"/>
        <n v="2172.306883116883"/>
        <n v="1203.7676630434783"/>
        <n v="1848.985119047619"/>
        <n v="6680.340594936709"/>
        <n v="285.9640425531915"/>
        <n v="4251.720980392157"/>
        <n v="3038.794776119403"/>
        <n v="2589.8347126436784"/>
        <n v="4165.355414012738"/>
        <n v="1441.1244578313251"/>
        <n v="3693.583181818182"/>
        <n v="1398.2187333333334"/>
        <n v="8399.744"/>
        <n v="5353.1140983606565"/>
        <n v="1646.3714705882355"/>
        <n v="2178.8900526315792"/>
        <n v="5725.441285714286"/>
        <n v="4366.045393258428"/>
        <n v="3348.273786407767"/>
        <n v="258.0156123595505"/>
        <n v="3696.7061206896556"/>
        <n v="2115.439081632653"/>
        <n v="1349.0728491620112"/>
        <n v="776.0518"/>
        <n v="1464.781351351351"/>
        <n v="1477.2051968503933"/>
        <n v="5386.043529411765"/>
        <n v="805.1551818181817"/>
        <n v="1688.2011494252874"/>
        <n v="11261.934531250003"/>
        <n v="2059.6634000000004"/>
        <n v="4643.123928571428"/>
        <n v="1171.4921621621622"/>
        <n v="1706.3439795918366"/>
        <n v="6385.607368421053"/>
        <n v="1611.0238461538465"/>
        <n v="8074.26011235955"/>
        <n v="1777.5750588235294"/>
        <n v="1741.6266233766235"/>
        <n v="1200.936836734694"/>
        <n v="4820.869320987654"/>
        <n v="2567.4593181818186"/>
        <n v="1205.2062809917354"/>
        <n v="1655.3827710843373"/>
        <n v="2020.6034104046244"/>
        <n v="1850.1463519313304"/>
        <n v="2340.3267499999997"/>
        <n v="6404.315555555556"/>
        <n v="7326.508428571429"/>
        <n v="1785.9365454545455"/>
        <n v="1904.1522641509432"/>
        <n v="1482.7980869565217"/>
      </sharedItems>
    </cacheField>
    <cacheField name="Total (KgCO2e)" numFmtId="2">
      <sharedItems containsSemiMixedTypes="0" containsString="0" containsNumber="1">
        <n v="16060.768598"/>
        <n v="8177.6351540000005"/>
        <n v="5705.4769639999995"/>
        <n v="2488.995959"/>
        <n v="37224.081892"/>
        <n v="5088.615848"/>
        <n v="72696.929643"/>
        <n v="8620.215805999998"/>
        <n v="25458.940291"/>
        <n v="32621.574346"/>
        <n v="84894.608687"/>
        <n v="19377.511829"/>
        <n v="62279.064358"/>
        <n v="17643.200389"/>
        <n v="49575.721419"/>
        <n v="3015.277097"/>
        <n v="11785.015689"/>
        <n v="20534.349368"/>
        <n v="51341.648796"/>
        <n v="83177.79323899999"/>
        <n v="50819.847821"/>
        <n v="64692.32220599999"/>
        <n v="15583.323359999999"/>
        <n v="23561.85705434339"/>
        <n v="44416.972972"/>
        <n v="17959.975516000002"/>
        <n v="25373.647330000003"/>
        <n v="38303.376514999996"/>
        <n v="50507.61655599999"/>
        <n v="50476.340347"/>
        <n v="28899.068485"/>
        <n v="27849.83978999999"/>
        <n v="96615.94660899998"/>
        <n v="107387.235179"/>
        <n v="20839.425111999997"/>
        <n v="30514.177863"/>
        <n v="90304.88325199999"/>
        <n v="24500.992262999996"/>
        <n v="20327.752278"/>
        <n v="42409.138026"/>
        <n v="65328.611517000005"/>
        <n v="57256.589304999994"/>
        <n v="22190.863095999994"/>
        <n v="2430.9661699999997"/>
        <n v="68807.78719799999"/>
        <n v="51171.699864"/>
        <n v="68138.331941"/>
        <n v="40417.333995"/>
        <n v="27225.398493"/>
        <n v="25865.318678"/>
        <n v="7010.117415999999"/>
        <n v="63035.91464299999"/>
        <n v="21359.293883999995"/>
        <n v="17457.029445"/>
        <n v="20983.851978"/>
        <n v="42098.138275"/>
        <n v="82075.97040300001"/>
        <n v="1196.458317"/>
        <n v="61400.97364299999"/>
        <n v="93525.801954"/>
        <n v="27898.781854999997"/>
        <n v="56064.25019"/>
        <n v="30966.84419"/>
        <n v="46225.00538799999"/>
        <n v="55444.331522"/>
        <n v="1672.5446429999997"/>
        <n v="107277.03590900001"/>
        <n v="78157.122991"/>
        <n v="21995.795524999998"/>
        <n v="83136.34642300001"/>
        <n v="41411.187026"/>
        <n v="91567.758393"/>
        <n v="15512.298975"/>
        <n v="86099.00814600001"/>
        <n v="47055.40678499999"/>
        <n v="20070.960376000003"/>
        <n v="25375.685698"/>
        <n v="130209.37659799996"/>
        <n v="47755.288931"/>
        <n v="66539.04114799999"/>
        <n v="55337.757363000004"/>
        <n v="143752.44964079998"/>
        <n v="14436.718915499998"/>
        <n v="10545.7026024"/>
        <n v="108140.23256820002"/>
        <n v="14689.244841599997"/>
        <n v="23659.199088"/>
        <n v="65088.77294639999"/>
        <n v="30840.8056194"/>
        <n v="40838.925435"/>
        <n v="28636.933605"/>
        <n v="97305.97471266"/>
        <n v="2478.1243578"/>
        <n v="39980.548032599996"/>
        <n v="37539.629714999995"/>
        <n v="41543.694015600006"/>
        <n v="241154.58460799995"/>
        <n v="44108.61157079999"/>
        <n v="59930.0123016"/>
        <n v="38670.5355078"/>
        <n v="46462.343961599996"/>
        <n v="60207.4378248"/>
        <n v="30962.913118200002"/>
        <n v="76331.31210180001"/>
        <n v="73895.98049819999"/>
        <n v="71646.0190152"/>
        <n v="63587.536236"/>
        <n v="8467.979512019998"/>
        <n v="79065.4462458"/>
        <n v="38224.376471400006"/>
        <n v="44524.82729519999"/>
        <n v="14308.843088399997"/>
        <n v="29978.478797399996"/>
        <n v="34590.62096279999"/>
        <n v="84411.69000599999"/>
        <n v="16329.996366599997"/>
        <n v="54161.07186"/>
        <n v="132894.43128780002"/>
        <n v="18988.036884600002"/>
        <n v="23970.777318599998"/>
        <n v="15983.979639599998"/>
        <n v="30832.338889799998"/>
        <n v="22370.1874452"/>
        <n v="34753.74748020001"/>
        <n v="132497.15507699997"/>
        <n v="27858.6895944"/>
        <n v="24726.325995"/>
        <n v="21700.0159278"/>
        <n v="143997.2454354"/>
        <n v="20829.078559800004"/>
        <n v="53776.25604959999"/>
        <n v="25333.216452599998"/>
        <n v="64452.6822282"/>
        <n v="79483.286358"/>
        <n v="51781.13353979999"/>
        <n v="85019.5945536"/>
        <n v="94560.3136842"/>
        <n v="72444.0156552"/>
        <n v="37215.285013199995"/>
        <n v="31440.805796399996"/>
      </sharedItems>
    </cacheField>
    <cacheField name="Total Emissions (TCO2e)" numFmtId="2">
      <sharedItems containsSemiMixedTypes="0" containsString="0" containsNumber="1">
        <n v="16.060768598"/>
        <n v="8.177635154"/>
        <n v="5.705476964"/>
        <n v="2.488995959"/>
        <n v="37.224081892"/>
        <n v="5.088615848000001"/>
        <n v="72.69692964299999"/>
        <n v="8.620215806"/>
        <n v="25.458940290999998"/>
        <n v="32.621574346"/>
        <n v="84.894608687"/>
        <n v="19.377511829"/>
        <n v="62.27906435800001"/>
        <n v="17.643200389"/>
        <n v="49.575721419000004"/>
        <n v="3.0152770970000002"/>
        <n v="11.785015689"/>
        <n v="20.534349368"/>
        <n v="51.341648796"/>
        <n v="83.177793239"/>
        <n v="50.819847821"/>
        <n v="64.69232220599999"/>
        <n v="15.583323359999998"/>
        <n v="23.56185705434339"/>
        <n v="44.416972972"/>
        <n v="17.959975516000004"/>
        <n v="25.373647330000004"/>
        <n v="38.303376515"/>
        <n v="50.507616555999995"/>
        <n v="50.476340347"/>
        <n v="28.899068485"/>
        <n v="27.84983978999999"/>
        <n v="96.61594660899998"/>
        <n v="107.387235179"/>
        <n v="20.839425111999997"/>
        <n v="30.514177863"/>
        <n v="90.30488325199998"/>
        <n v="24.500992262999997"/>
        <n v="20.327752278"/>
        <n v="42.409138026"/>
        <n v="65.328611517"/>
        <n v="57.25658930499999"/>
        <n v="22.190863095999994"/>
        <n v="2.4309661699999996"/>
        <n v="68.80778719799999"/>
        <n v="51.171699864000004"/>
        <n v="68.13833194099999"/>
        <n v="40.417333995"/>
        <n v="27.225398493"/>
        <n v="25.865318678"/>
        <n v="7.010117415999999"/>
        <n v="63.03591464299999"/>
        <n v="21.359293883999996"/>
        <n v="17.457029445"/>
        <n v="20.983851977999997"/>
        <n v="42.098138275"/>
        <n v="82.07597040300001"/>
        <n v="1.196458317"/>
        <n v="61.40097364299999"/>
        <n v="93.525801954"/>
        <n v="27.898781854999996"/>
        <n v="56.064250189999996"/>
        <n v="30.96684419"/>
        <n v="46.22500538799999"/>
        <n v="55.444331522"/>
        <n v="1.6725446429999997"/>
        <n v="107.27703590900002"/>
        <n v="78.157122991"/>
        <n v="21.995795525"/>
        <n v="83.136346423"/>
        <n v="41.411187026"/>
        <n v="91.56775839299999"/>
        <n v="15.512298975"/>
        <n v="86.099008146"/>
        <n v="47.055406784999995"/>
        <n v="20.070960376000002"/>
        <n v="25.375685698"/>
        <n v="130.20937659799995"/>
        <n v="47.755288931"/>
        <n v="66.539041148"/>
        <n v="55.337757363"/>
        <n v="143.7524496408"/>
        <n v="14.436718915499998"/>
        <n v="10.5457026024"/>
        <n v="108.14023256820002"/>
        <n v="14.689244841599997"/>
        <n v="23.659199088"/>
        <n v="65.0887729464"/>
        <n v="30.840805619399998"/>
        <n v="40.838925435"/>
        <n v="28.636933605"/>
        <n v="97.30597471266"/>
        <n v="2.4781243578"/>
        <n v="39.9805480326"/>
        <n v="37.539629715"/>
        <n v="41.5436940156"/>
        <n v="241.15458460799994"/>
        <n v="44.108611570799994"/>
        <n v="59.9300123016"/>
        <n v="38.6705355078"/>
        <n v="46.4623439616"/>
        <n v="60.207437824799996"/>
        <n v="30.962913118200003"/>
        <n v="76.33131210180001"/>
        <n v="73.89598049819999"/>
        <n v="71.6460190152"/>
        <n v="63.587536236"/>
        <n v="8.467979512019998"/>
        <n v="79.0654462458"/>
        <n v="38.22437647140001"/>
        <n v="44.52482729519999"/>
        <n v="14.308843088399998"/>
        <n v="29.978478797399994"/>
        <n v="34.590620962799996"/>
        <n v="84.41169000599999"/>
        <n v="16.329996366599996"/>
        <n v="54.16107186"/>
        <n v="132.89443128780002"/>
        <n v="18.988036884600003"/>
        <n v="23.970777318599996"/>
        <n v="15.983979639599998"/>
        <n v="30.8323388898"/>
        <n v="22.370187445200003"/>
        <n v="34.753747480200005"/>
        <n v="132.49715507699997"/>
        <n v="27.858689594399998"/>
        <n v="24.726325995"/>
        <n v="21.7000159278"/>
        <n v="143.9972454354"/>
        <n v="20.829078559800003"/>
        <n v="53.77625604959999"/>
        <n v="25.3332164526"/>
        <n v="64.4526822282"/>
        <n v="79.483286358"/>
        <n v="51.78113353979999"/>
        <n v="85.0195945536"/>
        <n v="94.5603136842"/>
        <n v="72.44401565519999"/>
        <n v="37.215285013199995"/>
        <n v="31.440805796399996"/>
      </sharedItems>
    </cacheField>
    <cacheField name="Total Emissions (kgCO2e/bed)" numFmtId="2">
      <sharedItems containsSemiMixedTypes="0" containsString="0" containsNumber="1">
        <n v="286.79943925000003"/>
        <n v="66.4848386504065"/>
        <n v="121.39312689361701"/>
        <n v="124.44979794999999"/>
        <n v="220.26083959763315"/>
        <n v="164.14889832258066"/>
        <n v="932.0119185"/>
        <n v="215.50539514999997"/>
        <n v="240.17868199056602"/>
        <n v="423.6568096883117"/>
        <n v="461.38374286413045"/>
        <n v="230.68466463095237"/>
        <n v="741.4174328333334"/>
        <n v="223.3316504936709"/>
        <n v="627.5407774556962"/>
        <n v="64.15483185106383"/>
        <n v="231.07873899999998"/>
        <n v="306.48282638805966"/>
        <n v="590.1338942068966"/>
        <n v="264.8974306974522"/>
        <n v="466.2371359724771"/>
        <n v="389.7127843734939"/>
        <n v="177.08321999999998"/>
        <n v="331.85714161047025"/>
        <n v="296.11315314666666"/>
        <n v="598.6658505333334"/>
        <n v="357.3753145070423"/>
        <n v="627.9242051639344"/>
        <n v="495.17271133333327"/>
        <n v="265.66494919473683"/>
        <n v="412.8438355"/>
        <n v="312.9195482022471"/>
        <n v="938.0188991165046"/>
        <n v="603.2990740393258"/>
        <n v="179.6502164827586"/>
        <n v="311.369161867347"/>
        <n v="504.49655448044683"/>
        <n v="816.6997420999999"/>
        <n v="263.99678283116884"/>
        <n v="424.09138026"/>
        <n v="588.5460497027027"/>
        <n v="450.83928586614167"/>
        <n v="261.0689775999999"/>
        <n v="151.93538562499998"/>
        <n v="625.5253381636363"/>
        <n v="294.0902291034483"/>
        <n v="1154.8869820508473"/>
        <n v="1347.2444665"/>
        <n v="157.37224562427747"/>
        <n v="241.73195026168224"/>
        <n v="412.35984799999994"/>
        <n v="984.9361662968748"/>
        <n v="427.1858776799999"/>
        <n v="623.4653373214286"/>
        <n v="283.56556727027026"/>
        <n v="286.3818930272109"/>
        <n v="837.5099020714288"/>
        <n v="62.97149036842106"/>
        <n v="524.7946465213674"/>
        <n v="1075.009217862069"/>
        <n v="313.4694590449438"/>
        <n v="659.579414"/>
        <n v="402.16680766233765"/>
        <n v="471.6837284489795"/>
        <n v="342.24896001234566"/>
        <n v="38.01237824999999"/>
        <n v="443.2935368140496"/>
        <n v="941.6520842289157"/>
        <n v="164.14772779850745"/>
        <n v="776.9752002149534"/>
        <n v="657.320428984127"/>
        <n v="529.2934011156069"/>
        <n v="337.22389076086955"/>
        <n v="369.523640111588"/>
        <n v="392.1283898749999"/>
        <n v="278.7633385555556"/>
        <n v="362.5097956857143"/>
        <n v="591.8608027181816"/>
        <n v="450.5215936886793"/>
        <n v="578.6003578086955"/>
        <n v="988.174238625"/>
        <n v="1168.7191027707315"/>
        <n v="307.1642322446808"/>
        <n v="527.2851301200001"/>
        <n v="639.8830329479291"/>
        <n v="473.8466077935483"/>
        <n v="591.4799772"/>
        <n v="614.0450277962263"/>
        <n v="400.5299431090909"/>
        <n v="221.95068171195652"/>
        <n v="340.91587625"/>
        <n v="1231.7211988944302"/>
        <n v="52.726050165957446"/>
        <n v="783.9323143647058"/>
        <n v="560.2929808208954"/>
        <n v="477.51372431724144"/>
        <n v="768.0082312356686"/>
        <n v="265.7145275349397"/>
        <n v="681.0228670636363"/>
        <n v="257.803570052"/>
        <n v="1548.7447987199998"/>
        <n v="987.0071774557377"/>
        <n v="303.55797174705884"/>
        <n v="401.7437479042106"/>
        <n v="1055.6568642599998"/>
        <n v="805.0114496089888"/>
        <n v="617.3547207378641"/>
        <n v="47.57291860685392"/>
        <n v="681.5986745327587"/>
        <n v="390.0446578714286"/>
        <n v="248.74205192849158"/>
        <n v="143.08843088399996"/>
        <n v="270.0763855621621"/>
        <n v="272.3670941952755"/>
        <n v="993.078705952941"/>
        <n v="148.45451242363634"/>
        <n v="311.27052793103445"/>
        <n v="2076.4754888718753"/>
        <n v="379.760737692"/>
        <n v="856.0991899499999"/>
        <n v="215.99972485945943"/>
        <n v="314.61570295714284"/>
        <n v="1177.3782865894736"/>
        <n v="297.0405767538462"/>
        <n v="1488.7320795168537"/>
        <n v="327.74928934588235"/>
        <n v="321.1211168181818"/>
        <n v="221.42873395714284"/>
        <n v="888.8718854037037"/>
        <n v="473.38814908636374"/>
        <n v="222.21593408925617"/>
        <n v="305.21947533253007"/>
        <n v="372.5588568104046"/>
        <n v="341.1299843690987"/>
        <n v="431.5094461649999"/>
        <n v="1180.8277021333333"/>
        <n v="1350.86162406"/>
        <n v="329.29098025090906"/>
        <n v="351.08759446415087"/>
        <n v="273.3983112730434"/>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141" sheet="Cleaned and Completed Data"/>
  </cacheSource>
  <cacheFields>
    <cacheField name="Site Name" numFmtId="0">
      <sharedItems>
        <s v="Site 1"/>
        <s v="Site 2"/>
        <s v="Site 3"/>
        <s v="Site 4"/>
        <s v="Site 5"/>
        <s v="Site 6"/>
        <s v="Site 7"/>
        <s v="Site 8"/>
        <s v="Site 9"/>
        <s v="Site 10"/>
        <s v="Site 11"/>
        <s v="Site 12"/>
        <s v="Site 13"/>
        <s v="Site 14"/>
        <s v="Site 15"/>
        <s v="Site 16"/>
        <s v="Site 17"/>
        <s v="Site 18"/>
        <s v="Site 19"/>
        <s v="Site 20"/>
        <s v="Site 21"/>
        <s v="Site 22"/>
        <s v="Site 23"/>
        <s v="Site 24"/>
        <s v="Site 25"/>
        <s v="Site 26"/>
        <s v="Site 27"/>
        <s v="Site 28"/>
        <s v="Site 29"/>
        <s v="Site 30"/>
        <s v="Site 31"/>
        <s v="Site 32"/>
        <s v="Site 33"/>
        <s v="Site 34"/>
        <s v="Site 35"/>
        <s v="Site 36"/>
        <s v="Site 37"/>
        <s v="Site 38"/>
        <s v="Site 39"/>
        <s v="Site 40"/>
        <s v="Site 41"/>
        <s v="Site 42"/>
        <s v="Site 43"/>
        <s v="Site 44"/>
        <s v="Site 45"/>
        <s v="Site 46"/>
        <s v="Site 47"/>
        <s v="Site 48"/>
        <s v="Site 49"/>
        <s v="Site 50"/>
        <s v="Site 51"/>
        <s v="Site 52"/>
        <s v="Site 53"/>
        <s v="Site 54"/>
        <s v="Site 55"/>
        <s v="Site 56"/>
        <s v="Site 57"/>
        <s v="Site 58"/>
        <s v="Site 59"/>
        <s v="Site 60"/>
        <s v="Site 61"/>
        <s v="Site 62"/>
        <s v="Site 63"/>
        <s v="Site 64"/>
        <s v="Site 65"/>
        <s v="Site 66"/>
        <s v="Site 67"/>
        <s v="Site 68"/>
        <s v="Site 69"/>
        <s v="Site 70"/>
        <s v="Site 71"/>
        <s v="Site 72"/>
        <s v="Site 73"/>
        <s v="Site 74"/>
        <s v="Site 75"/>
        <s v="Site 76"/>
        <s v="Site 77"/>
        <s v="Site 78"/>
        <s v="Site 79"/>
        <s v="Site 80"/>
      </sharedItems>
    </cacheField>
    <cacheField name="Region" numFmtId="0">
      <sharedItems>
        <s v="Scotland"/>
        <s v="South West"/>
        <s v="Midlands"/>
        <s v="South East"/>
        <s v="North East"/>
        <s v="North West"/>
      </sharedItems>
    </cacheField>
    <cacheField name="Beds" numFmtId="0">
      <sharedItems containsSemiMixedTypes="0" containsString="0" containsNumber="1" containsInteger="1">
        <n v="56.0"/>
        <n v="123.0"/>
        <n v="47.0"/>
        <n v="20.0"/>
        <n v="169.0"/>
        <n v="31.0"/>
        <n v="78.0"/>
        <n v="40.0"/>
        <n v="106.0"/>
        <n v="77.0"/>
        <n v="184.0"/>
        <n v="84.0"/>
        <n v="79.0"/>
        <n v="51.0"/>
        <n v="67.0"/>
        <n v="87.0"/>
        <n v="314.0"/>
        <n v="109.0"/>
        <n v="166.0"/>
        <n v="88.0"/>
        <n v="71.0"/>
        <n v="150.0"/>
        <n v="30.0"/>
        <n v="61.0"/>
        <n v="102.0"/>
        <n v="190.0"/>
        <n v="70.0"/>
        <n v="89.0"/>
        <n v="103.0"/>
        <n v="178.0"/>
        <n v="116.0"/>
        <n v="98.0"/>
        <n v="179.0"/>
        <n v="100.0"/>
        <n v="111.0"/>
        <n v="127.0"/>
        <n v="85.0"/>
        <n v="16.0"/>
        <n v="110.0"/>
        <n v="174.0"/>
        <n v="59.0"/>
        <n v="173.0"/>
        <n v="107.0"/>
        <n v="17.0"/>
        <n v="64.0"/>
        <n v="50.0"/>
        <n v="28.0"/>
        <n v="74.0"/>
        <n v="147.0"/>
        <n v="19.0"/>
        <n v="117.0"/>
        <n v="162.0"/>
        <n v="44.0"/>
        <n v="242.0"/>
        <n v="83.0"/>
        <n v="134.0"/>
        <n v="63.0"/>
        <n v="46.0"/>
        <n v="233.0"/>
        <n v="120.0"/>
        <n v="72.0"/>
        <n v="220.0"/>
        <n v="115.0"/>
      </sharedItems>
    </cacheField>
    <cacheField name="Utility" numFmtId="0">
      <sharedItems>
        <s v="Electricity"/>
        <s v="Natural Gas"/>
      </sharedItems>
    </cacheField>
    <cacheField name="Units" numFmtId="0">
      <sharedItems>
        <s v="kWh"/>
      </sharedItems>
    </cacheField>
    <cacheField name="Jan-21" numFmtId="2">
      <sharedItems containsSemiMixedTypes="0" containsString="0" containsNumber="1">
        <n v="6427.2"/>
        <n v="1899.0"/>
        <n v="1974.6"/>
        <n v="-111.40000000000009"/>
        <n v="13626.7"/>
        <n v="2022.5"/>
        <n v="40047.2"/>
        <n v="3952.6"/>
        <n v="10032.0"/>
        <n v="16943.3"/>
        <n v="45496.6"/>
        <n v="8684.1"/>
        <n v="35350.8"/>
        <n v="7093.2"/>
        <n v="26903.800000000003"/>
        <n v="1310.1"/>
        <n v="6028.6"/>
        <n v="8532.2"/>
        <n v="30088.5"/>
        <n v="31861.6"/>
        <n v="13542.000000000002"/>
        <n v="36521.1"/>
        <n v="6984.9"/>
        <n v="976.100889877642"/>
        <n v="28732.6"/>
        <n v="8465.4"/>
        <n v="9227.3"/>
        <n v="16902.8"/>
        <n v="29308.6"/>
        <n v="36817.2"/>
        <n v="9999.5"/>
        <n v="14629.6"/>
        <n v="50989.2"/>
        <n v="57922.9"/>
        <n v="9008.5"/>
        <n v="15672.5"/>
        <n v="61875.7"/>
        <n v="19888.4"/>
        <n v="11930.8"/>
        <n v="29628.5"/>
        <n v="44820.8"/>
        <n v="33177.6"/>
        <n v="7420.2"/>
        <n v="1344.5"/>
        <n v="41266.3"/>
        <n v="25591.5"/>
        <n v="43033.4"/>
        <n v="18812.1"/>
        <n v="12584.6"/>
        <n v="11773.6"/>
        <n v="4993.6"/>
        <n v="23593.6"/>
        <n v="13673.1"/>
        <n v="11197.7"/>
        <n v="9914.6"/>
        <n v="26472.5"/>
        <n v="53563.8"/>
        <n v="2819.9"/>
        <n v="41916.7"/>
        <n v="51742.1"/>
        <n v="11206.2"/>
        <n v="35561.5"/>
        <n v="17808.4"/>
        <n v="24231.6"/>
        <n v="19108.0"/>
        <n v="1285.4"/>
        <n v="67081.2"/>
        <n v="51856.1"/>
        <n v="7796.4"/>
        <n v="49955.0"/>
        <n v="27659.8"/>
        <n v="51410.0"/>
        <n v="7486.3"/>
        <n v="39865.0"/>
        <n v="28944.5"/>
        <n v="7078.5"/>
        <n v="9061.5"/>
        <n v="63669.1"/>
        <n v="32294.7"/>
        <n v="40315.2"/>
        <n v="34416.52"/>
        <n v="100801.65"/>
        <n v="7812.5650000000005"/>
        <n v="8847.150000000001"/>
        <n v="76845.41"/>
        <n v="8314.34"/>
        <n v="19263.910000000003"/>
        <n v="41228.96"/>
        <n v="14999.42"/>
        <n v="20147.49"/>
        <n v="13244.63"/>
        <n v="5511.662"/>
        <n v="2155.5"/>
        <n v="31132.73"/>
        <n v="24500.91"/>
        <n v="30846.87"/>
        <n v="224717.19"/>
        <n v="18347.99"/>
        <n v="34831.98"/>
        <n v="16741.12"/>
        <n v="34500.22"/>
        <n v="53498.56"/>
        <n v="12647.13"/>
        <n v="50080.8"/>
        <n v="50574.88"/>
        <n v="38219.45"/>
        <n v="3851.506"/>
        <n v="50199.88"/>
        <n v="22373.23"/>
        <n v="32945.32"/>
        <n v="22770.39"/>
        <n v="29007.81"/>
        <n v="28230.93"/>
        <n v="55705.48"/>
        <n v="10976.97"/>
        <n v="26450.52"/>
        <n v="86808.68"/>
        <n v="14050.52"/>
        <n v="21109.46"/>
        <n v="5745.91"/>
        <n v="22817.09"/>
        <n v="16025.68"/>
        <n v="19078.19"/>
        <n v="81488.4"/>
        <n v="12533.43"/>
        <n v="46253.25"/>
        <n v="10877.68"/>
        <n v="102331.89"/>
        <n v="13430.61"/>
        <n v="24864.93"/>
        <n v="10835.43"/>
        <n v="38461.91"/>
        <n v="45892.44"/>
        <n v="26007.16"/>
        <n v="67213.83"/>
        <n v="67114.13"/>
        <n v="33916.95"/>
        <n v="18299.16"/>
        <n v="17650.5"/>
      </sharedItems>
    </cacheField>
    <cacheField name="Feb-21" numFmtId="2">
      <sharedItems containsSemiMixedTypes="0" containsString="0" containsNumber="1">
        <n v="6806.8"/>
        <n v="1839.9"/>
        <n v="1668.0"/>
        <n v="1195.3"/>
        <n v="12868.7"/>
        <n v="1982.1999999999998"/>
        <n v="33991.4"/>
        <n v="3571.2"/>
        <n v="9181.5"/>
        <n v="14191.7"/>
        <n v="42715.7"/>
        <n v="7901.8"/>
        <n v="30964.3"/>
        <n v="6481.5"/>
        <n v="23223.3"/>
        <n v="1445.9"/>
        <n v="4935.9"/>
        <n v="9615.7"/>
        <n v="24915.5"/>
        <n v="30070.1"/>
        <n v="25321.4"/>
        <n v="31210.9"/>
        <n v="6354.6"/>
        <n v="10042.800906116287"/>
        <n v="23788.6"/>
        <n v="7348.2"/>
        <n v="9446.7"/>
        <n v="14626.9"/>
        <n v="26052.2"/>
        <n v="31894.3"/>
        <n v="9525.7"/>
        <n v="13176.6"/>
        <n v="51953.6"/>
        <n v="54299.5"/>
        <n v="8634.6"/>
        <n v="13780.3"/>
        <n v="54004.0"/>
        <n v="9123.0"/>
        <n v="10310.7"/>
        <n v="24271.8"/>
        <n v="37213.3"/>
        <n v="25447.2"/>
        <n v="6967.1"/>
        <n v="304.7"/>
        <n v="34370.0"/>
        <n v="24058.6"/>
        <n v="36695.8"/>
        <n v="19093.2"/>
        <n v="10453.9"/>
        <n v="10815.6"/>
        <n v="5429.4"/>
        <n v="20505.5"/>
        <n v="12078.5"/>
        <n v="8012.200000000001"/>
        <n v="8185.5"/>
        <n v="22739.7"/>
        <n v="44787.6"/>
        <n v="3112.1"/>
        <n v="36474.7"/>
        <n v="44907.7"/>
        <n v="11148.5"/>
        <n v="29226.6"/>
        <n v="13969.8"/>
        <n v="19090.9"/>
        <n v="17836.6"/>
        <n v="1417.5"/>
        <n v="59506.9"/>
        <n v="43895.1"/>
        <n v="6979.4"/>
        <n v="41796.4"/>
        <n v="24479.4"/>
        <n v="46428.0"/>
        <n v="6117.2"/>
        <n v="50773.5"/>
        <n v="23437.1"/>
        <n v="6795.6"/>
        <n v="13531.1"/>
        <n v="57591.1"/>
        <n v="27441.8"/>
        <n v="33823.6"/>
        <n v="30575.0"/>
        <n v="95406.07"/>
        <n v="12677.41"/>
        <n v="7336.050000000001"/>
        <n v="66700.4"/>
        <n v="10261.59"/>
        <n v="16600.34"/>
        <n v="33775.12"/>
        <n v="14201.78"/>
        <n v="18272.15"/>
        <n v="17254.11"/>
        <n v="6142.658"/>
        <n v="2086.19"/>
        <n v="31123.44"/>
        <n v="17258.85"/>
        <n v="21592.92"/>
        <n v="166957.44"/>
        <n v="16999.74"/>
        <n v="30508.07"/>
        <n v="18317.96"/>
        <n v="32834.9"/>
        <n v="41877.53"/>
        <n v="15835.67"/>
        <n v="32546.79"/>
        <n v="42108.95"/>
        <n v="44864.16"/>
        <n v="27896.79"/>
        <n v="3591.81"/>
        <n v="44167.07"/>
        <n v="19165.45"/>
        <n v="31980.41"/>
        <n v="10142.54"/>
        <n v="6775.786666666667"/>
        <n v="29483.55"/>
        <n v="48937.89"/>
        <n v="11903.75"/>
        <n v="24197.25"/>
        <n v="80316.38"/>
        <n v="13643.05"/>
        <n v="15561.61"/>
        <n v="8863.5"/>
        <n v="22144.1"/>
        <n v="13934.77"/>
        <n v="17895.29"/>
        <n v="83452.11"/>
        <n v="11617.84"/>
        <n v="21836.54"/>
        <n v="9955.06"/>
        <n v="87532.17"/>
        <n v="12655.93"/>
        <n v="23421.27"/>
        <n v="11766.24"/>
        <n v="10765.34"/>
        <n v="36408.91"/>
        <n v="24199.76"/>
        <n v="58509.14"/>
        <n v="79635.58"/>
        <n v="50507.39"/>
        <n v="17215.83"/>
        <n v="16052.91"/>
      </sharedItems>
    </cacheField>
    <cacheField name="Mar-21" numFmtId="2">
      <sharedItems containsSemiMixedTypes="0" containsString="0" containsNumber="1">
        <n v="7113.3"/>
        <n v="1805.6"/>
        <n v="1838.3"/>
        <n v="1204.0"/>
        <n v="14340.6"/>
        <n v="2238.6"/>
        <n v="33078.7"/>
        <n v="3907.5"/>
        <n v="10267.9"/>
        <n v="14865.6"/>
        <n v="38007.4"/>
        <n v="8355.5"/>
        <n v="29274.9"/>
        <n v="6829.4"/>
        <n v="23453.799999999996"/>
        <n v="1473.0"/>
        <n v="5277.5"/>
        <n v="7651.0"/>
        <n v="24648.2"/>
        <n v="30523.0"/>
        <n v="21246.6"/>
        <n v="28229.0"/>
        <n v="6721.7"/>
        <n v="10262.3"/>
        <n v="21129.3"/>
        <n v="7643.3"/>
        <n v="10673.0"/>
        <n v="15806.1"/>
        <n v="26214.3"/>
        <n v="31044.1"/>
        <n v="11296.0"/>
        <n v="13420.8"/>
        <n v="46381.3"/>
        <n v="46567.9"/>
        <n v="8511.9"/>
        <n v="14108.2"/>
        <n v="49995.8"/>
        <n v="9968.5"/>
        <n v="9481.1"/>
        <n v="20087.3"/>
        <n v="31430.0"/>
        <n v="21289.6"/>
        <n v="8592.5"/>
        <n v="1200.1"/>
        <n v="34529.5"/>
        <n v="25247.6"/>
        <n v="35232.8"/>
        <n v="15365.9"/>
        <n v="11513.9"/>
        <n v="12558.5"/>
        <n v="5543.8"/>
        <n v="21185.4"/>
        <n v="10471.9"/>
        <n v="-8338.5"/>
        <n v="9562.6"/>
        <n v="20800.0"/>
        <n v="44492.3"/>
        <n v="-13380.3"/>
        <n v="35814.2"/>
        <n v="41971.9"/>
        <n v="12744.2"/>
        <n v="25640.6"/>
        <n v="14486.7"/>
        <n v="19578.4"/>
        <n v="20641.4"/>
        <n v="1439.4"/>
        <n v="55189.3"/>
        <n v="39950.8"/>
        <n v="8349.1"/>
        <n v="40791.8"/>
        <n v="25650.2"/>
        <n v="42220.1"/>
        <n v="5258.8"/>
        <n v="43157.0"/>
        <n v="22444.3"/>
        <n v="8274.9"/>
        <n v="9759.0"/>
        <n v="54941.3"/>
        <n v="24860.1"/>
        <n v="31390.8"/>
        <n v="28635.57"/>
        <n v="94446.17"/>
        <n v="6316.359999999999"/>
        <n v="7734.77"/>
        <n v="64925.63"/>
        <n v="5983.93"/>
        <n v="17309.06"/>
        <n v="32693.95"/>
        <n v="16297.02"/>
        <n v="20304.67"/>
        <n v="14117.64"/>
        <n v="528.0"/>
        <n v="2007.38"/>
        <n v="31048.99"/>
        <n v="24947.7"/>
        <n v="23087.42"/>
        <n v="168091.88"/>
        <n v="18247.94"/>
        <n v="29381.52"/>
        <n v="20134.81"/>
        <n v="31504.28"/>
        <n v="41765.61"/>
        <n v="15946.06"/>
        <n v="38374.71"/>
        <n v="44077.85"/>
        <n v="37119.36"/>
        <n v="32645.29"/>
        <n v="4022.5629999999996"/>
        <n v="45298.94"/>
        <n v="19957.0"/>
        <n v="31901.56"/>
        <n v="9751.98"/>
        <n v="6775.786666666667"/>
        <n v="28334.15"/>
        <n v="54776.33"/>
        <n v="11867.8"/>
        <n v="28373.71"/>
        <n v="79449.33"/>
        <n v="13603.23"/>
        <n v="14650.5"/>
        <n v="4982.02"/>
        <n v="22098.15"/>
        <n v="12004.17"/>
        <n v="18130.13"/>
        <n v="78515.94"/>
        <n v="12583.33"/>
        <n v="21778.02"/>
        <n v="10889.02"/>
        <n v="86229.57"/>
        <n v="12114.49"/>
        <n v="26787.59"/>
        <n v="16352.89"/>
        <n v="27299.32"/>
        <n v="34191.22"/>
        <n v="26110.75"/>
        <n v="59449.77"/>
        <n v="70858.88"/>
        <n v="8023.01"/>
        <n v="18828.65"/>
        <n v="17016.45"/>
      </sharedItems>
    </cacheField>
    <cacheField name="Apr-21" numFmtId="2">
      <sharedItems containsSemiMixedTypes="0" containsString="0" containsNumber="1">
        <n v="6530.9"/>
        <n v="1629.3"/>
        <n v="1796.1"/>
        <n v="989.0"/>
        <n v="13628.5"/>
        <n v="2039.8"/>
        <n v="29471.8"/>
        <n v="3637.9"/>
        <n v="9835.8"/>
        <n v="11527.8"/>
        <n v="32159.8"/>
        <n v="7475.0"/>
        <n v="24059.5"/>
        <n v="6480.2"/>
        <n v="21956.600000000002"/>
        <n v="1088.6"/>
        <n v="4944.6"/>
        <n v="6691.0"/>
        <n v="20786.5"/>
        <n v="29065.5"/>
        <n v="18277.3"/>
        <n v="23078.9"/>
        <n v="6012.3"/>
        <n v="10560.299999999997"/>
        <n v="15904.1"/>
        <n v="7089.2"/>
        <n v="9065.8"/>
        <n v="14775.2"/>
        <n v="21825.0"/>
        <n v="19966.8"/>
        <n v="11911.9"/>
        <n v="10347.2"/>
        <n v="43838.2"/>
        <n v="43121.9"/>
        <n v="6970.4"/>
        <n v="13167.2"/>
        <n v="39686.7"/>
        <n v="9096.8"/>
        <n v="7628.3"/>
        <n v="16912.1"/>
        <n v="26630.0"/>
        <n v="16418.4"/>
        <n v="7726.1"/>
        <n v="909.5"/>
        <n v="27112.6"/>
        <n v="20721.5"/>
        <n v="30692.6"/>
        <n v="17410.6"/>
        <n v="9720.4"/>
        <n v="11664.9"/>
        <n v="4201.5"/>
        <n v="22242.0"/>
        <n v="7705.2"/>
        <n v="9756.5"/>
        <n v="8167.0"/>
        <n v="16816.8"/>
        <n v="37577.2"/>
        <n v="1389.9"/>
        <n v="28069.5"/>
        <n v="39346.2"/>
        <n v="10257.9"/>
        <n v="23852.1"/>
        <n v="12833.0"/>
        <n v="18707.8"/>
        <n v="20202.4"/>
        <n v="1106.1"/>
        <n v="45089.9"/>
        <n v="31310.9"/>
        <n v="8038.1"/>
        <n v="37196.2"/>
        <n v="22994.6"/>
        <n v="41149.3"/>
        <n v="4424.1"/>
        <n v="39578.2"/>
        <n v="19340.9"/>
        <n v="7723.3"/>
        <n v="4658.1"/>
        <n v="49573.0"/>
        <n v="21942.4"/>
        <n v="26970.3"/>
        <n v="27777.1"/>
        <n v="77434.03"/>
        <n v="6802.57"/>
        <n v="5388.64"/>
        <n v="57048.14"/>
        <n v="5010.07"/>
        <n v="14473.57"/>
        <n v="28714.77"/>
        <n v="13894.24"/>
        <n v="17554.74"/>
        <n v="12881.48"/>
        <n v="528.0"/>
        <n v="1331.03"/>
        <n v="23376.42"/>
        <n v="20548.98"/>
        <n v="20738.22"/>
        <n v="107653.09"/>
        <n v="17261.64"/>
        <n v="26758.38"/>
        <n v="18314.64"/>
        <n v="25339.89"/>
        <n v="31452.19"/>
        <n v="13471.55"/>
        <n v="36517.94"/>
        <n v="37930.34"/>
        <n v="29757.95"/>
        <n v="35010.01"/>
        <n v="3979.799"/>
        <n v="40615.47"/>
        <n v="18059.79"/>
        <n v="24026.68"/>
        <n v="6475.27"/>
        <n v="6775.786666666667"/>
        <n v="18821.28"/>
        <n v="44916.48"/>
        <n v="8936.16"/>
        <n v="24521.42"/>
        <n v="63069.24"/>
        <n v="10247.82"/>
        <n v="9988.82"/>
        <n v="5135.18"/>
        <n v="16645.93"/>
        <n v="10259.09"/>
        <n v="16768.15"/>
        <n v="70307.26"/>
        <n v="12317.34"/>
        <n v="2158.6616666666664"/>
        <n v="9616.69"/>
        <n v="66745.58"/>
        <n v="11317.01"/>
        <n v="24403.35"/>
        <n v="12307.39"/>
        <n v="26640.04"/>
        <n v="32882.01"/>
        <n v="26159.12"/>
        <n v="51807.98"/>
        <n v="47710.3"/>
        <n v="31066.19"/>
        <n v="17525.61"/>
        <n v="16855.05"/>
      </sharedItems>
    </cacheField>
    <cacheField name="May-21" numFmtId="2">
      <sharedItems containsSemiMixedTypes="0" containsString="0" containsNumber="1">
        <n v="6065.5"/>
        <n v="1616.2"/>
        <n v="1841.4"/>
        <n v="1004.2"/>
        <n v="14633.1"/>
        <n v="2013.6"/>
        <n v="26287.6"/>
        <n v="3685.5"/>
        <n v="9737.9"/>
        <n v="9987.6"/>
        <n v="27803.8"/>
        <n v="7190.0"/>
        <n v="22802.1"/>
        <n v="6957.4"/>
        <n v="19324.199999999993"/>
        <n v="962.9"/>
        <n v="4826.4"/>
        <n v="6653.1"/>
        <n v="17390.7"/>
        <n v="29821.3"/>
        <n v="21166.899999999998"/>
        <n v="19644.8"/>
        <n v="5783.0"/>
        <n v="9276.800000000001"/>
        <n v="14142.6"/>
        <n v="7210.8"/>
        <n v="10561.9"/>
        <n v="15597.8"/>
        <n v="20734.8"/>
        <n v="16675.3"/>
        <n v="12104.0"/>
        <n v="8359.1"/>
        <n v="37192.4"/>
        <n v="36438.8"/>
        <n v="7325.5"/>
        <n v="12134.5"/>
        <n v="32750.3"/>
        <n v="8744.2"/>
        <n v="6518.3"/>
        <n v="15461.6"/>
        <n v="22828.4"/>
        <n v="15758.3"/>
        <n v="7687.1"/>
        <n v="848.6"/>
        <n v="22837.2"/>
        <n v="20172.2"/>
        <n v="28612.0"/>
        <n v="18724.8"/>
        <n v="10532.9"/>
        <n v="12510.4"/>
        <n v="2575.3"/>
        <n v="26898.9"/>
        <n v="7279.7"/>
        <n v="8346.900000000001"/>
        <n v="7407.4"/>
        <n v="14432.5"/>
        <n v="35357.7"/>
        <n v="1313.1"/>
        <n v="24317.6"/>
        <n v="36844.6"/>
        <n v="10673.8"/>
        <n v="20815.2"/>
        <n v="12304.8"/>
        <n v="17931.2"/>
        <n v="21954.1"/>
        <n v="289.9"/>
        <n v="43096.5"/>
        <n v="28869.5"/>
        <n v="8501.0"/>
        <n v="31528.2"/>
        <n v="17159.1"/>
        <n v="35407.8"/>
        <n v="4109.3"/>
        <n v="29848.5"/>
        <n v="17791.3"/>
        <n v="8155.8"/>
        <n v="16176.9"/>
        <n v="41267.0"/>
        <n v="17200.8"/>
        <n v="25904.8"/>
        <n v="26697.56"/>
        <n v="25569.94"/>
        <n v="4967.200000000001"/>
        <n v="3285.5"/>
        <n v="48948.2"/>
        <n v="4944.93"/>
        <n v="10524.68"/>
        <n v="24551.07"/>
        <n v="13778.55"/>
        <n v="17667.39"/>
        <n v="10680.62"/>
        <n v="528.0"/>
        <n v="732.52"/>
        <n v="4174.0"/>
        <n v="18119.59"/>
        <n v="19824.58"/>
        <n v="94961.39"/>
        <n v="16152.2"/>
        <n v="24738.01"/>
        <n v="18732.84"/>
        <n v="19300.84"/>
        <n v="22252.22"/>
        <n v="13988.38"/>
        <n v="38055.97"/>
        <n v="31873.98"/>
        <n v="26595.63"/>
        <n v="18057.88"/>
        <n v="4060.703"/>
        <n v="35761.39"/>
        <n v="17580.74"/>
        <n v="17000.04"/>
        <n v="3545.72"/>
        <n v="15610.88"/>
        <n v="10293.39"/>
        <n v="36584.79"/>
        <n v="6323.88"/>
        <n v="25451.36"/>
        <n v="62188.77"/>
        <n v="7249.53"/>
        <n v="7554.42"/>
        <n v="2811.73"/>
        <n v="11767.13"/>
        <n v="9428.91"/>
        <n v="18654.56"/>
        <n v="60167.14"/>
        <n v="12263.92"/>
        <n v="2158.6616666666664"/>
        <n v="10265.16"/>
        <n v="68393.88"/>
        <n v="9685.42"/>
        <n v="27909.58"/>
        <n v="8238.17"/>
        <n v="26684.99"/>
        <n v="39542.3"/>
        <n v="21511.52"/>
        <n v="31635.23"/>
        <n v="28654.14"/>
        <n v="33906.06"/>
        <n v="17455.49"/>
        <n v="14586.1"/>
      </sharedItems>
    </cacheField>
    <cacheField name="Jun-21" numFmtId="2">
      <sharedItems containsSemiMixedTypes="0" containsString="0" containsNumber="1">
        <n v="5123.3"/>
        <n v="1716.5"/>
        <n v="1605.5"/>
        <n v="923.2"/>
        <n v="14314.0"/>
        <n v="1756.8000000000002"/>
        <n v="21483.1"/>
        <n v="3296.4"/>
        <n v="8759.6"/>
        <n v="6520.6"/>
        <n v="15589.9"/>
        <n v="7108.0"/>
        <n v="15622.5"/>
        <n v="6390.0"/>
        <n v="11468.599999999997"/>
        <n v="916.3"/>
        <n v="4281.9"/>
        <n v="6538.2"/>
        <n v="10620.8"/>
        <n v="28625.2"/>
        <n v="14826.9"/>
        <n v="12610.8"/>
        <n v="5716.9"/>
        <n v="8732.3"/>
        <n v="7332.1"/>
        <n v="6129.6"/>
        <n v="8900.2"/>
        <n v="13058.1"/>
        <n v="10255.6"/>
        <n v="8404.2"/>
        <n v="11662.9"/>
        <n v="7104.9"/>
        <n v="20285.3"/>
        <n v="21825.4"/>
        <n v="6277.2"/>
        <n v="8536.7"/>
        <n v="17635.5"/>
        <n v="7322.9"/>
        <n v="5048.3"/>
        <n v="9743.3"/>
        <n v="10893.1"/>
        <n v="9741.2"/>
        <n v="7155.8"/>
        <n v="822.9"/>
        <n v="12003.5"/>
        <n v="15684.9"/>
        <n v="19616.0"/>
        <n v="12278.1"/>
        <n v="9630.5"/>
        <n v="10972.1"/>
        <n v="2497.4"/>
        <n v="21381.3"/>
        <n v="7019.8"/>
        <n v="13629.300000000001"/>
        <n v="4601.2"/>
        <n v="9715.1"/>
        <n v="15740.7"/>
        <n v="1268.3"/>
        <n v="11336.6"/>
        <n v="18227.5"/>
        <n v="10331.5"/>
        <n v="11918.0"/>
        <n v="7274.0"/>
        <n v="12542.4"/>
        <n v="20905.9"/>
        <n v="283.3"/>
        <n v="22254.2"/>
        <n v="14572.6"/>
        <n v="7839.0"/>
        <n v="15408.3"/>
        <n v="7357.2"/>
        <n v="20635.6"/>
        <n v="2635.2"/>
        <n v="8137.5"/>
        <n v="10147.5"/>
        <n v="7502.1"/>
        <n v="9415.0"/>
        <n v="39514.8"/>
        <n v="9938.6"/>
        <n v="12541.5"/>
        <n v="15332.3"/>
        <n v="25569.94"/>
        <n v="2463.44"/>
        <n v="1003.2"/>
        <n v="26640.8"/>
        <n v="1549.4199999999998"/>
        <n v="4547.88"/>
        <n v="10376.77"/>
        <n v="11669.68"/>
        <n v="14043.74"/>
        <n v="9396.74"/>
        <n v="500000.0"/>
        <n v="197.1"/>
        <n v="4174.0"/>
        <n v="8695.22"/>
        <n v="11582.48"/>
        <n v="54639.25"/>
        <n v="14148.52"/>
        <n v="16607.15"/>
        <n v="16809.34"/>
        <n v="9998.66"/>
        <n v="10366.5"/>
        <n v="11993.94"/>
        <n v="27309.6"/>
        <n v="17472.21"/>
        <n v="17221.8"/>
        <n v="20526.35"/>
        <n v="3609.406"/>
        <n v="22368.38"/>
        <n v="13685.2"/>
        <n v="7914.6"/>
        <n v="942.94"/>
        <n v="11723.65"/>
        <n v="2737.04"/>
        <n v="21634.01"/>
        <n v="2944.8"/>
        <n v="24275.010000000002"/>
        <n v="24112.46"/>
        <n v="3374.15"/>
        <n v="2851.56"/>
        <n v="12985.37"/>
        <n v="5468.95"/>
        <n v="5703.1"/>
        <n v="13916.95"/>
        <n v="31992.06"/>
        <n v="9888.52"/>
        <n v="2158.6616666666664"/>
        <n v="7781.89"/>
        <n v="10026.94"/>
        <n v="4565.65"/>
        <n v="21205.68"/>
        <n v="9343.92"/>
        <n v="27841.54"/>
        <n v="44403.34"/>
        <n v="16952.8"/>
        <n v="10619.65"/>
        <n v="9001.19"/>
        <n v="39665.32"/>
        <n v="12955.32"/>
        <n v="12134.21"/>
      </sharedItems>
    </cacheField>
    <cacheField name="Jul-21" numFmtId="2">
      <sharedItems containsSemiMixedTypes="0" containsString="0" containsNumber="1">
        <n v="5143.7"/>
        <n v="4036.0"/>
        <n v="1646.1"/>
        <n v="910.0"/>
        <n v="15125.8"/>
        <n v="1839.3000000000002"/>
        <n v="20841.9"/>
        <n v="3254.7"/>
        <n v="8866.9"/>
        <n v="6562.6"/>
        <n v="14529.2"/>
        <n v="7048.1"/>
        <n v="14725.9"/>
        <n v="6678.0"/>
        <n v="9785.2"/>
        <n v="925.0"/>
        <n v="4158.0"/>
        <n v="6559.6"/>
        <n v="10537.5"/>
        <n v="29154.6"/>
        <n v="12730.699999999997"/>
        <n v="11076.9"/>
        <n v="5669.5"/>
        <n v="7905.5999999999985"/>
        <n v="7152.8"/>
        <n v="6009.8"/>
        <n v="8398.1"/>
        <n v="12507.8"/>
        <n v="8582.4"/>
        <n v="6561.0"/>
        <n v="10771.2"/>
        <n v="7182.4"/>
        <n v="19180.4"/>
        <n v="19860.8"/>
        <n v="6718.6"/>
        <n v="8111.6"/>
        <n v="15398.1"/>
        <n v="7327.6"/>
        <n v="4255.4"/>
        <n v="8125.2"/>
        <n v="8724.6"/>
        <n v="9851.0"/>
        <n v="6821.1"/>
        <n v="824.4"/>
        <n v="11713.3"/>
        <n v="15349.7"/>
        <n v="17521.3"/>
        <n v="10476.9"/>
        <n v="9548.9"/>
        <n v="10041.3"/>
        <n v="2501.8"/>
        <n v="24393.2"/>
        <n v="4042.1"/>
        <n v="5878.8"/>
        <n v="4299.3"/>
        <n v="8404.4"/>
        <n v="13297.5"/>
        <n v="1272.2"/>
        <n v="9173.1"/>
        <n v="16479.4"/>
        <n v="7687.9"/>
        <n v="9176.4"/>
        <n v="6143.0"/>
        <n v="12238.5"/>
        <n v="21001.0"/>
        <n v="286.8"/>
        <n v="18452.4"/>
        <n v="13365.4"/>
        <n v="7408.1"/>
        <n v="14119.6"/>
        <n v="6819.9"/>
        <n v="20214.8"/>
        <n v="3206.6"/>
        <n v="10612.2"/>
        <n v="9756.1"/>
        <n v="7618.2"/>
        <n v="8588.0"/>
        <n v="43237.9"/>
        <n v="8962.1"/>
        <n v="11675.9"/>
        <n v="16662.5"/>
        <n v="35864.7"/>
        <n v="1841.98"/>
        <n v="696.37"/>
        <n v="25888.9"/>
        <n v="1448.87"/>
        <n v="3302.11"/>
        <n v="9615.05"/>
        <n v="11016.06"/>
        <n v="13049.79"/>
        <n v="8704.51"/>
        <n v="528.0"/>
        <n v="120.06"/>
        <n v="5681.07"/>
        <n v="7383.13"/>
        <n v="9975.67"/>
        <n v="45423.73"/>
        <n v="12936.1"/>
        <n v="16013.46"/>
        <n v="15275.01"/>
        <n v="9389.64"/>
        <n v="7648.74"/>
        <n v="10748.66"/>
        <n v="22642.96"/>
        <n v="14681.8"/>
        <n v="14144.66"/>
        <n v="25208.12"/>
        <n v="3310.119"/>
        <n v="18587.76"/>
        <n v="12841.83"/>
        <n v="5839.27"/>
        <n v="599.45"/>
        <n v="10047.65"/>
        <n v="1744.94"/>
        <n v="18544.24"/>
        <n v="2168.77"/>
        <n v="18159.190000000002"/>
        <n v="29857.93"/>
        <n v="2488.3"/>
        <n v="2952.02"/>
        <n v="5994.53"/>
        <n v="4035.51"/>
        <n v="5723.08"/>
        <n v="10326.42"/>
        <n v="28764.14"/>
        <n v="10453.65"/>
        <n v="2158.6616666666664"/>
        <n v="6686.09"/>
        <n v="6402.05"/>
        <n v="3335.56"/>
        <n v="18591.81"/>
        <n v="8361.28"/>
        <n v="28341.04"/>
        <n v="34164.27"/>
        <n v="18450.48"/>
        <n v="11210.24"/>
        <n v="28024.469999999998"/>
        <n v="36849.76"/>
        <n v="12431.26"/>
      </sharedItems>
    </cacheField>
    <cacheField name="Aug-21" numFmtId="2">
      <sharedItems containsSemiMixedTypes="0" containsString="0" containsNumber="1">
        <n v="5161.6"/>
        <n v="2834.1"/>
        <n v="1583.9"/>
        <n v="856.8"/>
        <n v="14671.6"/>
        <n v="1819.0"/>
        <n v="22489.2"/>
        <n v="3033.1"/>
        <n v="8327.3"/>
        <n v="6291.7"/>
        <n v="13848.2"/>
        <n v="6506.0"/>
        <n v="14344.1"/>
        <n v="6301.9"/>
        <n v="9575.199999999999"/>
        <n v="911.4"/>
        <n v="2803.6"/>
        <n v="6287.4"/>
        <n v="10850.8"/>
        <n v="26812.0"/>
        <n v="12558.3"/>
        <n v="11709.6"/>
        <n v="5231.7"/>
        <n v="7903.799999999999"/>
        <n v="7365.3"/>
        <n v="4983.9"/>
        <n v="6999.9"/>
        <n v="11816.0"/>
        <n v="7710.5"/>
        <n v="6081.0"/>
        <n v="10695.0"/>
        <n v="6874.9"/>
        <n v="19534.4"/>
        <n v="21690.4"/>
        <n v="7506.6"/>
        <n v="7982.0"/>
        <n v="16416.5"/>
        <n v="7528.5"/>
        <n v="4335.3"/>
        <n v="8252.2"/>
        <n v="8414.5"/>
        <n v="10233.2"/>
        <n v="6828.8"/>
        <n v="816.1"/>
        <n v="13943.2"/>
        <n v="13006.2"/>
        <n v="17919.9"/>
        <n v="9138.7"/>
        <n v="9664.9"/>
        <n v="9336.6"/>
        <n v="2476.5"/>
        <n v="22218.8"/>
        <n v="3981.7"/>
        <n v="5877.3"/>
        <n v="4135.9"/>
        <n v="7602.7"/>
        <n v="16024.1"/>
        <n v="1253.6"/>
        <n v="9342.4"/>
        <n v="14993.3"/>
        <n v="9007.9"/>
        <n v="9664.7"/>
        <n v="6274.3"/>
        <n v="11552.3"/>
        <n v="20315.2"/>
        <n v="288.8"/>
        <n v="18018.2"/>
        <n v="12618.7"/>
        <n v="6714.2"/>
        <n v="14727.0"/>
        <n v="7102.8"/>
        <n v="21044.1"/>
        <n v="3091.2"/>
        <n v="16124.0"/>
        <n v="10087.3"/>
        <n v="6371.3"/>
        <n v="8946.0"/>
        <n v="39872.6"/>
        <n v="8609.7"/>
        <n v="12027.9"/>
        <n v="14238.35"/>
        <n v="41200.92"/>
        <n v="1975.03"/>
        <n v="836.87"/>
        <n v="27192.84"/>
        <n v="1484.06"/>
        <n v="4251.330000000001"/>
        <n v="12299.64"/>
        <n v="16961.14"/>
        <n v="12771.41"/>
        <n v="9484.58"/>
        <n v="528.0"/>
        <n v="110.58"/>
        <n v="5733.49"/>
        <n v="7607.47"/>
        <n v="10463.06"/>
        <n v="52405.48"/>
        <n v="13385.16"/>
        <n v="17917.06"/>
        <n v="14349.6"/>
        <n v="8926.66"/>
        <n v="7710.4"/>
        <n v="10879.36"/>
        <n v="19571.7"/>
        <n v="15856.1"/>
        <n v="13928.1"/>
        <n v="23568.08"/>
        <n v="3188.949"/>
        <n v="24821.24"/>
        <n v="12947.3"/>
        <n v="5888.24"/>
        <n v="561.31"/>
        <n v="9389.35"/>
        <n v="1614.15"/>
        <n v="18733.23"/>
        <n v="2192.59"/>
        <n v="19778.15"/>
        <n v="36671.89"/>
        <n v="2514.65"/>
        <n v="4254.71"/>
        <n v="5770.23"/>
        <n v="4069.0"/>
        <n v="5927.4"/>
        <n v="11798.67"/>
        <n v="33851.91"/>
        <n v="11522.12"/>
        <n v="2158.6616666666664"/>
        <n v="7137.13"/>
        <n v="76245.12"/>
        <n v="3391.3"/>
        <n v="18406.7"/>
        <n v="8310.9"/>
        <n v="28658.67"/>
        <n v="22626.24"/>
        <n v="18151.79"/>
        <n v="9609.12"/>
        <n v="5738.79"/>
        <n v="37977.98"/>
        <n v="12788.16"/>
        <n v="12128.86"/>
      </sharedItems>
    </cacheField>
    <cacheField name="Sep-21" numFmtId="2">
      <sharedItems containsSemiMixedTypes="0" containsString="0" containsNumber="1">
        <n v="5786.6"/>
        <n v="5263.0"/>
        <n v="2382.9"/>
        <n v="902.4000000000001"/>
        <n v="11744.9"/>
        <n v="1729.7"/>
        <n v="19784.8"/>
        <n v="2124.6"/>
        <n v="7598.4"/>
        <n v="6407.4"/>
        <n v="18032.5"/>
        <n v="7133.8"/>
        <n v="13773.7"/>
        <n v="6128.1"/>
        <n v="12245.699999999997"/>
        <n v="1010.2"/>
        <n v="2967.9"/>
        <n v="7283.3"/>
        <n v="11572.7"/>
        <n v="28477.2"/>
        <n v="11925.699999999999"/>
        <n v="19194.5"/>
        <n v="5737.2"/>
        <n v="15265.199999999993"/>
        <n v="10455.8"/>
        <n v="5642.3"/>
        <n v="9772.0"/>
        <n v="12811.9"/>
        <n v="10687.0"/>
        <n v="10297.9"/>
        <n v="10351.2"/>
        <n v="9666.4"/>
        <n v="25778.6"/>
        <n v="27479.6"/>
        <n v="6983.2"/>
        <n v="9152.0"/>
        <n v="16508.9"/>
        <n v="7356.8"/>
        <n v="5301.3"/>
        <n v="8731.8"/>
        <n v="11602.0"/>
        <n v="14949.2"/>
        <n v="8395.8"/>
        <n v="906.7"/>
        <n v="14327.4"/>
        <n v="14297.3"/>
        <n v="14701.1"/>
        <n v="10411.6"/>
        <n v="8740.6"/>
        <n v="6974.2"/>
        <n v="2751.7"/>
        <n v="23196.8"/>
        <n v="4710.9"/>
        <n v="5955.0"/>
        <n v="4213.5"/>
        <n v="9229.4"/>
        <n v="15577.8"/>
        <n v="1398.6"/>
        <n v="9731.2"/>
        <n v="18596.0"/>
        <n v="10300.6"/>
        <n v="11028.9"/>
        <n v="7224.7"/>
        <n v="12306.5"/>
        <n v="20816.0"/>
        <n v="312.5"/>
        <n v="18680.2"/>
        <n v="14965.2"/>
        <n v="7133.3"/>
        <n v="13368.0"/>
        <n v="6426.0"/>
        <n v="18253.9"/>
        <n v="4569.6"/>
        <n v="27413.4"/>
        <n v="12497.8"/>
        <n v="7109.5"/>
        <n v="9784.0"/>
        <n v="34513.8"/>
        <n v="8154.4"/>
        <n v="10474.9"/>
        <n v="14999.6"/>
        <n v="43416.5"/>
        <n v="2722.2700000000004"/>
        <n v="1411.53"/>
        <n v="22763.77"/>
        <n v="11092.710000000001"/>
        <n v="3461.62"/>
        <n v="12995.69"/>
        <n v="10066.61"/>
        <n v="15823.76"/>
        <n v="10216.81"/>
        <n v="2611.017"/>
        <n v="266.09"/>
        <n v="8816.48"/>
        <n v="8401.98"/>
        <n v="10452.06"/>
        <n v="53916.26"/>
        <n v="21651.3"/>
        <n v="20853.1"/>
        <n v="16490.29"/>
        <n v="9667.88"/>
        <n v="11852.39"/>
        <n v="12535.76"/>
        <n v="37562.46"/>
        <n v="19112.56"/>
        <n v="19733.39"/>
        <n v="24101.34"/>
        <n v="3237.1639999999998"/>
        <n v="21153.75"/>
        <n v="14645.7"/>
        <n v="9054.53"/>
        <n v="1286.57"/>
        <n v="10163.71"/>
        <n v="3746.31"/>
        <n v="23428.6"/>
        <n v="3370.57"/>
        <n v="19965.870000000003"/>
        <n v="26665.53"/>
        <n v="3859.69"/>
        <n v="5235.75"/>
        <n v="4653.99"/>
        <n v="6272.57"/>
        <n v="5045.56"/>
        <n v="10762.37"/>
        <n v="30494.79"/>
        <n v="11869.77"/>
        <n v="2158.6616666666664"/>
        <n v="7480.21"/>
        <n v="31360.32"/>
        <n v="3998.32"/>
        <n v="18770.87"/>
        <n v="9934.23"/>
        <n v="25882.74"/>
        <n v="30642.19"/>
        <n v="22007.38"/>
        <n v="10201.29"/>
        <n v="11130.720000000001"/>
        <n v="31611.63"/>
        <n v="13321.47"/>
        <n v="9348.81"/>
      </sharedItems>
    </cacheField>
    <cacheField name="Oct-21" numFmtId="2">
      <sharedItems containsSemiMixedTypes="0" containsString="0" containsNumber="1">
        <n v="7409.8"/>
        <n v="5728.0"/>
        <n v="3651.0"/>
        <n v="1194.5"/>
        <n v="16260.7"/>
        <n v="1964.7"/>
        <n v="28939.1"/>
        <n v="3535.4"/>
        <n v="11017.3"/>
        <n v="12993.2"/>
        <n v="40800.7"/>
        <n v="7593.6"/>
        <n v="23939.7"/>
        <n v="7767.8"/>
        <n v="21171.300000000003"/>
        <n v="1255.1"/>
        <n v="4826.7"/>
        <n v="10297.5"/>
        <n v="19612.5"/>
        <n v="40993.6"/>
        <n v="20161.7"/>
        <n v="27814.3"/>
        <n v="6096.8"/>
        <n v="7133.100000000001"/>
        <n v="15627.7"/>
        <n v="7473.9"/>
        <n v="12524.6"/>
        <n v="16491.3"/>
        <n v="19520.3"/>
        <n v="17753.8"/>
        <n v="12313.9"/>
        <n v="12988.6"/>
        <n v="38854.8"/>
        <n v="47022.3"/>
        <n v="9154.4"/>
        <n v="11625.2"/>
        <n v="30668.6"/>
        <n v="8940.9"/>
        <n v="8441.7"/>
        <n v="14425.8"/>
        <n v="24213.2"/>
        <n v="26089.2"/>
        <n v="12333.4"/>
        <n v="1037.6"/>
        <n v="27842.2"/>
        <n v="18805.699999999997"/>
        <n v="15907.7"/>
        <n v="14955.1"/>
        <n v="11569.8"/>
        <n v="8463.0"/>
        <n v="-11199.5"/>
        <n v="25181.8"/>
        <n v="7872.7"/>
        <n v="5262.500000000002"/>
        <n v="9065.3"/>
        <n v="15745.3"/>
        <n v="28749.8"/>
        <n v="1588.7"/>
        <n v="20529.2"/>
        <n v="41189.8"/>
        <n v="9545.8"/>
        <n v="22013.6"/>
        <n v="12655.7"/>
        <n v="18618.9"/>
        <n v="26473.6"/>
        <n v="355.3"/>
        <n v="36824.9"/>
        <n v="29330.3"/>
        <n v="11189.0"/>
        <n v="28238.6"/>
        <n v="12092.2"/>
        <n v="32759.0"/>
        <n v="8786.9"/>
        <n v="39183.3"/>
        <n v="18126.1"/>
        <n v="9338.6"/>
        <n v="9937.0"/>
        <n v="56994.3"/>
        <n v="16987.6"/>
        <n v="24927.9"/>
        <n v="24567.99"/>
        <n v="69178.25"/>
        <n v="6774.179999999999"/>
        <n v="4571.0"/>
        <n v="43327.8"/>
        <n v="4762.03"/>
        <n v="5980.509999999999"/>
        <n v="33562.85"/>
        <n v="13973.29"/>
        <n v="22532.49"/>
        <n v="14967.99"/>
        <n v="2721.733"/>
        <n v="858.55"/>
        <n v="26109.12"/>
        <n v="17685.38"/>
        <n v="17327.88"/>
        <n v="90739.57"/>
        <n v="32244.78"/>
        <n v="31941.74"/>
        <n v="20009.49"/>
        <n v="16488.26"/>
        <n v="22569.35"/>
        <n v="16532.98"/>
        <n v="43338.97"/>
        <n v="35892.38"/>
        <n v="33355.89"/>
        <n v="32525.37"/>
        <n v="4148.162"/>
        <n v="31701.81"/>
        <n v="17507.95"/>
        <n v="17234.39"/>
        <n v="4157.06"/>
        <n v="17086.21"/>
        <n v="12082.31"/>
        <n v="34879.12"/>
        <n v="6409.29"/>
        <n v="25995.73"/>
        <n v="63772.17"/>
        <n v="7347.89"/>
        <n v="10617.36"/>
        <n v="8797.23"/>
        <n v="11930.62"/>
        <n v="7606.29"/>
        <n v="16841.7"/>
        <n v="61395.52"/>
        <n v="12870.87"/>
        <n v="10857.7"/>
        <n v="13020.28"/>
        <n v="61209.09"/>
        <n v="10250.04"/>
        <n v="29009.89"/>
        <n v="14633.8"/>
        <n v="36091.48"/>
        <n v="36251.52"/>
        <n v="27081.67"/>
        <n v="44789.51"/>
        <n v="32950.53"/>
        <n v="27413.16"/>
        <n v="19662.25"/>
        <n v="12526.84"/>
      </sharedItems>
    </cacheField>
    <cacheField name="Nov-21" numFmtId="2">
      <sharedItems containsSemiMixedTypes="0" containsString="0" containsNumber="1">
        <n v="7223.1"/>
        <n v="5647.9"/>
        <n v="3480.0"/>
        <n v="1399.0"/>
        <n v="17106.6"/>
        <n v="2315.9"/>
        <n v="32686.0"/>
        <n v="3471.2"/>
        <n v="12391.0"/>
        <n v="22127.6"/>
        <n v="53142.9"/>
        <n v="8213.7"/>
        <n v="31370.6"/>
        <n v="8000.6"/>
        <n v="26633.6"/>
        <n v="1433.4"/>
        <n v="5230.9"/>
        <n v="10628.8"/>
        <n v="29584.9"/>
        <n v="42141.8"/>
        <n v="27134.5"/>
        <n v="39481.8"/>
        <n v="6607.0"/>
        <n v="10788.000000000002"/>
        <n v="28790.2"/>
        <n v="8678.1"/>
        <n v="18445.4"/>
        <n v="28746.9"/>
        <n v="28863.5"/>
        <n v="12607.7"/>
        <n v="13715.7"/>
        <n v="45390.0"/>
        <n v="60690.3"/>
        <n v="10461.3"/>
        <n v="13720.6"/>
        <n v="42321.3"/>
        <n v="9763.3"/>
        <n v="10714.2"/>
        <n v="20863.6"/>
        <n v="36794.7"/>
        <n v="39707.8"/>
        <n v="12613.4"/>
        <n v="1198.0"/>
        <n v="39673.6"/>
        <n v="23023.6"/>
        <n v="26853.8"/>
        <n v="18735.5"/>
        <n v="11901.8"/>
        <n v="8534.4"/>
        <n v="5534.2"/>
        <n v="30150.4"/>
        <n v="8806.5"/>
        <n v="7920.699999999999"/>
        <n v="13441.6"/>
        <n v="21732.1"/>
        <n v="37435.7"/>
        <n v="1777.1"/>
        <n v="29721.9"/>
        <n v="54164.4"/>
        <n v="13814.8"/>
        <n v="29905.9"/>
        <n v="18152.8"/>
        <n v="24888.8"/>
        <n v="26261.7"/>
        <n v="405.4"/>
        <n v="56371.1"/>
        <n v="45323.0"/>
        <n v="11689.5"/>
        <n v="46821.4"/>
        <n v="16930.6"/>
        <n v="48621.3"/>
        <n v="11344.1"/>
        <n v="51173.9"/>
        <n v="24078.7"/>
        <n v="9354.8"/>
        <n v="10898.0"/>
        <n v="63849.0"/>
        <n v="22789.2"/>
        <n v="38940.1"/>
        <n v="32208.84"/>
        <n v="81788.73"/>
        <n v="11073.669999999998"/>
        <n v="6995.0"/>
        <n v="60430.27"/>
        <n v="10056.810000000001"/>
        <n v="14862.8"/>
        <n v="51496.91"/>
        <n v="14384.55"/>
        <n v="24423.41"/>
        <n v="17677.64"/>
        <n v="3245.3650000000002"/>
        <n v="1561.35"/>
        <n v="21083.09"/>
        <n v="22277.31"/>
        <n v="23917.98"/>
        <n v="118810.41"/>
        <n v="28285.62"/>
        <n v="36165.9"/>
        <n v="18348.1"/>
        <n v="24102.82"/>
        <n v="34293.73"/>
        <n v="17029.53"/>
        <n v="44451.12"/>
        <n v="41103.76"/>
        <n v="44790.25"/>
        <n v="33820.98"/>
        <n v="4424.912"/>
        <n v="47107.39"/>
        <n v="19315.35"/>
        <n v="26199.02"/>
        <n v="7594.19"/>
        <n v="19338.18"/>
        <n v="22089.36"/>
        <n v="46941.33"/>
        <n v="9753.37"/>
        <n v="28151.54"/>
        <n v="76204.56"/>
        <n v="11171.24"/>
        <n v="14928.83"/>
        <n v="10573.18"/>
        <n v="18149.38"/>
        <n v="13168.52"/>
        <n v="17873.98"/>
        <n v="74813.95"/>
        <n v="15596.28"/>
        <n v="11097.12"/>
        <n v="12799.21"/>
        <n v="87942.07"/>
        <n v="12814.02"/>
        <n v="29780.0"/>
        <n v="14761.3"/>
        <n v="36282.13"/>
        <n v="40991.03"/>
        <n v="27174.56"/>
        <n v="51312.69"/>
        <n v="57891.53"/>
        <n v="30217.34"/>
        <n v="21256.03"/>
        <n v="15068.72"/>
      </sharedItems>
    </cacheField>
    <cacheField name="Dec-21" numFmtId="2">
      <sharedItems containsSemiMixedTypes="0" containsString="0" containsNumber="1">
        <n v="6848.8"/>
        <n v="4498.3"/>
        <n v="3403.0"/>
        <n v="1255.3"/>
        <n v="16991.2"/>
        <n v="2243.5"/>
        <n v="33276.3"/>
        <n v="3128.1"/>
        <n v="13887.1"/>
        <n v="25217.1"/>
        <n v="57697.2"/>
        <n v="8051.7"/>
        <n v="37084.5"/>
        <n v="7985.2"/>
        <n v="27743.0"/>
        <n v="1469.0"/>
        <n v="5221.3"/>
        <n v="9971.8"/>
        <n v="31192.6"/>
        <n v="44192.4"/>
        <n v="40451.7"/>
        <n v="44105.6"/>
        <n v="6476.4"/>
        <n v="12121.799999999997"/>
        <n v="28767.3"/>
        <n v="7910.7"/>
        <n v="11540.5"/>
        <n v="17556.2"/>
        <n v="28235.6"/>
        <n v="23366.8"/>
        <n v="12865.5"/>
        <n v="13696.8"/>
        <n v="55649.1"/>
        <n v="68836.5"/>
        <n v="10594.2"/>
        <n v="15720.3"/>
        <n v="48043.0"/>
        <n v="10330.2"/>
        <n v="11771.2"/>
        <n v="23229.0"/>
        <n v="44110.3"/>
        <n v="46995.8"/>
        <n v="11969.9"/>
        <n v="1235.9"/>
        <n v="44441.8"/>
        <n v="25042.0"/>
        <n v="34121.3"/>
        <n v="24949.0"/>
        <n v="12359.9"/>
        <n v="8172.0"/>
        <n v="5709.5"/>
        <n v="35929.4"/>
        <n v="12952.7"/>
        <n v="8718.099999999999"/>
        <n v="15832.7"/>
        <n v="24577.0"/>
        <n v="43944.9"/>
        <n v="1821.7"/>
        <n v="32750.0"/>
        <n v="62010.9"/>
        <n v="14674.4"/>
        <n v="35239.5"/>
        <n v="16715.8"/>
        <n v="26016.3"/>
        <n v="25607.5"/>
        <n v="406.7"/>
        <n v="64672.5"/>
        <n v="42035.1"/>
        <n v="11955.4"/>
        <n v="57592.6"/>
        <n v="20360.4"/>
        <n v="53108.2"/>
        <n v="12028.2"/>
        <n v="49629.7"/>
        <n v="24962.9"/>
        <n v="9204.6"/>
        <n v="8756.0"/>
        <n v="68216.7"/>
        <n v="25729.3"/>
        <n v="44382.7"/>
        <n v="34017.52"/>
        <n v="88976.26"/>
        <n v="12872.050000000001"/>
        <n v="9089.4"/>
        <n v="65795.23"/>
        <n v="14759.56"/>
        <n v="13739.79"/>
        <n v="61703.5"/>
        <n v="16025.29"/>
        <n v="24902.21"/>
        <n v="16688.0"/>
        <n v="4874.472"/>
        <n v="2013.96"/>
        <n v="24384.94"/>
        <n v="26172.73"/>
        <n v="25506.48"/>
        <n v="129605.91"/>
        <n v="29565.67"/>
        <n v="39318.95"/>
        <n v="16209.61"/>
        <n v="29938.27"/>
        <n v="41252.74"/>
        <n v="16320.87"/>
        <n v="39116.67"/>
        <n v="50590.16"/>
        <n v="56491.97"/>
        <n v="33292.54"/>
        <n v="4501.686"/>
        <n v="47034.83"/>
        <n v="19233.49"/>
        <n v="31499.98"/>
        <n v="9777.76"/>
        <n v="19895.93"/>
        <n v="28427.65"/>
        <n v="52732.2"/>
        <n v="11719.12"/>
        <n v="28427.25"/>
        <n v="91646.87"/>
        <n v="13433.1"/>
        <n v="20302.43"/>
        <n v="10377.55"/>
        <n v="21823.28"/>
        <n v="16499.97"/>
        <n v="16443.38"/>
        <n v="83365.93"/>
        <n v="17576.81"/>
        <n v="9330.65"/>
        <n v="11183.39"/>
        <n v="96562.15"/>
        <n v="15409.86"/>
        <n v="28508.25"/>
        <n v="12551.22"/>
        <n v="36615.19"/>
        <n v="33088.63"/>
        <n v="27032.22"/>
        <n v="54752.27"/>
        <n v="74145.33"/>
        <n v="31751.25"/>
        <n v="19690.34"/>
        <n v="14722.07"/>
      </sharedItems>
    </cacheField>
    <cacheField name="Total (kWh)" numFmtId="2">
      <sharedItems containsSemiMixedTypes="0" containsString="0" containsNumber="1">
        <n v="75640.6"/>
        <n v="38513.8"/>
        <n v="26870.8"/>
        <n v="11722.3"/>
        <n v="175312.40000000002"/>
        <n v="23965.600000000002"/>
        <n v="342377.1"/>
        <n v="40598.19999999999"/>
        <n v="119902.7"/>
        <n v="153636.2"/>
        <n v="399823.9"/>
        <n v="91261.3"/>
        <n v="293312.60000000003"/>
        <n v="83093.3"/>
        <n v="233484.30000000002"/>
        <n v="14200.900000000001"/>
        <n v="55503.3"/>
        <n v="96709.6"/>
        <n v="241801.2"/>
        <n v="391738.3"/>
        <n v="239343.7"/>
        <n v="304678.19999999995"/>
        <n v="73392.0"/>
        <n v="110968.10179599392"/>
        <n v="209188.40000000002"/>
        <n v="84585.20000000001"/>
        <n v="119501.00000000001"/>
        <n v="180395.5"/>
        <n v="237873.19999999998"/>
        <n v="237725.9"/>
        <n v="136104.5"/>
        <n v="131162.99999999997"/>
        <n v="455027.29999999993"/>
        <n v="505756.3"/>
        <n v="98146.4"/>
        <n v="143711.1"/>
        <n v="425304.39999999997"/>
        <n v="115391.09999999999"/>
        <n v="95736.6"/>
        <n v="199732.2"/>
        <n v="307674.9"/>
        <n v="269658.5"/>
        <n v="104511.19999999998"/>
        <n v="11449.0"/>
        <n v="324060.6"/>
        <n v="241000.80000000002"/>
        <n v="320907.7"/>
        <n v="190351.5"/>
        <n v="128222.1"/>
        <n v="121816.6"/>
        <n v="33015.2"/>
        <n v="296877.1"/>
        <n v="100594.79999999999"/>
        <n v="82216.5"/>
        <n v="98826.6"/>
        <n v="198267.5"/>
        <n v="386549.1000000001"/>
        <n v="5634.900000000001"/>
        <n v="289177.1"/>
        <n v="440473.8"/>
        <n v="131393.5"/>
        <n v="264043.0"/>
        <n v="145843.0"/>
        <n v="217703.59999999995"/>
        <n v="261123.40000000002"/>
        <n v="7877.099999999999"/>
        <n v="505237.3000000001"/>
        <n v="368092.7"/>
        <n v="103592.49999999999"/>
        <n v="391543.10000000003"/>
        <n v="195032.2"/>
        <n v="431252.10000000003"/>
        <n v="73057.5"/>
        <n v="405496.20000000007"/>
        <n v="221614.49999999997"/>
        <n v="94527.20000000001"/>
        <n v="119510.6"/>
        <n v="613240.5999999999"/>
        <n v="224910.7"/>
        <n v="313375.6"/>
        <n v="300128.85000000003"/>
        <n v="779653.16"/>
        <n v="78298.72499999999"/>
        <n v="57195.48"/>
        <n v="586507.3900000001"/>
        <n v="79668.31999999999"/>
        <n v="128317.6"/>
        <n v="353014.27999999997"/>
        <n v="167267.63"/>
        <n v="221493.25"/>
        <n v="155314.75"/>
        <n v="527746.907"/>
        <n v="13440.310000000001"/>
        <n v="216837.77"/>
        <n v="203599.25"/>
        <n v="225315.62000000002"/>
        <n v="1307921.5999999999"/>
        <n v="239226.65999999997"/>
        <n v="325035.32"/>
        <n v="209732.81"/>
        <n v="251992.32"/>
        <n v="326539.96"/>
        <n v="167929.89"/>
        <n v="413989.11000000004"/>
        <n v="400780.89"/>
        <n v="388578.04000000004"/>
        <n v="344872.2"/>
        <n v="45926.778999999995"/>
        <n v="428817.91000000003"/>
        <n v="207313.03000000003"/>
        <n v="241484.03999999998"/>
        <n v="77605.18"/>
        <n v="162590.72999999998"/>
        <n v="187605.05999999997"/>
        <n v="457813.7"/>
        <n v="88567.06999999999"/>
        <n v="293747.0"/>
        <n v="720763.8100000002"/>
        <n v="102983.17000000001"/>
        <n v="130007.47"/>
        <n v="86690.42"/>
        <n v="167221.71"/>
        <n v="121326.54000000001"/>
        <n v="188489.79000000004"/>
        <n v="718609.1499999999"/>
        <n v="151093.88"/>
        <n v="134105.25"/>
        <n v="117691.81000000001"/>
        <n v="780980.83"/>
        <n v="112968.21000000002"/>
        <n v="291659.92"/>
        <n v="137396.77"/>
        <n v="349564.39"/>
        <n v="431084.1"/>
        <n v="280839.20999999996"/>
        <n v="461110.72000000003"/>
        <n v="512855.59"/>
        <n v="392906.04"/>
        <n v="201840.13999999998"/>
        <n v="170521.78"/>
      </sharedItems>
    </cacheField>
    <cacheField name="Total (kWh/bed)" numFmtId="2">
      <sharedItems containsSemiMixedTypes="0" containsString="0" containsNumber="1">
        <n v="1350.7250000000001"/>
        <n v="313.12032520325204"/>
        <n v="571.7191489361702"/>
        <n v="586.115"/>
        <n v="1037.351479289941"/>
        <n v="773.083870967742"/>
        <n v="4389.45"/>
        <n v="1014.9549999999997"/>
        <n v="1131.1575471698113"/>
        <n v="1995.2753246753248"/>
        <n v="2172.95597826087"/>
        <n v="1086.4440476190478"/>
        <n v="3491.816666666667"/>
        <n v="1051.813924050633"/>
        <n v="2955.4974683544306"/>
        <n v="302.1468085106383"/>
        <n v="1088.3"/>
        <n v="1443.426865671642"/>
        <n v="2779.324137931035"/>
        <n v="1247.574203821656"/>
        <n v="2195.81376146789"/>
        <n v="1835.4108433734937"/>
        <n v="834.0"/>
        <n v="1562.931011211182"/>
        <n v="1394.5893333333336"/>
        <n v="2819.506666666667"/>
        <n v="1683.1126760563382"/>
        <n v="2957.3032786885246"/>
        <n v="2332.0901960784313"/>
        <n v="1251.188947368421"/>
        <n v="1944.35"/>
        <n v="1473.7415730337075"/>
        <n v="4417.740776699028"/>
        <n v="2841.3275280898874"/>
        <n v="846.0896551724137"/>
        <n v="1466.4397959183675"/>
        <n v="2376.0022346368714"/>
        <n v="3846.37"/>
        <n v="1243.3324675324677"/>
        <n v="1997.3220000000001"/>
        <n v="2771.8459459459464"/>
        <n v="2123.2952755905512"/>
        <n v="1229.5435294117644"/>
        <n v="715.5625"/>
        <n v="2946.0054545454545"/>
        <n v="1385.0620689655173"/>
        <n v="5439.113559322034"/>
        <n v="6345.05"/>
        <n v="741.1682080924855"/>
        <n v="1138.4728971962618"/>
        <n v="1942.070588235294"/>
        <n v="4638.7046875"/>
        <n v="2011.8959999999997"/>
        <n v="2936.3035714285716"/>
        <n v="1335.4945945945947"/>
        <n v="1348.7585034013605"/>
        <n v="3944.3785714285723"/>
        <n v="296.5736842105263"/>
        <n v="2471.599145299145"/>
        <n v="5062.91724137931"/>
        <n v="1476.3314606741574"/>
        <n v="3106.3882352941177"/>
        <n v="1894.064935064935"/>
        <n v="2221.4653061224485"/>
        <n v="1611.872839506173"/>
        <n v="179.02499999999998"/>
        <n v="2087.7574380165292"/>
        <n v="4434.851807228916"/>
        <n v="773.0783582089551"/>
        <n v="3659.2813084112154"/>
        <n v="3095.7492063492064"/>
        <n v="2492.7867052023125"/>
        <n v="1588.2065217391305"/>
        <n v="1740.3270386266097"/>
        <n v="1846.7874999999997"/>
        <n v="1312.877777777778"/>
        <n v="1707.2942857142857"/>
        <n v="2787.457272727272"/>
        <n v="2121.799056603774"/>
        <n v="2725.005217391304"/>
        <n v="5359.44375"/>
        <n v="6338.643577235773"/>
        <n v="1665.930319148936"/>
        <n v="2859.7740000000003"/>
        <n v="3470.4579289940834"/>
        <n v="2569.9458064516125"/>
        <n v="3207.94"/>
        <n v="3330.323396226415"/>
        <n v="2172.306883116883"/>
        <n v="1203.7676630434783"/>
        <n v="1848.985119047619"/>
        <n v="6680.340594936709"/>
        <n v="285.9640425531915"/>
        <n v="4251.720980392157"/>
        <n v="3038.794776119403"/>
        <n v="2589.8347126436784"/>
        <n v="4165.355414012738"/>
        <n v="1441.1244578313251"/>
        <n v="3693.583181818182"/>
        <n v="1398.2187333333334"/>
        <n v="8399.744"/>
        <n v="5353.1140983606565"/>
        <n v="1646.3714705882355"/>
        <n v="2178.8900526315792"/>
        <n v="5725.441285714286"/>
        <n v="4366.045393258428"/>
        <n v="3348.273786407767"/>
        <n v="258.0156123595505"/>
        <n v="3696.7061206896556"/>
        <n v="2115.439081632653"/>
        <n v="1349.0728491620112"/>
        <n v="776.0518"/>
        <n v="1464.781351351351"/>
        <n v="1477.2051968503933"/>
        <n v="5386.043529411765"/>
        <n v="805.1551818181817"/>
        <n v="1688.2011494252874"/>
        <n v="11261.934531250003"/>
        <n v="2059.6634000000004"/>
        <n v="4643.123928571428"/>
        <n v="1171.4921621621622"/>
        <n v="1706.3439795918366"/>
        <n v="6385.607368421053"/>
        <n v="1611.0238461538465"/>
        <n v="8074.26011235955"/>
        <n v="1777.5750588235294"/>
        <n v="1741.6266233766235"/>
        <n v="1200.936836734694"/>
        <n v="4820.869320987654"/>
        <n v="2567.4593181818186"/>
        <n v="1205.2062809917354"/>
        <n v="1655.3827710843373"/>
        <n v="2020.6034104046244"/>
        <n v="1850.1463519313304"/>
        <n v="2340.3267499999997"/>
        <n v="6404.315555555556"/>
        <n v="7326.508428571429"/>
        <n v="1785.9365454545455"/>
        <n v="1904.1522641509432"/>
        <n v="1482.7980869565217"/>
      </sharedItems>
    </cacheField>
    <cacheField name="Total (KgCO2e)" numFmtId="2">
      <sharedItems containsSemiMixedTypes="0" containsString="0" containsNumber="1">
        <n v="16060.768598"/>
        <n v="8177.6351540000005"/>
        <n v="5705.4769639999995"/>
        <n v="2488.995959"/>
        <n v="37224.081892"/>
        <n v="5088.615848"/>
        <n v="72696.929643"/>
        <n v="8620.215805999998"/>
        <n v="25458.940291"/>
        <n v="32621.574346"/>
        <n v="84894.608687"/>
        <n v="19377.511829"/>
        <n v="62279.064358"/>
        <n v="17643.200389"/>
        <n v="49575.721419"/>
        <n v="3015.277097"/>
        <n v="11785.015689"/>
        <n v="20534.349368"/>
        <n v="51341.648796"/>
        <n v="83177.79323899999"/>
        <n v="50819.847821"/>
        <n v="64692.32220599999"/>
        <n v="15583.323359999999"/>
        <n v="23561.85705434339"/>
        <n v="44416.972972"/>
        <n v="17959.975516000002"/>
        <n v="25373.647330000003"/>
        <n v="38303.376514999996"/>
        <n v="50507.61655599999"/>
        <n v="50476.340347"/>
        <n v="28899.068485"/>
        <n v="27849.83978999999"/>
        <n v="96615.94660899998"/>
        <n v="107387.235179"/>
        <n v="20839.425111999997"/>
        <n v="30514.177863"/>
        <n v="90304.88325199999"/>
        <n v="24500.992262999996"/>
        <n v="20327.752278"/>
        <n v="42409.138026"/>
        <n v="65328.611517000005"/>
        <n v="57256.589304999994"/>
        <n v="22190.863095999994"/>
        <n v="2430.9661699999997"/>
        <n v="68807.78719799999"/>
        <n v="51171.699864"/>
        <n v="68138.331941"/>
        <n v="40417.333995"/>
        <n v="27225.398493"/>
        <n v="25865.318678"/>
        <n v="7010.117415999999"/>
        <n v="63035.91464299999"/>
        <n v="21359.293883999995"/>
        <n v="17457.029445"/>
        <n v="20983.851978"/>
        <n v="42098.138275"/>
        <n v="82075.97040300001"/>
        <n v="1196.458317"/>
        <n v="61400.97364299999"/>
        <n v="93525.801954"/>
        <n v="27898.781854999997"/>
        <n v="56064.25019"/>
        <n v="30966.84419"/>
        <n v="46225.00538799999"/>
        <n v="55444.331522"/>
        <n v="1672.5446429999997"/>
        <n v="107277.03590900001"/>
        <n v="78157.122991"/>
        <n v="21995.795524999998"/>
        <n v="83136.34642300001"/>
        <n v="41411.187026"/>
        <n v="91567.758393"/>
        <n v="15512.298975"/>
        <n v="86099.00814600001"/>
        <n v="47055.40678499999"/>
        <n v="20070.960376000003"/>
        <n v="25375.685698"/>
        <n v="130209.37659799996"/>
        <n v="47755.288931"/>
        <n v="66539.04114799999"/>
        <n v="55337.757363000004"/>
        <n v="143752.44964079998"/>
        <n v="14436.718915499998"/>
        <n v="10545.7026024"/>
        <n v="108140.23256820002"/>
        <n v="14689.244841599997"/>
        <n v="23659.199088"/>
        <n v="65088.77294639999"/>
        <n v="30840.8056194"/>
        <n v="40838.925435"/>
        <n v="28636.933605"/>
        <n v="97305.97471266"/>
        <n v="2478.1243578"/>
        <n v="39980.548032599996"/>
        <n v="37539.629714999995"/>
        <n v="41543.694015600006"/>
        <n v="241154.58460799995"/>
        <n v="44108.61157079999"/>
        <n v="59930.0123016"/>
        <n v="38670.5355078"/>
        <n v="46462.343961599996"/>
        <n v="60207.4378248"/>
        <n v="30962.913118200002"/>
        <n v="76331.31210180001"/>
        <n v="73895.98049819999"/>
        <n v="71646.0190152"/>
        <n v="63587.536236"/>
        <n v="8467.979512019998"/>
        <n v="79065.4462458"/>
        <n v="38224.376471400006"/>
        <n v="44524.82729519999"/>
        <n v="14308.843088399997"/>
        <n v="29978.478797399996"/>
        <n v="34590.62096279999"/>
        <n v="84411.69000599999"/>
        <n v="16329.996366599997"/>
        <n v="54161.07186"/>
        <n v="132894.43128780002"/>
        <n v="18988.036884600002"/>
        <n v="23970.777318599998"/>
        <n v="15983.979639599998"/>
        <n v="30832.338889799998"/>
        <n v="22370.1874452"/>
        <n v="34753.74748020001"/>
        <n v="132497.15507699997"/>
        <n v="27858.6895944"/>
        <n v="24726.325995"/>
        <n v="21700.0159278"/>
        <n v="143997.2454354"/>
        <n v="20829.078559800004"/>
        <n v="53776.25604959999"/>
        <n v="25333.216452599998"/>
        <n v="64452.6822282"/>
        <n v="79483.286358"/>
        <n v="51781.13353979999"/>
        <n v="85019.5945536"/>
        <n v="94560.3136842"/>
        <n v="72444.0156552"/>
        <n v="37215.285013199995"/>
        <n v="31440.805796399996"/>
      </sharedItems>
    </cacheField>
    <cacheField name="Total Emissions (TCO2e)" numFmtId="2">
      <sharedItems containsSemiMixedTypes="0" containsString="0" containsNumber="1">
        <n v="16.060768598"/>
        <n v="8.177635154"/>
        <n v="5.705476964"/>
        <n v="2.488995959"/>
        <n v="37.224081892"/>
        <n v="5.088615848000001"/>
        <n v="72.69692964299999"/>
        <n v="8.620215806"/>
        <n v="25.458940290999998"/>
        <n v="32.621574346"/>
        <n v="84.894608687"/>
        <n v="19.377511829"/>
        <n v="62.27906435800001"/>
        <n v="17.643200389"/>
        <n v="49.575721419000004"/>
        <n v="3.0152770970000002"/>
        <n v="11.785015689"/>
        <n v="20.534349368"/>
        <n v="51.341648796"/>
        <n v="83.177793239"/>
        <n v="50.819847821"/>
        <n v="64.69232220599999"/>
        <n v="15.583323359999998"/>
        <n v="23.56185705434339"/>
        <n v="44.416972972"/>
        <n v="17.959975516000004"/>
        <n v="25.373647330000004"/>
        <n v="38.303376515"/>
        <n v="50.507616555999995"/>
        <n v="50.476340347"/>
        <n v="28.899068485"/>
        <n v="27.84983978999999"/>
        <n v="96.61594660899998"/>
        <n v="107.387235179"/>
        <n v="20.839425111999997"/>
        <n v="30.514177863"/>
        <n v="90.30488325199998"/>
        <n v="24.500992262999997"/>
        <n v="20.327752278"/>
        <n v="42.409138026"/>
        <n v="65.328611517"/>
        <n v="57.25658930499999"/>
        <n v="22.190863095999994"/>
        <n v="2.4309661699999996"/>
        <n v="68.80778719799999"/>
        <n v="51.171699864000004"/>
        <n v="68.13833194099999"/>
        <n v="40.417333995"/>
        <n v="27.225398493"/>
        <n v="25.865318678"/>
        <n v="7.010117415999999"/>
        <n v="63.03591464299999"/>
        <n v="21.359293883999996"/>
        <n v="17.457029445"/>
        <n v="20.983851977999997"/>
        <n v="42.098138275"/>
        <n v="82.07597040300001"/>
        <n v="1.196458317"/>
        <n v="61.40097364299999"/>
        <n v="93.525801954"/>
        <n v="27.898781854999996"/>
        <n v="56.064250189999996"/>
        <n v="30.96684419"/>
        <n v="46.22500538799999"/>
        <n v="55.444331522"/>
        <n v="1.6725446429999997"/>
        <n v="107.27703590900002"/>
        <n v="78.157122991"/>
        <n v="21.995795525"/>
        <n v="83.136346423"/>
        <n v="41.411187026"/>
        <n v="91.56775839299999"/>
        <n v="15.512298975"/>
        <n v="86.099008146"/>
        <n v="47.055406784999995"/>
        <n v="20.070960376000002"/>
        <n v="25.375685698"/>
        <n v="130.20937659799995"/>
        <n v="47.755288931"/>
        <n v="66.539041148"/>
        <n v="55.337757363"/>
        <n v="143.7524496408"/>
        <n v="14.436718915499998"/>
        <n v="10.5457026024"/>
        <n v="108.14023256820002"/>
        <n v="14.689244841599997"/>
        <n v="23.659199088"/>
        <n v="65.0887729464"/>
        <n v="30.840805619399998"/>
        <n v="40.838925435"/>
        <n v="28.636933605"/>
        <n v="97.30597471266"/>
        <n v="2.4781243578"/>
        <n v="39.9805480326"/>
        <n v="37.539629715"/>
        <n v="41.5436940156"/>
        <n v="241.15458460799994"/>
        <n v="44.108611570799994"/>
        <n v="59.9300123016"/>
        <n v="38.6705355078"/>
        <n v="46.4623439616"/>
        <n v="60.207437824799996"/>
        <n v="30.962913118200003"/>
        <n v="76.33131210180001"/>
        <n v="73.89598049819999"/>
        <n v="71.6460190152"/>
        <n v="63.587536236"/>
        <n v="8.467979512019998"/>
        <n v="79.0654462458"/>
        <n v="38.22437647140001"/>
        <n v="44.52482729519999"/>
        <n v="14.308843088399998"/>
        <n v="29.978478797399994"/>
        <n v="34.590620962799996"/>
        <n v="84.41169000599999"/>
        <n v="16.329996366599996"/>
        <n v="54.16107186"/>
        <n v="132.89443128780002"/>
        <n v="18.988036884600003"/>
        <n v="23.970777318599996"/>
        <n v="15.983979639599998"/>
        <n v="30.8323388898"/>
        <n v="22.370187445200003"/>
        <n v="34.753747480200005"/>
        <n v="132.49715507699997"/>
        <n v="27.858689594399998"/>
        <n v="24.726325995"/>
        <n v="21.7000159278"/>
        <n v="143.9972454354"/>
        <n v="20.829078559800003"/>
        <n v="53.77625604959999"/>
        <n v="25.3332164526"/>
        <n v="64.4526822282"/>
        <n v="79.483286358"/>
        <n v="51.78113353979999"/>
        <n v="85.0195945536"/>
        <n v="94.5603136842"/>
        <n v="72.44401565519999"/>
        <n v="37.215285013199995"/>
        <n v="31.440805796399996"/>
      </sharedItems>
    </cacheField>
    <cacheField name="Total Emissions (kgCO2e/bed)" numFmtId="2">
      <sharedItems containsSemiMixedTypes="0" containsString="0" containsNumber="1">
        <n v="286.79943925000003"/>
        <n v="66.4848386504065"/>
        <n v="121.39312689361701"/>
        <n v="124.44979794999999"/>
        <n v="220.26083959763315"/>
        <n v="164.14889832258066"/>
        <n v="932.0119185"/>
        <n v="215.50539514999997"/>
        <n v="240.17868199056602"/>
        <n v="423.6568096883117"/>
        <n v="461.38374286413045"/>
        <n v="230.68466463095237"/>
        <n v="741.4174328333334"/>
        <n v="223.3316504936709"/>
        <n v="627.5407774556962"/>
        <n v="64.15483185106383"/>
        <n v="231.07873899999998"/>
        <n v="306.48282638805966"/>
        <n v="590.1338942068966"/>
        <n v="264.8974306974522"/>
        <n v="466.2371359724771"/>
        <n v="389.7127843734939"/>
        <n v="177.08321999999998"/>
        <n v="331.85714161047025"/>
        <n v="296.11315314666666"/>
        <n v="598.6658505333334"/>
        <n v="357.3753145070423"/>
        <n v="627.9242051639344"/>
        <n v="495.17271133333327"/>
        <n v="265.66494919473683"/>
        <n v="412.8438355"/>
        <n v="312.9195482022471"/>
        <n v="938.0188991165046"/>
        <n v="603.2990740393258"/>
        <n v="179.6502164827586"/>
        <n v="311.369161867347"/>
        <n v="504.49655448044683"/>
        <n v="816.6997420999999"/>
        <n v="263.99678283116884"/>
        <n v="424.09138026"/>
        <n v="588.5460497027027"/>
        <n v="450.83928586614167"/>
        <n v="261.0689775999999"/>
        <n v="151.93538562499998"/>
        <n v="625.5253381636363"/>
        <n v="294.0902291034483"/>
        <n v="1154.8869820508473"/>
        <n v="1347.2444665"/>
        <n v="157.37224562427747"/>
        <n v="241.73195026168224"/>
        <n v="412.35984799999994"/>
        <n v="984.9361662968748"/>
        <n v="427.1858776799999"/>
        <n v="623.4653373214286"/>
        <n v="283.56556727027026"/>
        <n v="286.3818930272109"/>
        <n v="837.5099020714288"/>
        <n v="62.97149036842106"/>
        <n v="524.7946465213674"/>
        <n v="1075.009217862069"/>
        <n v="313.4694590449438"/>
        <n v="659.579414"/>
        <n v="402.16680766233765"/>
        <n v="471.6837284489795"/>
        <n v="342.24896001234566"/>
        <n v="38.01237824999999"/>
        <n v="443.2935368140496"/>
        <n v="941.6520842289157"/>
        <n v="164.14772779850745"/>
        <n v="776.9752002149534"/>
        <n v="657.320428984127"/>
        <n v="529.2934011156069"/>
        <n v="337.22389076086955"/>
        <n v="369.523640111588"/>
        <n v="392.1283898749999"/>
        <n v="278.7633385555556"/>
        <n v="362.5097956857143"/>
        <n v="591.8608027181816"/>
        <n v="450.5215936886793"/>
        <n v="578.6003578086955"/>
        <n v="988.174238625"/>
        <n v="1168.7191027707315"/>
        <n v="307.1642322446808"/>
        <n v="527.2851301200001"/>
        <n v="639.8830329479291"/>
        <n v="473.8466077935483"/>
        <n v="591.4799772"/>
        <n v="614.0450277962263"/>
        <n v="400.5299431090909"/>
        <n v="221.95068171195652"/>
        <n v="340.91587625"/>
        <n v="1231.7211988944302"/>
        <n v="52.726050165957446"/>
        <n v="783.9323143647058"/>
        <n v="560.2929808208954"/>
        <n v="477.51372431724144"/>
        <n v="768.0082312356686"/>
        <n v="265.7145275349397"/>
        <n v="681.0228670636363"/>
        <n v="257.803570052"/>
        <n v="1548.7447987199998"/>
        <n v="987.0071774557377"/>
        <n v="303.55797174705884"/>
        <n v="401.7437479042106"/>
        <n v="1055.6568642599998"/>
        <n v="805.0114496089888"/>
        <n v="617.3547207378641"/>
        <n v="47.57291860685392"/>
        <n v="681.5986745327587"/>
        <n v="390.0446578714286"/>
        <n v="248.74205192849158"/>
        <n v="143.08843088399996"/>
        <n v="270.0763855621621"/>
        <n v="272.3670941952755"/>
        <n v="993.078705952941"/>
        <n v="148.45451242363634"/>
        <n v="311.27052793103445"/>
        <n v="2076.4754888718753"/>
        <n v="379.760737692"/>
        <n v="856.0991899499999"/>
        <n v="215.99972485945943"/>
        <n v="314.61570295714284"/>
        <n v="1177.3782865894736"/>
        <n v="297.0405767538462"/>
        <n v="1488.7320795168537"/>
        <n v="327.74928934588235"/>
        <n v="321.1211168181818"/>
        <n v="221.42873395714284"/>
        <n v="888.8718854037037"/>
        <n v="473.38814908636374"/>
        <n v="222.21593408925617"/>
        <n v="305.21947533253007"/>
        <n v="372.5588568104046"/>
        <n v="341.1299843690987"/>
        <n v="431.5094461649999"/>
        <n v="1180.8277021333333"/>
        <n v="1350.86162406"/>
        <n v="329.29098025090906"/>
        <n v="351.08759446415087"/>
        <n v="273.3983112730434"/>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Chart" cacheId="0" dataCaption="" compact="0" compactData="0">
  <location ref="B2:C9" firstHeaderRow="0" firstDataRow="1" firstDataCol="0"/>
  <pivotFields>
    <pivotField name="Region" axis="axisRow" compact="0" outline="0" multipleItemSelectionAllowed="1" showAll="0" sortType="ascending">
      <items>
        <item x="2"/>
        <item x="4"/>
        <item x="5"/>
        <item x="0"/>
        <item x="3"/>
        <item x="1"/>
        <item t="default"/>
      </items>
    </pivotField>
    <pivotField name="Be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Utility" compact="0" outline="0" multipleItemSelectionAllowed="1" showAll="0">
      <items>
        <item x="0"/>
        <item x="1"/>
        <item t="default"/>
      </items>
    </pivotField>
    <pivotField name="Units" compact="0" outline="0" multipleItemSelectionAllowed="1" showAll="0">
      <items>
        <item x="0"/>
        <item t="default"/>
      </items>
    </pivotField>
    <pivotField name="Jan-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Feb-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Mar-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pr-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May-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Jun-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Jul-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Aug-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Sep-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Oct-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Nov-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Dec-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kWh)"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kWh/bed)"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KgCO2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Emissions (TCO2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Emissions (kgCO2e/bed)"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s>
  <rowFields>
    <field x="0"/>
  </rowFields>
  <dataFields>
    <dataField name="Sum of Total Emissions (kgCO2e/bed)" fld="20" baseField="0"/>
  </dataFields>
</pivotTableDefinition>
</file>

<file path=xl/pivotTables/pivotTable2.xml><?xml version="1.0" encoding="utf-8"?>
<pivotTableDefinition xmlns="http://schemas.openxmlformats.org/spreadsheetml/2006/main" name="Chart 2" cacheId="1" dataCaption="" compact="0" compactData="0">
  <location ref="O31:R113" firstHeaderRow="0" firstDataRow="1" firstDataCol="1"/>
  <pivotFields>
    <pivotField name="Site Name" axis="axisRow" compact="0" outline="0" multipleItemSelectionAllowed="1" showAll="0" sortType="ascending">
      <items>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
        <item t="default"/>
      </items>
    </pivotField>
    <pivotField name="Region" compact="0" outline="0" multipleItemSelectionAllowed="1" showAll="0">
      <items>
        <item x="0"/>
        <item x="1"/>
        <item x="2"/>
        <item x="3"/>
        <item x="4"/>
        <item x="5"/>
        <item t="default"/>
      </items>
    </pivotField>
    <pivotField name="Be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Utility" axis="axisCol" compact="0" outline="0" multipleItemSelectionAllowed="1" showAll="0" sortType="ascending">
      <items>
        <item x="0"/>
        <item x="1"/>
        <item t="default"/>
      </items>
    </pivotField>
    <pivotField name="Units" compact="0" outline="0" multipleItemSelectionAllowed="1" showAll="0">
      <items>
        <item x="0"/>
        <item t="default"/>
      </items>
    </pivotField>
    <pivotField name="Jan-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Feb-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Mar-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pr-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May-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Jun-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Jul-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Aug-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Sep-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Oct-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Nov-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Dec-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kWh)"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kWh/bed)"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KgCO2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Emissions (TCO2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Emissions (kgCO2e/bed)"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s>
  <rowFields>
    <field x="0"/>
  </rowFields>
  <colFields>
    <field x="3"/>
  </colFields>
  <dataFields>
    <dataField name="Sum of Total Emissions (kgCO2e/bed)" fld="21" baseField="0"/>
  </dataFields>
</pivotTableDefinition>
</file>

<file path=xl/pivotTables/pivotTable3.xml><?xml version="1.0" encoding="utf-8"?>
<pivotTableDefinition xmlns="http://schemas.openxmlformats.org/spreadsheetml/2006/main" name="Chart 3" cacheId="1" dataCaption="" compact="0" compactData="0">
  <location ref="B73:C80" firstHeaderRow="0" firstDataRow="1" firstDataCol="0"/>
  <pivotFields>
    <pivotField name="Sit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Region" axis="axisRow" compact="0" outline="0" multipleItemSelectionAllowed="1" showAll="0" sortType="ascending">
      <items>
        <item x="2"/>
        <item x="4"/>
        <item x="5"/>
        <item x="0"/>
        <item x="3"/>
        <item x="1"/>
        <item t="default"/>
      </items>
    </pivotField>
    <pivotField name="Be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Utility" compact="0" outline="0" multipleItemSelectionAllowed="1" showAll="0">
      <items>
        <item x="0"/>
        <item x="1"/>
        <item t="default"/>
      </items>
    </pivotField>
    <pivotField name="Units" compact="0" outline="0" multipleItemSelectionAllowed="1" showAll="0">
      <items>
        <item x="0"/>
        <item t="default"/>
      </items>
    </pivotField>
    <pivotField name="Jan-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Feb-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Mar-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pr-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May-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Jun-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Jul-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Aug-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Sep-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Oct-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Nov-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Dec-2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kWh)"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kWh/bed)"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KgCO2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Emissions (TCO2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Total Emissions (kgCO2e/bed)"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s>
  <rowFields>
    <field x="1"/>
  </rowFields>
  <dataFields>
    <dataField name="Sum of Total (kWh)" fld="17" showDataAs="percentOfTotal" baseField="0" numFmtId="10"/>
  </dataFields>
</pivotTableDefinition>
</file>

<file path=xl/tables/table1.xml><?xml version="1.0" encoding="utf-8"?>
<table xmlns="http://schemas.openxmlformats.org/spreadsheetml/2006/main" ref="A1:C81" displayName="Table_1" id="1">
  <tableColumns count="3">
    <tableColumn name="Site Name" id="1"/>
    <tableColumn name="Beds" id="2"/>
    <tableColumn name="Region" id="3"/>
  </tableColumns>
  <tableStyleInfo name="Site Inform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8.43"/>
    <col customWidth="1" min="2" max="2" width="9.71"/>
    <col customWidth="1" min="3" max="3" width="11.86"/>
    <col customWidth="1" min="4" max="4" width="72.71"/>
    <col customWidth="1" min="5" max="6" width="11.71"/>
    <col customWidth="1" min="7" max="26" width="9.14"/>
  </cols>
  <sheetData>
    <row r="1" ht="27.0" customHeight="1">
      <c r="A1" s="1" t="s">
        <v>0</v>
      </c>
      <c r="B1" s="2" t="s">
        <v>1</v>
      </c>
      <c r="D1" s="3"/>
      <c r="E1" s="3"/>
      <c r="F1" s="3"/>
      <c r="G1" s="3"/>
      <c r="H1" s="3"/>
      <c r="I1" s="3"/>
      <c r="J1" s="3"/>
      <c r="K1" s="3"/>
      <c r="L1" s="3"/>
      <c r="M1" s="3"/>
      <c r="N1" s="3"/>
      <c r="O1" s="3"/>
      <c r="P1" s="3"/>
      <c r="Q1" s="3"/>
      <c r="R1" s="3"/>
      <c r="S1" s="3"/>
      <c r="T1" s="3"/>
      <c r="U1" s="3"/>
      <c r="V1" s="3"/>
      <c r="W1" s="3"/>
      <c r="X1" s="3"/>
      <c r="Y1" s="3"/>
      <c r="Z1" s="3"/>
    </row>
    <row r="2" ht="12.75" customHeight="1">
      <c r="A2" s="4"/>
      <c r="B2" s="5" t="s">
        <v>2</v>
      </c>
      <c r="C2" s="6">
        <v>0.21233</v>
      </c>
      <c r="D2" s="7" t="s">
        <v>3</v>
      </c>
      <c r="E2" s="3"/>
      <c r="F2" s="3"/>
      <c r="G2" s="3"/>
      <c r="H2" s="3"/>
      <c r="I2" s="3"/>
      <c r="J2" s="3"/>
      <c r="K2" s="3"/>
      <c r="L2" s="3"/>
      <c r="M2" s="3"/>
      <c r="N2" s="3"/>
      <c r="O2" s="3"/>
      <c r="P2" s="3"/>
      <c r="Q2" s="3"/>
      <c r="R2" s="3"/>
      <c r="S2" s="3"/>
      <c r="T2" s="3"/>
      <c r="U2" s="3"/>
      <c r="V2" s="3"/>
      <c r="W2" s="3"/>
      <c r="X2" s="3"/>
      <c r="Y2" s="3"/>
      <c r="Z2" s="3"/>
    </row>
    <row r="3" ht="12.75" customHeight="1">
      <c r="A3" s="4" t="s">
        <v>4</v>
      </c>
      <c r="B3" s="5" t="s">
        <v>5</v>
      </c>
      <c r="C3" s="6">
        <v>0.18438</v>
      </c>
      <c r="D3" s="7" t="s">
        <v>3</v>
      </c>
      <c r="E3" s="3"/>
      <c r="F3" s="3"/>
      <c r="G3" s="3"/>
      <c r="H3" s="3"/>
      <c r="I3" s="3"/>
      <c r="J3" s="3"/>
      <c r="K3" s="3"/>
      <c r="L3" s="3"/>
      <c r="M3" s="3"/>
      <c r="N3" s="3"/>
      <c r="O3" s="3"/>
      <c r="P3" s="3"/>
      <c r="Q3" s="3"/>
      <c r="R3" s="3"/>
      <c r="S3" s="3"/>
      <c r="T3" s="3"/>
      <c r="U3" s="3"/>
      <c r="V3" s="3"/>
      <c r="W3" s="3"/>
      <c r="X3" s="3"/>
      <c r="Y3" s="3"/>
      <c r="Z3" s="3"/>
    </row>
    <row r="4" ht="12.75" customHeight="1">
      <c r="A4" s="4" t="s">
        <v>6</v>
      </c>
      <c r="B4" s="5" t="s">
        <v>7</v>
      </c>
      <c r="C4" s="6" t="s">
        <v>8</v>
      </c>
      <c r="D4" s="3"/>
      <c r="E4" s="3"/>
      <c r="F4" s="3"/>
      <c r="G4" s="3"/>
      <c r="H4" s="3"/>
      <c r="I4" s="3"/>
      <c r="J4" s="3"/>
      <c r="K4" s="3"/>
      <c r="L4" s="3"/>
      <c r="M4" s="3"/>
      <c r="N4" s="3"/>
      <c r="O4" s="3"/>
      <c r="P4" s="3"/>
      <c r="Q4" s="3"/>
      <c r="R4" s="3"/>
      <c r="S4" s="3"/>
      <c r="T4" s="3"/>
      <c r="U4" s="3"/>
      <c r="V4" s="3"/>
      <c r="W4" s="3"/>
      <c r="X4" s="3"/>
      <c r="Y4" s="3"/>
      <c r="Z4" s="3"/>
    </row>
    <row r="5" ht="12.75" customHeight="1">
      <c r="A5" s="4" t="s">
        <v>9</v>
      </c>
      <c r="B5" s="3"/>
      <c r="C5" s="3"/>
      <c r="D5" s="3"/>
      <c r="E5" s="3"/>
      <c r="F5" s="3"/>
      <c r="G5" s="3"/>
      <c r="H5" s="3"/>
      <c r="I5" s="3"/>
      <c r="J5" s="3"/>
      <c r="K5" s="3"/>
      <c r="L5" s="3"/>
      <c r="M5" s="3"/>
      <c r="N5" s="3"/>
      <c r="O5" s="3"/>
      <c r="P5" s="3"/>
      <c r="Q5" s="3"/>
      <c r="R5" s="3"/>
      <c r="S5" s="3"/>
      <c r="T5" s="3"/>
      <c r="U5" s="3"/>
      <c r="V5" s="3"/>
      <c r="W5" s="3"/>
      <c r="X5" s="3"/>
      <c r="Y5" s="3"/>
      <c r="Z5" s="3"/>
    </row>
    <row r="6" ht="12.75" customHeight="1">
      <c r="A6" s="4"/>
      <c r="B6" s="3"/>
      <c r="C6" s="3"/>
      <c r="D6" s="3"/>
      <c r="E6" s="3"/>
      <c r="F6" s="3"/>
      <c r="G6" s="3"/>
      <c r="H6" s="3"/>
      <c r="I6" s="3"/>
      <c r="J6" s="3"/>
      <c r="K6" s="3"/>
      <c r="L6" s="3"/>
      <c r="M6" s="3"/>
      <c r="N6" s="3"/>
      <c r="O6" s="3"/>
      <c r="P6" s="3"/>
      <c r="Q6" s="3"/>
      <c r="R6" s="3"/>
      <c r="S6" s="3"/>
      <c r="T6" s="3"/>
      <c r="U6" s="3"/>
      <c r="V6" s="3"/>
      <c r="W6" s="3"/>
      <c r="X6" s="3"/>
      <c r="Y6" s="3"/>
      <c r="Z6" s="3"/>
    </row>
    <row r="7" ht="12.75" customHeight="1">
      <c r="A7" s="4" t="s">
        <v>10</v>
      </c>
      <c r="B7" s="3"/>
      <c r="C7" s="3"/>
      <c r="D7" s="3"/>
      <c r="E7" s="3"/>
      <c r="F7" s="3"/>
      <c r="G7" s="3"/>
      <c r="H7" s="3"/>
      <c r="I7" s="3"/>
      <c r="J7" s="3"/>
      <c r="K7" s="3"/>
      <c r="L7" s="3"/>
      <c r="M7" s="3"/>
      <c r="N7" s="3"/>
      <c r="O7" s="3"/>
      <c r="P7" s="3"/>
      <c r="Q7" s="3"/>
      <c r="R7" s="3"/>
      <c r="S7" s="3"/>
      <c r="T7" s="3"/>
      <c r="U7" s="3"/>
      <c r="V7" s="3"/>
      <c r="W7" s="3"/>
      <c r="X7" s="3"/>
      <c r="Y7" s="3"/>
      <c r="Z7" s="3"/>
    </row>
    <row r="8" ht="12.75" customHeight="1">
      <c r="A8" s="4" t="s">
        <v>11</v>
      </c>
      <c r="B8" s="3"/>
      <c r="C8" s="3"/>
      <c r="D8" s="3"/>
      <c r="E8" s="3"/>
      <c r="F8" s="3"/>
      <c r="G8" s="3"/>
      <c r="H8" s="3"/>
      <c r="I8" s="3"/>
      <c r="J8" s="3"/>
      <c r="K8" s="3"/>
      <c r="L8" s="3"/>
      <c r="M8" s="3"/>
      <c r="N8" s="3"/>
      <c r="O8" s="3"/>
      <c r="P8" s="3"/>
      <c r="Q8" s="3"/>
      <c r="R8" s="3"/>
      <c r="S8" s="3"/>
      <c r="T8" s="3"/>
      <c r="U8" s="3"/>
      <c r="V8" s="3"/>
      <c r="W8" s="3"/>
      <c r="X8" s="3"/>
      <c r="Y8" s="3"/>
      <c r="Z8" s="3"/>
    </row>
    <row r="9" ht="12.75" customHeight="1">
      <c r="A9" s="4"/>
      <c r="B9" s="3"/>
      <c r="C9" s="3"/>
      <c r="D9" s="3"/>
      <c r="E9" s="3"/>
      <c r="F9" s="3"/>
      <c r="G9" s="3"/>
      <c r="H9" s="3"/>
      <c r="I9" s="3"/>
      <c r="J9" s="3"/>
      <c r="K9" s="3"/>
      <c r="L9" s="3"/>
      <c r="M9" s="3"/>
      <c r="N9" s="3"/>
      <c r="O9" s="3"/>
      <c r="P9" s="3"/>
      <c r="Q9" s="3"/>
      <c r="R9" s="3"/>
      <c r="S9" s="3"/>
      <c r="T9" s="3"/>
      <c r="U9" s="3"/>
      <c r="V9" s="3"/>
      <c r="W9" s="3"/>
      <c r="X9" s="3"/>
      <c r="Y9" s="3"/>
      <c r="Z9" s="3"/>
    </row>
    <row r="10" ht="12.0" customHeight="1">
      <c r="A10" s="1" t="s">
        <v>12</v>
      </c>
      <c r="B10" s="3"/>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1" t="s">
        <v>13</v>
      </c>
      <c r="B11" s="8" t="s">
        <v>14</v>
      </c>
      <c r="C11" s="9" t="s">
        <v>15</v>
      </c>
      <c r="D11" s="10"/>
      <c r="E11" s="3"/>
      <c r="F11" s="3"/>
      <c r="G11" s="3"/>
      <c r="H11" s="3"/>
      <c r="I11" s="3"/>
      <c r="J11" s="3"/>
      <c r="K11" s="3"/>
      <c r="L11" s="3"/>
      <c r="M11" s="3"/>
      <c r="N11" s="3"/>
      <c r="O11" s="3"/>
      <c r="P11" s="3"/>
      <c r="Q11" s="3"/>
      <c r="R11" s="3"/>
      <c r="S11" s="3"/>
      <c r="T11" s="3"/>
      <c r="U11" s="3"/>
      <c r="V11" s="3"/>
      <c r="W11" s="3"/>
      <c r="X11" s="3"/>
      <c r="Y11" s="3"/>
      <c r="Z11" s="3"/>
    </row>
    <row r="12" ht="12.75" customHeight="1">
      <c r="A12" s="4" t="s">
        <v>16</v>
      </c>
      <c r="B12" s="11"/>
      <c r="C12" s="12" t="str">
        <f t="shared" ref="C12:C14" si="1">" - "</f>
        <v> - </v>
      </c>
      <c r="D12" s="11" t="s">
        <v>17</v>
      </c>
      <c r="E12" s="3"/>
      <c r="F12" s="3"/>
      <c r="G12" s="3"/>
      <c r="H12" s="3"/>
      <c r="I12" s="3"/>
      <c r="J12" s="3"/>
      <c r="K12" s="3"/>
      <c r="L12" s="3"/>
      <c r="M12" s="3"/>
      <c r="N12" s="3"/>
      <c r="O12" s="3"/>
      <c r="P12" s="3"/>
      <c r="Q12" s="3"/>
      <c r="R12" s="3"/>
      <c r="S12" s="3"/>
      <c r="T12" s="3"/>
      <c r="U12" s="3"/>
      <c r="V12" s="3"/>
      <c r="W12" s="3"/>
      <c r="X12" s="3"/>
      <c r="Y12" s="3"/>
      <c r="Z12" s="3"/>
    </row>
    <row r="13" ht="12.75" customHeight="1">
      <c r="A13" s="4" t="s">
        <v>18</v>
      </c>
      <c r="B13" s="11"/>
      <c r="C13" s="12" t="str">
        <f t="shared" si="1"/>
        <v> - </v>
      </c>
      <c r="D13" s="11" t="s">
        <v>19</v>
      </c>
      <c r="E13" s="3"/>
      <c r="F13" s="3"/>
      <c r="G13" s="3"/>
      <c r="H13" s="3"/>
      <c r="I13" s="3"/>
      <c r="J13" s="3"/>
      <c r="K13" s="3"/>
      <c r="L13" s="3"/>
      <c r="M13" s="3"/>
      <c r="N13" s="3"/>
      <c r="O13" s="3"/>
      <c r="P13" s="3"/>
      <c r="Q13" s="3"/>
      <c r="R13" s="3"/>
      <c r="S13" s="3"/>
      <c r="T13" s="3"/>
      <c r="U13" s="3"/>
      <c r="V13" s="3"/>
      <c r="W13" s="3"/>
      <c r="X13" s="3"/>
      <c r="Y13" s="3"/>
      <c r="Z13" s="3"/>
    </row>
    <row r="14" ht="12.75" customHeight="1">
      <c r="A14" s="4" t="s">
        <v>20</v>
      </c>
      <c r="B14" s="11"/>
      <c r="C14" s="12" t="str">
        <f t="shared" si="1"/>
        <v> - </v>
      </c>
      <c r="D14" s="13" t="s">
        <v>21</v>
      </c>
      <c r="E14" s="3"/>
      <c r="F14" s="3"/>
      <c r="G14" s="3"/>
      <c r="H14" s="3"/>
      <c r="I14" s="3"/>
      <c r="J14" s="3"/>
      <c r="K14" s="3"/>
      <c r="L14" s="3"/>
      <c r="M14" s="3"/>
      <c r="N14" s="3"/>
      <c r="O14" s="3"/>
      <c r="P14" s="3"/>
      <c r="Q14" s="3"/>
      <c r="R14" s="3"/>
      <c r="S14" s="3"/>
      <c r="T14" s="3"/>
      <c r="U14" s="3"/>
      <c r="V14" s="3"/>
      <c r="W14" s="3"/>
      <c r="X14" s="3"/>
      <c r="Y14" s="3"/>
      <c r="Z14" s="3"/>
    </row>
    <row r="15" ht="12.75" customHeight="1">
      <c r="A15" s="4" t="s">
        <v>22</v>
      </c>
      <c r="B15" s="11"/>
      <c r="C15" s="12">
        <v>1.0</v>
      </c>
      <c r="D15" s="11" t="s">
        <v>23</v>
      </c>
      <c r="E15" s="3"/>
      <c r="F15" s="3"/>
      <c r="G15" s="3"/>
      <c r="H15" s="3"/>
      <c r="I15" s="3"/>
      <c r="J15" s="3"/>
      <c r="K15" s="3"/>
      <c r="L15" s="3"/>
      <c r="M15" s="3"/>
      <c r="N15" s="3"/>
      <c r="O15" s="3"/>
      <c r="P15" s="3"/>
      <c r="Q15" s="3"/>
      <c r="R15" s="3"/>
      <c r="S15" s="3"/>
      <c r="T15" s="3"/>
      <c r="U15" s="3"/>
      <c r="V15" s="3"/>
      <c r="W15" s="3"/>
      <c r="X15" s="3"/>
      <c r="Y15" s="3"/>
      <c r="Z15" s="3"/>
    </row>
    <row r="16" ht="12.75" customHeight="1">
      <c r="A16" s="14" t="s">
        <v>24</v>
      </c>
      <c r="B16" s="15"/>
      <c r="C16" s="12" t="s">
        <v>25</v>
      </c>
      <c r="D16" s="11" t="s">
        <v>26</v>
      </c>
      <c r="E16" s="3"/>
      <c r="F16" s="3"/>
      <c r="G16" s="3"/>
      <c r="H16" s="3"/>
      <c r="I16" s="3"/>
      <c r="J16" s="3"/>
      <c r="K16" s="3"/>
      <c r="L16" s="3"/>
      <c r="M16" s="3"/>
      <c r="N16" s="3"/>
      <c r="O16" s="3"/>
      <c r="P16" s="3"/>
      <c r="Q16" s="3"/>
      <c r="R16" s="3"/>
      <c r="S16" s="3"/>
      <c r="T16" s="3"/>
      <c r="U16" s="3"/>
      <c r="V16" s="3"/>
      <c r="W16" s="3"/>
      <c r="X16" s="3"/>
      <c r="Y16" s="3"/>
      <c r="Z16" s="3"/>
    </row>
    <row r="17" ht="12.75" customHeight="1">
      <c r="A17" s="14" t="s">
        <v>27</v>
      </c>
      <c r="B17" s="16"/>
      <c r="C17" s="12">
        <v>1.0</v>
      </c>
      <c r="D17" s="13" t="s">
        <v>28</v>
      </c>
      <c r="E17" s="3"/>
      <c r="F17" s="3"/>
      <c r="G17" s="3"/>
      <c r="H17" s="3"/>
      <c r="I17" s="3"/>
      <c r="J17" s="3"/>
      <c r="K17" s="3"/>
      <c r="L17" s="3"/>
      <c r="M17" s="3"/>
      <c r="N17" s="3"/>
      <c r="O17" s="3"/>
      <c r="P17" s="3"/>
      <c r="Q17" s="3"/>
      <c r="R17" s="3"/>
      <c r="S17" s="3"/>
      <c r="T17" s="3"/>
      <c r="U17" s="3"/>
      <c r="V17" s="3"/>
      <c r="W17" s="3"/>
      <c r="X17" s="3"/>
      <c r="Y17" s="3"/>
      <c r="Z17" s="3"/>
    </row>
    <row r="18" ht="12.75" customHeight="1">
      <c r="B18" s="17"/>
      <c r="C18" s="12">
        <v>2.0</v>
      </c>
      <c r="D18" s="13" t="s">
        <v>29</v>
      </c>
      <c r="E18" s="3"/>
      <c r="F18" s="3"/>
      <c r="G18" s="3"/>
      <c r="H18" s="3"/>
      <c r="I18" s="3"/>
      <c r="J18" s="3"/>
      <c r="K18" s="3"/>
      <c r="L18" s="3"/>
      <c r="M18" s="3"/>
      <c r="N18" s="3"/>
      <c r="O18" s="3"/>
      <c r="P18" s="3"/>
      <c r="Q18" s="3"/>
      <c r="R18" s="3"/>
      <c r="S18" s="3"/>
      <c r="T18" s="3"/>
      <c r="U18" s="3"/>
      <c r="V18" s="3"/>
      <c r="W18" s="3"/>
      <c r="X18" s="3"/>
      <c r="Y18" s="3"/>
      <c r="Z18" s="3"/>
    </row>
    <row r="19" ht="12.75" customHeight="1">
      <c r="B19" s="17"/>
      <c r="C19" s="12">
        <v>3.0</v>
      </c>
      <c r="D19" s="13" t="s">
        <v>30</v>
      </c>
      <c r="E19" s="3"/>
      <c r="F19" s="3"/>
      <c r="G19" s="3"/>
      <c r="H19" s="3"/>
      <c r="I19" s="3"/>
      <c r="J19" s="3"/>
      <c r="K19" s="3"/>
      <c r="L19" s="3"/>
      <c r="M19" s="3"/>
      <c r="N19" s="3"/>
      <c r="O19" s="3"/>
      <c r="P19" s="3"/>
      <c r="Q19" s="3"/>
      <c r="R19" s="3"/>
      <c r="S19" s="3"/>
      <c r="T19" s="3"/>
      <c r="U19" s="3"/>
      <c r="V19" s="3"/>
      <c r="W19" s="3"/>
      <c r="X19" s="3"/>
      <c r="Y19" s="3"/>
      <c r="Z19" s="3"/>
    </row>
    <row r="20" ht="12.75" customHeight="1">
      <c r="B20" s="17"/>
      <c r="C20" s="12">
        <v>4.0</v>
      </c>
      <c r="D20" s="13" t="s">
        <v>31</v>
      </c>
      <c r="E20" s="3"/>
      <c r="F20" s="3"/>
      <c r="G20" s="3"/>
      <c r="H20" s="3"/>
      <c r="I20" s="3"/>
      <c r="J20" s="3"/>
      <c r="K20" s="3"/>
      <c r="L20" s="3"/>
      <c r="M20" s="3"/>
      <c r="N20" s="3"/>
      <c r="O20" s="3"/>
      <c r="P20" s="3"/>
      <c r="Q20" s="3"/>
      <c r="R20" s="3"/>
      <c r="S20" s="3"/>
      <c r="T20" s="3"/>
      <c r="U20" s="3"/>
      <c r="V20" s="3"/>
      <c r="W20" s="3"/>
      <c r="X20" s="3"/>
      <c r="Y20" s="3"/>
      <c r="Z20" s="3"/>
    </row>
    <row r="21" ht="12.75" customHeight="1">
      <c r="B21" s="18"/>
      <c r="C21" s="12">
        <v>5.0</v>
      </c>
      <c r="D21" s="13" t="s">
        <v>32</v>
      </c>
      <c r="E21" s="3"/>
      <c r="F21" s="3"/>
      <c r="G21" s="3"/>
      <c r="H21" s="3"/>
      <c r="I21" s="3"/>
      <c r="J21" s="3"/>
      <c r="K21" s="3"/>
      <c r="L21" s="3"/>
      <c r="M21" s="3"/>
      <c r="N21" s="3"/>
      <c r="O21" s="3"/>
      <c r="P21" s="3"/>
      <c r="Q21" s="3"/>
      <c r="R21" s="3"/>
      <c r="S21" s="3"/>
      <c r="T21" s="3"/>
      <c r="U21" s="3"/>
      <c r="V21" s="3"/>
      <c r="W21" s="3"/>
      <c r="X21" s="3"/>
      <c r="Y21" s="3"/>
      <c r="Z21" s="3"/>
    </row>
    <row r="22" ht="12.75" customHeight="1">
      <c r="A22" s="19" t="s">
        <v>33</v>
      </c>
      <c r="B22" s="16"/>
      <c r="C22" s="15" t="s">
        <v>34</v>
      </c>
      <c r="D22" s="20">
        <v>0.1743</v>
      </c>
      <c r="E22" s="3"/>
      <c r="F22" s="3"/>
      <c r="G22" s="3"/>
      <c r="H22" s="3"/>
      <c r="I22" s="3"/>
      <c r="J22" s="3"/>
      <c r="K22" s="3"/>
      <c r="L22" s="3"/>
      <c r="M22" s="3"/>
      <c r="N22" s="3"/>
      <c r="O22" s="3"/>
      <c r="P22" s="3"/>
      <c r="Q22" s="3"/>
      <c r="R22" s="3"/>
      <c r="S22" s="3"/>
      <c r="T22" s="3"/>
      <c r="U22" s="3"/>
      <c r="V22" s="3"/>
      <c r="W22" s="3"/>
      <c r="X22" s="3"/>
      <c r="Y22" s="3"/>
      <c r="Z22" s="3"/>
    </row>
    <row r="23" ht="12.75" customHeight="1">
      <c r="A23" s="21"/>
      <c r="B23" s="17"/>
      <c r="C23" s="15" t="s">
        <v>35</v>
      </c>
      <c r="D23" s="20">
        <v>0.1302</v>
      </c>
      <c r="E23" s="3"/>
      <c r="F23" s="3"/>
      <c r="G23" s="3"/>
      <c r="H23" s="3"/>
      <c r="I23" s="3"/>
      <c r="J23" s="3"/>
      <c r="K23" s="3"/>
      <c r="L23" s="3"/>
      <c r="M23" s="3"/>
      <c r="N23" s="3"/>
      <c r="O23" s="3"/>
      <c r="P23" s="3"/>
      <c r="Q23" s="3"/>
      <c r="R23" s="3"/>
      <c r="S23" s="3"/>
      <c r="T23" s="3"/>
      <c r="U23" s="3"/>
      <c r="V23" s="3"/>
      <c r="W23" s="3"/>
      <c r="X23" s="3"/>
      <c r="Y23" s="3"/>
      <c r="Z23" s="3"/>
    </row>
    <row r="24" ht="12.75" customHeight="1">
      <c r="A24" s="21"/>
      <c r="B24" s="17"/>
      <c r="C24" s="15" t="s">
        <v>36</v>
      </c>
      <c r="D24" s="20">
        <v>0.2171</v>
      </c>
      <c r="E24" s="3"/>
      <c r="F24" s="3"/>
      <c r="G24" s="3"/>
      <c r="H24" s="3"/>
      <c r="I24" s="3"/>
      <c r="J24" s="3"/>
      <c r="K24" s="3"/>
      <c r="L24" s="3"/>
      <c r="M24" s="3"/>
      <c r="N24" s="3"/>
      <c r="O24" s="3"/>
      <c r="P24" s="3"/>
      <c r="Q24" s="3"/>
      <c r="R24" s="3"/>
      <c r="S24" s="3"/>
      <c r="T24" s="3"/>
      <c r="U24" s="3"/>
      <c r="V24" s="3"/>
      <c r="W24" s="3"/>
      <c r="X24" s="3"/>
      <c r="Y24" s="3"/>
      <c r="Z24" s="3"/>
    </row>
    <row r="25" ht="12.75" customHeight="1">
      <c r="A25" s="21"/>
      <c r="B25" s="17"/>
      <c r="C25" s="15" t="s">
        <v>37</v>
      </c>
      <c r="D25" s="20">
        <v>0.1641</v>
      </c>
      <c r="E25" s="3"/>
      <c r="F25" s="3"/>
      <c r="G25" s="3"/>
      <c r="H25" s="3"/>
      <c r="I25" s="3"/>
      <c r="J25" s="3"/>
      <c r="K25" s="3"/>
      <c r="L25" s="3"/>
      <c r="M25" s="3"/>
      <c r="N25" s="3"/>
      <c r="O25" s="3"/>
      <c r="P25" s="3"/>
      <c r="Q25" s="3"/>
      <c r="R25" s="3"/>
      <c r="S25" s="3"/>
      <c r="T25" s="3"/>
      <c r="U25" s="3"/>
      <c r="V25" s="3"/>
      <c r="W25" s="3"/>
      <c r="X25" s="3"/>
      <c r="Y25" s="3"/>
      <c r="Z25" s="3"/>
    </row>
    <row r="26" ht="12.75" customHeight="1">
      <c r="A26" s="21"/>
      <c r="B26" s="17"/>
      <c r="C26" s="15" t="s">
        <v>38</v>
      </c>
      <c r="D26" s="20">
        <v>0.1372</v>
      </c>
      <c r="E26" s="3"/>
      <c r="F26" s="3"/>
      <c r="G26" s="3"/>
      <c r="H26" s="3"/>
      <c r="I26" s="3"/>
      <c r="J26" s="3"/>
      <c r="K26" s="3"/>
      <c r="L26" s="3"/>
      <c r="M26" s="3"/>
      <c r="N26" s="3"/>
      <c r="O26" s="3"/>
      <c r="P26" s="3"/>
      <c r="Q26" s="3"/>
      <c r="R26" s="3"/>
      <c r="S26" s="3"/>
      <c r="T26" s="3"/>
      <c r="U26" s="3"/>
      <c r="V26" s="3"/>
      <c r="W26" s="3"/>
      <c r="X26" s="3"/>
      <c r="Y26" s="3"/>
      <c r="Z26" s="3"/>
    </row>
    <row r="27" ht="12.75" customHeight="1">
      <c r="A27" s="21"/>
      <c r="B27" s="18"/>
      <c r="C27" s="15" t="s">
        <v>39</v>
      </c>
      <c r="D27" s="20">
        <v>0.1771</v>
      </c>
      <c r="E27" s="3"/>
      <c r="F27" s="3"/>
      <c r="G27" s="3"/>
      <c r="H27" s="3"/>
      <c r="I27" s="3"/>
      <c r="J27" s="3"/>
      <c r="K27" s="3"/>
      <c r="L27" s="3"/>
      <c r="M27" s="3"/>
      <c r="N27" s="3"/>
      <c r="O27" s="3"/>
      <c r="P27" s="3"/>
      <c r="Q27" s="3"/>
      <c r="R27" s="3"/>
      <c r="S27" s="3"/>
      <c r="T27" s="3"/>
      <c r="U27" s="3"/>
      <c r="V27" s="3"/>
      <c r="W27" s="3"/>
      <c r="X27" s="3"/>
      <c r="Y27" s="3"/>
      <c r="Z27" s="3"/>
    </row>
    <row r="28" ht="12.75" customHeight="1">
      <c r="A28" s="19" t="s">
        <v>40</v>
      </c>
      <c r="B28" s="16"/>
      <c r="C28" s="22">
        <v>1.0</v>
      </c>
      <c r="D28" s="13" t="s">
        <v>41</v>
      </c>
      <c r="E28" s="3"/>
      <c r="F28" s="3"/>
      <c r="G28" s="3"/>
      <c r="H28" s="3"/>
      <c r="I28" s="3"/>
      <c r="J28" s="3"/>
      <c r="K28" s="3"/>
      <c r="L28" s="3"/>
      <c r="M28" s="3"/>
      <c r="N28" s="3"/>
      <c r="O28" s="3"/>
      <c r="P28" s="3"/>
      <c r="Q28" s="3"/>
      <c r="R28" s="3"/>
      <c r="S28" s="3"/>
      <c r="T28" s="3"/>
      <c r="U28" s="3"/>
      <c r="V28" s="3"/>
      <c r="W28" s="3"/>
      <c r="X28" s="3"/>
      <c r="Y28" s="3"/>
      <c r="Z28" s="3"/>
    </row>
    <row r="29" ht="12.75" customHeight="1">
      <c r="A29" s="21"/>
      <c r="B29" s="18"/>
      <c r="C29" s="15">
        <v>2.0</v>
      </c>
      <c r="D29" s="13" t="s">
        <v>42</v>
      </c>
      <c r="E29" s="3"/>
      <c r="F29" s="3"/>
      <c r="G29" s="3"/>
      <c r="H29" s="3"/>
      <c r="I29" s="3"/>
      <c r="J29" s="3"/>
      <c r="K29" s="3"/>
      <c r="L29" s="3"/>
      <c r="M29" s="3"/>
      <c r="N29" s="3"/>
      <c r="O29" s="3"/>
      <c r="P29" s="3"/>
      <c r="Q29" s="3"/>
      <c r="R29" s="3"/>
      <c r="S29" s="3"/>
      <c r="T29" s="3"/>
      <c r="U29" s="3"/>
      <c r="V29" s="3"/>
      <c r="W29" s="3"/>
      <c r="X29" s="3"/>
      <c r="Y29" s="3"/>
      <c r="Z29" s="3"/>
    </row>
    <row r="30" ht="14.25" customHeight="1">
      <c r="A30" s="23" t="s">
        <v>43</v>
      </c>
      <c r="B30" s="16"/>
      <c r="C30" s="15">
        <v>1.0</v>
      </c>
      <c r="D30" s="11" t="s">
        <v>44</v>
      </c>
      <c r="E30" s="3"/>
      <c r="F30" s="3"/>
      <c r="G30" s="3"/>
      <c r="H30" s="3"/>
      <c r="I30" s="3"/>
      <c r="J30" s="3"/>
      <c r="K30" s="3"/>
      <c r="L30" s="3"/>
      <c r="M30" s="3"/>
      <c r="N30" s="3"/>
      <c r="O30" s="3"/>
      <c r="P30" s="3"/>
      <c r="Q30" s="3"/>
      <c r="R30" s="3"/>
      <c r="S30" s="3"/>
      <c r="T30" s="3"/>
      <c r="U30" s="3"/>
      <c r="V30" s="3"/>
      <c r="W30" s="3"/>
      <c r="X30" s="3"/>
      <c r="Y30" s="3"/>
      <c r="Z30" s="3"/>
    </row>
    <row r="31" ht="12.75" customHeight="1">
      <c r="A31" s="21"/>
      <c r="B31" s="17"/>
      <c r="C31" s="15">
        <v>2.0</v>
      </c>
      <c r="D31" s="11" t="s">
        <v>45</v>
      </c>
      <c r="E31" s="3"/>
      <c r="F31" s="3"/>
      <c r="G31" s="3"/>
      <c r="H31" s="3"/>
      <c r="I31" s="3"/>
      <c r="J31" s="3"/>
      <c r="K31" s="3"/>
      <c r="L31" s="3"/>
      <c r="M31" s="3"/>
      <c r="N31" s="3"/>
      <c r="O31" s="3"/>
      <c r="P31" s="3"/>
      <c r="Q31" s="3"/>
      <c r="R31" s="3"/>
      <c r="S31" s="3"/>
      <c r="T31" s="3"/>
      <c r="U31" s="3"/>
      <c r="V31" s="3"/>
      <c r="W31" s="3"/>
      <c r="X31" s="3"/>
      <c r="Y31" s="3"/>
      <c r="Z31" s="3"/>
    </row>
    <row r="32" ht="12.75" customHeight="1">
      <c r="A32" s="3"/>
      <c r="B32" s="17"/>
      <c r="C32" s="15">
        <v>3.0</v>
      </c>
      <c r="D32" s="11" t="s">
        <v>46</v>
      </c>
      <c r="E32" s="3"/>
      <c r="F32" s="3"/>
      <c r="G32" s="3"/>
      <c r="H32" s="3"/>
      <c r="I32" s="3"/>
      <c r="J32" s="3"/>
      <c r="K32" s="3"/>
      <c r="L32" s="3"/>
      <c r="M32" s="3"/>
      <c r="N32" s="3"/>
      <c r="O32" s="3"/>
      <c r="P32" s="3"/>
      <c r="Q32" s="3"/>
      <c r="R32" s="3"/>
      <c r="S32" s="3"/>
      <c r="T32" s="3"/>
      <c r="U32" s="3"/>
      <c r="V32" s="3"/>
      <c r="W32" s="3"/>
      <c r="X32" s="3"/>
      <c r="Y32" s="3"/>
      <c r="Z32" s="3"/>
    </row>
    <row r="33" ht="12.75" customHeight="1">
      <c r="A33" s="3"/>
      <c r="B33" s="17"/>
      <c r="C33" s="15">
        <v>4.0</v>
      </c>
      <c r="D33" s="11" t="s">
        <v>47</v>
      </c>
      <c r="E33" s="3"/>
      <c r="F33" s="3"/>
      <c r="G33" s="3"/>
      <c r="H33" s="3"/>
      <c r="I33" s="3"/>
      <c r="J33" s="3"/>
      <c r="K33" s="3"/>
      <c r="L33" s="3"/>
      <c r="M33" s="3"/>
      <c r="N33" s="3"/>
      <c r="O33" s="3"/>
      <c r="P33" s="3"/>
      <c r="Q33" s="3"/>
      <c r="R33" s="3"/>
      <c r="S33" s="3"/>
      <c r="T33" s="3"/>
      <c r="U33" s="3"/>
      <c r="V33" s="3"/>
      <c r="W33" s="3"/>
      <c r="X33" s="3"/>
      <c r="Y33" s="3"/>
      <c r="Z33" s="3"/>
    </row>
    <row r="34" ht="12.75" customHeight="1">
      <c r="A34" s="3"/>
      <c r="B34" s="18"/>
      <c r="C34" s="15">
        <v>5.0</v>
      </c>
      <c r="D34" s="11" t="s">
        <v>48</v>
      </c>
      <c r="E34" s="3"/>
      <c r="F34" s="3"/>
      <c r="G34" s="3"/>
      <c r="H34" s="3"/>
      <c r="I34" s="3"/>
      <c r="J34" s="3"/>
      <c r="K34" s="3"/>
      <c r="L34" s="3"/>
      <c r="M34" s="3"/>
      <c r="N34" s="3"/>
      <c r="O34" s="3"/>
      <c r="P34" s="3"/>
      <c r="Q34" s="3"/>
      <c r="R34" s="3"/>
      <c r="S34" s="3"/>
      <c r="T34" s="3"/>
      <c r="U34" s="3"/>
      <c r="V34" s="3"/>
      <c r="W34" s="3"/>
      <c r="X34" s="3"/>
      <c r="Y34" s="3"/>
      <c r="Z34" s="3"/>
    </row>
    <row r="35" ht="12.75" customHeight="1">
      <c r="A35" s="4"/>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4"/>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4"/>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4"/>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4"/>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4"/>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4"/>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4"/>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4"/>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4"/>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4"/>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4"/>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4"/>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4"/>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4"/>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4"/>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4"/>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4"/>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4"/>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4"/>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4"/>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4"/>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4"/>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4"/>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4"/>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4"/>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4"/>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4"/>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4"/>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4"/>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4"/>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4"/>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4"/>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4"/>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4"/>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4"/>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4"/>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4"/>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4"/>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4"/>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4"/>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4"/>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4"/>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4"/>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4"/>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4"/>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4"/>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4"/>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4"/>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4"/>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4"/>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4"/>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4"/>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4"/>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4"/>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4"/>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4"/>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4"/>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4"/>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4"/>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4"/>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4"/>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4"/>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4"/>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4"/>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A28:A29"/>
    <mergeCell ref="A30:A31"/>
    <mergeCell ref="B30:B34"/>
    <mergeCell ref="B1:C1"/>
    <mergeCell ref="C11:D11"/>
    <mergeCell ref="A17:A21"/>
    <mergeCell ref="B17:B21"/>
    <mergeCell ref="A22:A27"/>
    <mergeCell ref="B22:B27"/>
    <mergeCell ref="B28:B29"/>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0.0"/>
    <col customWidth="1" min="3" max="3" width="9.14"/>
    <col customWidth="1" min="4" max="4" width="10.14"/>
    <col customWidth="1" min="5" max="5" width="9.14"/>
    <col customWidth="1" min="6" max="9" width="11.0"/>
    <col customWidth="1" min="10" max="15" width="10.0"/>
    <col customWidth="1" min="16" max="17" width="11.0"/>
    <col customWidth="1" min="18" max="18" width="9.57"/>
    <col customWidth="1" min="19" max="21" width="9.14"/>
    <col customWidth="1" min="22" max="22" width="12.0"/>
    <col customWidth="1" min="23" max="26" width="9.14"/>
  </cols>
  <sheetData>
    <row r="1" ht="12.75" customHeight="1">
      <c r="A1" s="24" t="s">
        <v>49</v>
      </c>
      <c r="B1" s="24" t="s">
        <v>50</v>
      </c>
      <c r="C1" s="24" t="s">
        <v>51</v>
      </c>
      <c r="D1" s="24" t="s">
        <v>52</v>
      </c>
      <c r="E1" s="24" t="s">
        <v>53</v>
      </c>
      <c r="F1" s="25">
        <v>44197.0</v>
      </c>
      <c r="G1" s="25">
        <v>44228.0</v>
      </c>
      <c r="H1" s="25">
        <v>44256.0</v>
      </c>
      <c r="I1" s="25">
        <v>44287.0</v>
      </c>
      <c r="J1" s="25">
        <v>44317.0</v>
      </c>
      <c r="K1" s="25">
        <v>44348.0</v>
      </c>
      <c r="L1" s="25">
        <v>44378.0</v>
      </c>
      <c r="M1" s="25">
        <v>44409.0</v>
      </c>
      <c r="N1" s="25">
        <v>44440.0</v>
      </c>
      <c r="O1" s="25">
        <v>44470.0</v>
      </c>
      <c r="P1" s="25">
        <v>44501.0</v>
      </c>
      <c r="Q1" s="25">
        <v>44531.0</v>
      </c>
      <c r="R1" s="26" t="s">
        <v>54</v>
      </c>
      <c r="S1" s="27" t="s">
        <v>55</v>
      </c>
      <c r="T1" s="24" t="s">
        <v>56</v>
      </c>
      <c r="U1" s="26" t="s">
        <v>57</v>
      </c>
      <c r="V1" s="27" t="s">
        <v>58</v>
      </c>
      <c r="W1" s="28"/>
      <c r="X1" s="28"/>
      <c r="Y1" s="28"/>
      <c r="Z1" s="28"/>
    </row>
    <row r="2" ht="12.75" customHeight="1">
      <c r="A2" s="3" t="s">
        <v>59</v>
      </c>
      <c r="B2" s="29" t="str">
        <f>VLOOKUP(A2,'Site Information'!$A$1:$C$81,3,FALSE)</f>
        <v>Scotland</v>
      </c>
      <c r="C2" s="29">
        <f>VLOOKUP(A2,'Site Information'!$A$1:$C$81,2,FALSE)</f>
        <v>56</v>
      </c>
      <c r="D2" s="3" t="s">
        <v>2</v>
      </c>
      <c r="E2" s="3" t="s">
        <v>60</v>
      </c>
      <c r="F2" s="30">
        <v>6427.2</v>
      </c>
      <c r="G2" s="30">
        <v>6806.8</v>
      </c>
      <c r="H2" s="30">
        <v>7113.3</v>
      </c>
      <c r="I2" s="30">
        <v>6530.9</v>
      </c>
      <c r="J2" s="30">
        <v>6065.5</v>
      </c>
      <c r="K2" s="30">
        <v>5123.3</v>
      </c>
      <c r="L2" s="30">
        <v>5143.7</v>
      </c>
      <c r="M2" s="30">
        <v>5161.6</v>
      </c>
      <c r="N2" s="30">
        <v>5786.6</v>
      </c>
      <c r="O2" s="30">
        <v>7409.8</v>
      </c>
      <c r="P2" s="30">
        <v>7223.1</v>
      </c>
      <c r="Q2" s="30">
        <v>6848.8</v>
      </c>
      <c r="R2" s="31">
        <f t="shared" ref="R2:R141" si="1">SUM(F2:Q2)</f>
        <v>75640.6</v>
      </c>
      <c r="S2" s="32">
        <f t="shared" ref="S2:S141" si="2">R2/C2</f>
        <v>1350.725</v>
      </c>
      <c r="T2" s="33">
        <f t="shared" ref="T2:T81" si="3">R2*0.21233</f>
        <v>16060.7686</v>
      </c>
      <c r="U2" s="31">
        <f t="shared" ref="U2:U141" si="4">T2/1000</f>
        <v>16.0607686</v>
      </c>
      <c r="V2" s="32">
        <f t="shared" ref="V2:V141" si="5">T2/C2</f>
        <v>286.7994393</v>
      </c>
      <c r="W2" s="3"/>
      <c r="X2" s="3"/>
      <c r="Y2" s="3"/>
      <c r="Z2" s="3"/>
    </row>
    <row r="3" ht="12.75" customHeight="1">
      <c r="A3" s="3" t="s">
        <v>61</v>
      </c>
      <c r="B3" s="29" t="str">
        <f>VLOOKUP(A3,'Site Information'!$A$1:$C$81,3,FALSE)</f>
        <v>Scotland</v>
      </c>
      <c r="C3" s="29">
        <f>VLOOKUP(A3,'Site Information'!$A$1:$C$81,2,FALSE)</f>
        <v>123</v>
      </c>
      <c r="D3" s="3" t="s">
        <v>2</v>
      </c>
      <c r="E3" s="3" t="s">
        <v>60</v>
      </c>
      <c r="F3" s="30">
        <v>1899.0</v>
      </c>
      <c r="G3" s="30">
        <v>1839.9</v>
      </c>
      <c r="H3" s="30">
        <v>1805.6</v>
      </c>
      <c r="I3" s="30">
        <v>1629.3</v>
      </c>
      <c r="J3" s="30">
        <v>1616.2</v>
      </c>
      <c r="K3" s="30">
        <v>1716.5</v>
      </c>
      <c r="L3" s="30">
        <v>4036.0</v>
      </c>
      <c r="M3" s="30">
        <v>2834.1</v>
      </c>
      <c r="N3" s="30">
        <v>5263.0</v>
      </c>
      <c r="O3" s="30">
        <v>5728.0</v>
      </c>
      <c r="P3" s="30">
        <v>5647.9</v>
      </c>
      <c r="Q3" s="30">
        <v>4498.3</v>
      </c>
      <c r="R3" s="31">
        <f t="shared" si="1"/>
        <v>38513.8</v>
      </c>
      <c r="S3" s="32">
        <f t="shared" si="2"/>
        <v>313.1203252</v>
      </c>
      <c r="T3" s="33">
        <f t="shared" si="3"/>
        <v>8177.635154</v>
      </c>
      <c r="U3" s="31">
        <f t="shared" si="4"/>
        <v>8.177635154</v>
      </c>
      <c r="V3" s="32">
        <f t="shared" si="5"/>
        <v>66.48483865</v>
      </c>
      <c r="W3" s="3"/>
      <c r="X3" s="3"/>
      <c r="Y3" s="3"/>
      <c r="Z3" s="3"/>
    </row>
    <row r="4" ht="12.75" customHeight="1">
      <c r="A4" s="3" t="s">
        <v>62</v>
      </c>
      <c r="B4" s="29" t="str">
        <f>VLOOKUP(A4,'Site Information'!$A$1:$C$81,3,FALSE)</f>
        <v>South West</v>
      </c>
      <c r="C4" s="29">
        <f>VLOOKUP(A4,'Site Information'!$A$1:$C$81,2,FALSE)</f>
        <v>47</v>
      </c>
      <c r="D4" s="3" t="s">
        <v>2</v>
      </c>
      <c r="E4" s="3" t="s">
        <v>60</v>
      </c>
      <c r="F4" s="30">
        <v>1974.6</v>
      </c>
      <c r="G4" s="30">
        <v>1668.0</v>
      </c>
      <c r="H4" s="30">
        <v>1838.3</v>
      </c>
      <c r="I4" s="30">
        <v>1796.1</v>
      </c>
      <c r="J4" s="30">
        <v>1841.4</v>
      </c>
      <c r="K4" s="30">
        <v>1605.5</v>
      </c>
      <c r="L4" s="30">
        <v>1646.1</v>
      </c>
      <c r="M4" s="30">
        <v>1583.9</v>
      </c>
      <c r="N4" s="30">
        <v>2382.9</v>
      </c>
      <c r="O4" s="30">
        <v>3651.0</v>
      </c>
      <c r="P4" s="30">
        <v>3480.0</v>
      </c>
      <c r="Q4" s="30">
        <v>3403.0</v>
      </c>
      <c r="R4" s="31">
        <f t="shared" si="1"/>
        <v>26870.8</v>
      </c>
      <c r="S4" s="32">
        <f t="shared" si="2"/>
        <v>571.7191489</v>
      </c>
      <c r="T4" s="33">
        <f t="shared" si="3"/>
        <v>5705.476964</v>
      </c>
      <c r="U4" s="31">
        <f t="shared" si="4"/>
        <v>5.705476964</v>
      </c>
      <c r="V4" s="32">
        <f t="shared" si="5"/>
        <v>121.3931269</v>
      </c>
      <c r="W4" s="3"/>
      <c r="X4" s="3"/>
      <c r="Y4" s="3"/>
      <c r="Z4" s="3"/>
    </row>
    <row r="5" ht="12.75" customHeight="1">
      <c r="A5" s="3" t="s">
        <v>63</v>
      </c>
      <c r="B5" s="29" t="str">
        <f>VLOOKUP(A5,'Site Information'!$A$1:$C$81,3,FALSE)</f>
        <v>South West</v>
      </c>
      <c r="C5" s="29">
        <f>VLOOKUP(A5,'Site Information'!$A$1:$C$81,2,FALSE)</f>
        <v>20</v>
      </c>
      <c r="D5" s="3" t="s">
        <v>2</v>
      </c>
      <c r="E5" s="3" t="s">
        <v>60</v>
      </c>
      <c r="F5" s="30">
        <v>-111.40000000000009</v>
      </c>
      <c r="G5" s="30">
        <v>1195.3</v>
      </c>
      <c r="H5" s="30">
        <v>1204.0</v>
      </c>
      <c r="I5" s="30">
        <v>989.0</v>
      </c>
      <c r="J5" s="30">
        <v>1004.2</v>
      </c>
      <c r="K5" s="30">
        <v>923.2</v>
      </c>
      <c r="L5" s="30">
        <v>910.0</v>
      </c>
      <c r="M5" s="30">
        <v>856.8</v>
      </c>
      <c r="N5" s="30">
        <v>902.4000000000001</v>
      </c>
      <c r="O5" s="30">
        <v>1194.5</v>
      </c>
      <c r="P5" s="30">
        <v>1399.0</v>
      </c>
      <c r="Q5" s="30">
        <v>1255.3</v>
      </c>
      <c r="R5" s="31">
        <f t="shared" si="1"/>
        <v>11722.3</v>
      </c>
      <c r="S5" s="32">
        <f t="shared" si="2"/>
        <v>586.115</v>
      </c>
      <c r="T5" s="33">
        <f t="shared" si="3"/>
        <v>2488.995959</v>
      </c>
      <c r="U5" s="31">
        <f t="shared" si="4"/>
        <v>2.488995959</v>
      </c>
      <c r="V5" s="32">
        <f t="shared" si="5"/>
        <v>124.449798</v>
      </c>
      <c r="W5" s="3"/>
      <c r="X5" s="3"/>
      <c r="Y5" s="3"/>
      <c r="Z5" s="3"/>
    </row>
    <row r="6" ht="12.75" customHeight="1">
      <c r="A6" s="3" t="s">
        <v>64</v>
      </c>
      <c r="B6" s="29" t="str">
        <f>VLOOKUP(A6,'Site Information'!$A$1:$C$81,3,FALSE)</f>
        <v>South West</v>
      </c>
      <c r="C6" s="29">
        <f>VLOOKUP(A6,'Site Information'!$A$1:$C$81,2,FALSE)</f>
        <v>169</v>
      </c>
      <c r="D6" s="3" t="s">
        <v>2</v>
      </c>
      <c r="E6" s="3" t="s">
        <v>60</v>
      </c>
      <c r="F6" s="30">
        <v>13626.7</v>
      </c>
      <c r="G6" s="30">
        <v>12868.7</v>
      </c>
      <c r="H6" s="30">
        <v>14340.6</v>
      </c>
      <c r="I6" s="30">
        <v>13628.5</v>
      </c>
      <c r="J6" s="30">
        <v>14633.1</v>
      </c>
      <c r="K6" s="30">
        <v>14314.0</v>
      </c>
      <c r="L6" s="30">
        <v>15125.8</v>
      </c>
      <c r="M6" s="30">
        <v>14671.6</v>
      </c>
      <c r="N6" s="30">
        <v>11744.9</v>
      </c>
      <c r="O6" s="30">
        <v>16260.7</v>
      </c>
      <c r="P6" s="30">
        <v>17106.6</v>
      </c>
      <c r="Q6" s="30">
        <v>16991.2</v>
      </c>
      <c r="R6" s="31">
        <f t="shared" si="1"/>
        <v>175312.4</v>
      </c>
      <c r="S6" s="32">
        <f t="shared" si="2"/>
        <v>1037.351479</v>
      </c>
      <c r="T6" s="33">
        <f t="shared" si="3"/>
        <v>37224.08189</v>
      </c>
      <c r="U6" s="31">
        <f t="shared" si="4"/>
        <v>37.22408189</v>
      </c>
      <c r="V6" s="32">
        <f t="shared" si="5"/>
        <v>220.2608396</v>
      </c>
      <c r="W6" s="3"/>
      <c r="X6" s="3"/>
      <c r="Y6" s="3"/>
      <c r="Z6" s="3"/>
    </row>
    <row r="7" ht="12.75" customHeight="1">
      <c r="A7" s="3" t="s">
        <v>65</v>
      </c>
      <c r="B7" s="29" t="str">
        <f>VLOOKUP(A7,'Site Information'!$A$1:$C$81,3,FALSE)</f>
        <v>South West</v>
      </c>
      <c r="C7" s="29">
        <f>VLOOKUP(A7,'Site Information'!$A$1:$C$81,2,FALSE)</f>
        <v>31</v>
      </c>
      <c r="D7" s="3" t="s">
        <v>2</v>
      </c>
      <c r="E7" s="3" t="s">
        <v>60</v>
      </c>
      <c r="F7" s="30">
        <v>2022.5</v>
      </c>
      <c r="G7" s="30">
        <v>1982.1999999999998</v>
      </c>
      <c r="H7" s="30">
        <v>2238.6</v>
      </c>
      <c r="I7" s="30">
        <v>2039.8</v>
      </c>
      <c r="J7" s="30">
        <v>2013.6</v>
      </c>
      <c r="K7" s="30">
        <v>1756.8000000000002</v>
      </c>
      <c r="L7" s="30">
        <v>1839.3000000000002</v>
      </c>
      <c r="M7" s="30">
        <v>1819.0</v>
      </c>
      <c r="N7" s="30">
        <v>1729.7</v>
      </c>
      <c r="O7" s="30">
        <v>1964.7</v>
      </c>
      <c r="P7" s="30">
        <v>2315.9</v>
      </c>
      <c r="Q7" s="30">
        <v>2243.5</v>
      </c>
      <c r="R7" s="31">
        <f t="shared" si="1"/>
        <v>23965.6</v>
      </c>
      <c r="S7" s="32">
        <f t="shared" si="2"/>
        <v>773.083871</v>
      </c>
      <c r="T7" s="33">
        <f t="shared" si="3"/>
        <v>5088.615848</v>
      </c>
      <c r="U7" s="31">
        <f t="shared" si="4"/>
        <v>5.088615848</v>
      </c>
      <c r="V7" s="32">
        <f t="shared" si="5"/>
        <v>164.1488983</v>
      </c>
      <c r="W7" s="3"/>
      <c r="X7" s="3"/>
      <c r="Y7" s="3"/>
      <c r="Z7" s="3"/>
    </row>
    <row r="8" ht="12.75" customHeight="1">
      <c r="A8" s="3" t="s">
        <v>66</v>
      </c>
      <c r="B8" s="29" t="str">
        <f>VLOOKUP(A8,'Site Information'!$A$1:$C$81,3,FALSE)</f>
        <v>South West</v>
      </c>
      <c r="C8" s="29">
        <f>VLOOKUP(A8,'Site Information'!$A$1:$C$81,2,FALSE)</f>
        <v>78</v>
      </c>
      <c r="D8" s="3" t="s">
        <v>2</v>
      </c>
      <c r="E8" s="3" t="s">
        <v>60</v>
      </c>
      <c r="F8" s="30">
        <v>40047.2</v>
      </c>
      <c r="G8" s="30">
        <v>33991.4</v>
      </c>
      <c r="H8" s="30">
        <v>33078.7</v>
      </c>
      <c r="I8" s="30">
        <v>29471.8</v>
      </c>
      <c r="J8" s="30">
        <v>26287.6</v>
      </c>
      <c r="K8" s="30">
        <v>21483.1</v>
      </c>
      <c r="L8" s="30">
        <v>20841.9</v>
      </c>
      <c r="M8" s="30">
        <v>22489.2</v>
      </c>
      <c r="N8" s="30">
        <v>19784.8</v>
      </c>
      <c r="O8" s="30">
        <v>28939.1</v>
      </c>
      <c r="P8" s="30">
        <v>32686.0</v>
      </c>
      <c r="Q8" s="30">
        <v>33276.3</v>
      </c>
      <c r="R8" s="31">
        <f t="shared" si="1"/>
        <v>342377.1</v>
      </c>
      <c r="S8" s="32">
        <f t="shared" si="2"/>
        <v>4389.45</v>
      </c>
      <c r="T8" s="33">
        <f t="shared" si="3"/>
        <v>72696.92964</v>
      </c>
      <c r="U8" s="31">
        <f t="shared" si="4"/>
        <v>72.69692964</v>
      </c>
      <c r="V8" s="32">
        <f t="shared" si="5"/>
        <v>932.0119185</v>
      </c>
      <c r="W8" s="3"/>
      <c r="X8" s="3"/>
      <c r="Y8" s="3"/>
      <c r="Z8" s="3"/>
    </row>
    <row r="9" ht="12.75" customHeight="1">
      <c r="A9" s="3" t="s">
        <v>67</v>
      </c>
      <c r="B9" s="29" t="str">
        <f>VLOOKUP(A9,'Site Information'!$A$1:$C$81,3,FALSE)</f>
        <v>South West</v>
      </c>
      <c r="C9" s="29">
        <f>VLOOKUP(A9,'Site Information'!$A$1:$C$81,2,FALSE)</f>
        <v>40</v>
      </c>
      <c r="D9" s="3" t="s">
        <v>2</v>
      </c>
      <c r="E9" s="3" t="s">
        <v>60</v>
      </c>
      <c r="F9" s="30">
        <v>3952.6</v>
      </c>
      <c r="G9" s="30">
        <v>3571.2</v>
      </c>
      <c r="H9" s="30">
        <v>3907.5</v>
      </c>
      <c r="I9" s="30">
        <v>3637.9</v>
      </c>
      <c r="J9" s="30">
        <v>3685.5</v>
      </c>
      <c r="K9" s="30">
        <v>3296.4</v>
      </c>
      <c r="L9" s="30">
        <v>3254.7</v>
      </c>
      <c r="M9" s="30">
        <v>3033.1</v>
      </c>
      <c r="N9" s="30">
        <v>2124.6</v>
      </c>
      <c r="O9" s="30">
        <v>3535.4</v>
      </c>
      <c r="P9" s="30">
        <v>3471.2</v>
      </c>
      <c r="Q9" s="30">
        <v>3128.1</v>
      </c>
      <c r="R9" s="31">
        <f t="shared" si="1"/>
        <v>40598.2</v>
      </c>
      <c r="S9" s="32">
        <f t="shared" si="2"/>
        <v>1014.955</v>
      </c>
      <c r="T9" s="33">
        <f t="shared" si="3"/>
        <v>8620.215806</v>
      </c>
      <c r="U9" s="31">
        <f t="shared" si="4"/>
        <v>8.620215806</v>
      </c>
      <c r="V9" s="32">
        <f t="shared" si="5"/>
        <v>215.5053952</v>
      </c>
      <c r="W9" s="3"/>
      <c r="X9" s="3"/>
      <c r="Y9" s="3"/>
      <c r="Z9" s="3"/>
    </row>
    <row r="10" ht="12.75" customHeight="1">
      <c r="A10" s="3" t="s">
        <v>68</v>
      </c>
      <c r="B10" s="29" t="str">
        <f>VLOOKUP(A10,'Site Information'!$A$1:$C$81,3,FALSE)</f>
        <v>Midlands</v>
      </c>
      <c r="C10" s="29">
        <f>VLOOKUP(A10,'Site Information'!$A$1:$C$81,2,FALSE)</f>
        <v>106</v>
      </c>
      <c r="D10" s="3" t="s">
        <v>2</v>
      </c>
      <c r="E10" s="3" t="s">
        <v>60</v>
      </c>
      <c r="F10" s="30">
        <v>10032.0</v>
      </c>
      <c r="G10" s="30">
        <v>9181.5</v>
      </c>
      <c r="H10" s="30">
        <v>10267.9</v>
      </c>
      <c r="I10" s="30">
        <v>9835.8</v>
      </c>
      <c r="J10" s="30">
        <v>9737.9</v>
      </c>
      <c r="K10" s="30">
        <v>8759.6</v>
      </c>
      <c r="L10" s="30">
        <v>8866.9</v>
      </c>
      <c r="M10" s="30">
        <v>8327.3</v>
      </c>
      <c r="N10" s="30">
        <v>7598.4</v>
      </c>
      <c r="O10" s="30">
        <v>11017.3</v>
      </c>
      <c r="P10" s="30">
        <v>12391.0</v>
      </c>
      <c r="Q10" s="30">
        <v>13887.1</v>
      </c>
      <c r="R10" s="31">
        <f t="shared" si="1"/>
        <v>119902.7</v>
      </c>
      <c r="S10" s="32">
        <f t="shared" si="2"/>
        <v>1131.157547</v>
      </c>
      <c r="T10" s="33">
        <f t="shared" si="3"/>
        <v>25458.94029</v>
      </c>
      <c r="U10" s="31">
        <f t="shared" si="4"/>
        <v>25.45894029</v>
      </c>
      <c r="V10" s="32">
        <f t="shared" si="5"/>
        <v>240.178682</v>
      </c>
      <c r="W10" s="3"/>
      <c r="X10" s="3"/>
      <c r="Y10" s="3"/>
      <c r="Z10" s="3"/>
    </row>
    <row r="11" ht="12.75" customHeight="1">
      <c r="A11" s="3" t="s">
        <v>69</v>
      </c>
      <c r="B11" s="29" t="str">
        <f>VLOOKUP(A11,'Site Information'!$A$1:$C$81,3,FALSE)</f>
        <v>Midlands</v>
      </c>
      <c r="C11" s="29">
        <f>VLOOKUP(A11,'Site Information'!$A$1:$C$81,2,FALSE)</f>
        <v>77</v>
      </c>
      <c r="D11" s="3" t="s">
        <v>2</v>
      </c>
      <c r="E11" s="3" t="s">
        <v>60</v>
      </c>
      <c r="F11" s="30">
        <v>16943.3</v>
      </c>
      <c r="G11" s="30">
        <v>14191.7</v>
      </c>
      <c r="H11" s="30">
        <v>14865.6</v>
      </c>
      <c r="I11" s="30">
        <v>11527.8</v>
      </c>
      <c r="J11" s="30">
        <v>9987.6</v>
      </c>
      <c r="K11" s="30">
        <v>6520.6</v>
      </c>
      <c r="L11" s="30">
        <v>6562.6</v>
      </c>
      <c r="M11" s="30">
        <v>6291.7</v>
      </c>
      <c r="N11" s="30">
        <v>6407.4</v>
      </c>
      <c r="O11" s="30">
        <v>12993.2</v>
      </c>
      <c r="P11" s="30">
        <v>22127.6</v>
      </c>
      <c r="Q11" s="30">
        <v>25217.1</v>
      </c>
      <c r="R11" s="31">
        <f t="shared" si="1"/>
        <v>153636.2</v>
      </c>
      <c r="S11" s="32">
        <f t="shared" si="2"/>
        <v>1995.275325</v>
      </c>
      <c r="T11" s="33">
        <f t="shared" si="3"/>
        <v>32621.57435</v>
      </c>
      <c r="U11" s="31">
        <f t="shared" si="4"/>
        <v>32.62157435</v>
      </c>
      <c r="V11" s="32">
        <f t="shared" si="5"/>
        <v>423.6568097</v>
      </c>
      <c r="W11" s="3"/>
      <c r="X11" s="3"/>
      <c r="Y11" s="3"/>
      <c r="Z11" s="3"/>
    </row>
    <row r="12" ht="12.75" customHeight="1">
      <c r="A12" s="3" t="s">
        <v>70</v>
      </c>
      <c r="B12" s="29" t="str">
        <f>VLOOKUP(A12,'Site Information'!$A$1:$C$81,3,FALSE)</f>
        <v>Midlands</v>
      </c>
      <c r="C12" s="29">
        <f>VLOOKUP(A12,'Site Information'!$A$1:$C$81,2,FALSE)</f>
        <v>184</v>
      </c>
      <c r="D12" s="3" t="s">
        <v>2</v>
      </c>
      <c r="E12" s="3" t="s">
        <v>60</v>
      </c>
      <c r="F12" s="30">
        <v>45496.6</v>
      </c>
      <c r="G12" s="30">
        <v>42715.7</v>
      </c>
      <c r="H12" s="30">
        <v>38007.4</v>
      </c>
      <c r="I12" s="30">
        <v>32159.8</v>
      </c>
      <c r="J12" s="30">
        <v>27803.8</v>
      </c>
      <c r="K12" s="30">
        <v>15589.9</v>
      </c>
      <c r="L12" s="30">
        <v>14529.2</v>
      </c>
      <c r="M12" s="30">
        <v>13848.2</v>
      </c>
      <c r="N12" s="30">
        <v>18032.5</v>
      </c>
      <c r="O12" s="30">
        <v>40800.7</v>
      </c>
      <c r="P12" s="30">
        <v>53142.9</v>
      </c>
      <c r="Q12" s="30">
        <v>57697.2</v>
      </c>
      <c r="R12" s="31">
        <f t="shared" si="1"/>
        <v>399823.9</v>
      </c>
      <c r="S12" s="32">
        <f t="shared" si="2"/>
        <v>2172.955978</v>
      </c>
      <c r="T12" s="33">
        <f t="shared" si="3"/>
        <v>84894.60869</v>
      </c>
      <c r="U12" s="31">
        <f t="shared" si="4"/>
        <v>84.89460869</v>
      </c>
      <c r="V12" s="32">
        <f t="shared" si="5"/>
        <v>461.3837429</v>
      </c>
      <c r="W12" s="3"/>
      <c r="X12" s="3"/>
      <c r="Y12" s="3"/>
      <c r="Z12" s="3"/>
    </row>
    <row r="13" ht="12.75" customHeight="1">
      <c r="A13" s="3" t="s">
        <v>71</v>
      </c>
      <c r="B13" s="29" t="str">
        <f>VLOOKUP(A13,'Site Information'!$A$1:$C$81,3,FALSE)</f>
        <v>South West</v>
      </c>
      <c r="C13" s="29">
        <f>VLOOKUP(A13,'Site Information'!$A$1:$C$81,2,FALSE)</f>
        <v>84</v>
      </c>
      <c r="D13" s="3" t="s">
        <v>2</v>
      </c>
      <c r="E13" s="3" t="s">
        <v>60</v>
      </c>
      <c r="F13" s="30">
        <v>8684.1</v>
      </c>
      <c r="G13" s="30">
        <v>7901.8</v>
      </c>
      <c r="H13" s="30">
        <v>8355.5</v>
      </c>
      <c r="I13" s="30">
        <v>7475.0</v>
      </c>
      <c r="J13" s="30">
        <v>7190.0</v>
      </c>
      <c r="K13" s="30">
        <v>7108.0</v>
      </c>
      <c r="L13" s="30">
        <v>7048.1</v>
      </c>
      <c r="M13" s="30">
        <v>6506.0</v>
      </c>
      <c r="N13" s="30">
        <v>7133.8</v>
      </c>
      <c r="O13" s="30">
        <v>7593.6</v>
      </c>
      <c r="P13" s="30">
        <v>8213.7</v>
      </c>
      <c r="Q13" s="30">
        <v>8051.7</v>
      </c>
      <c r="R13" s="31">
        <f t="shared" si="1"/>
        <v>91261.3</v>
      </c>
      <c r="S13" s="32">
        <f t="shared" si="2"/>
        <v>1086.444048</v>
      </c>
      <c r="T13" s="33">
        <f t="shared" si="3"/>
        <v>19377.51183</v>
      </c>
      <c r="U13" s="31">
        <f t="shared" si="4"/>
        <v>19.37751183</v>
      </c>
      <c r="V13" s="32">
        <f t="shared" si="5"/>
        <v>230.6846646</v>
      </c>
      <c r="W13" s="3"/>
      <c r="X13" s="3"/>
      <c r="Y13" s="3"/>
      <c r="Z13" s="3"/>
    </row>
    <row r="14" ht="12.75" customHeight="1">
      <c r="A14" s="3" t="s">
        <v>72</v>
      </c>
      <c r="B14" s="29" t="str">
        <f>VLOOKUP(A14,'Site Information'!$A$1:$C$81,3,FALSE)</f>
        <v>South West</v>
      </c>
      <c r="C14" s="29">
        <f>VLOOKUP(A14,'Site Information'!$A$1:$C$81,2,FALSE)</f>
        <v>84</v>
      </c>
      <c r="D14" s="3" t="s">
        <v>2</v>
      </c>
      <c r="E14" s="3" t="s">
        <v>60</v>
      </c>
      <c r="F14" s="30">
        <v>35350.8</v>
      </c>
      <c r="G14" s="30">
        <v>30964.3</v>
      </c>
      <c r="H14" s="30">
        <v>29274.9</v>
      </c>
      <c r="I14" s="30">
        <v>24059.5</v>
      </c>
      <c r="J14" s="30">
        <v>22802.1</v>
      </c>
      <c r="K14" s="30">
        <v>15622.5</v>
      </c>
      <c r="L14" s="30">
        <v>14725.9</v>
      </c>
      <c r="M14" s="30">
        <v>14344.1</v>
      </c>
      <c r="N14" s="30">
        <v>13773.7</v>
      </c>
      <c r="O14" s="30">
        <v>23939.7</v>
      </c>
      <c r="P14" s="30">
        <v>31370.6</v>
      </c>
      <c r="Q14" s="30">
        <v>37084.5</v>
      </c>
      <c r="R14" s="31">
        <f t="shared" si="1"/>
        <v>293312.6</v>
      </c>
      <c r="S14" s="32">
        <f t="shared" si="2"/>
        <v>3491.816667</v>
      </c>
      <c r="T14" s="33">
        <f t="shared" si="3"/>
        <v>62279.06436</v>
      </c>
      <c r="U14" s="31">
        <f t="shared" si="4"/>
        <v>62.27906436</v>
      </c>
      <c r="V14" s="32">
        <f t="shared" si="5"/>
        <v>741.4174328</v>
      </c>
      <c r="W14" s="3"/>
      <c r="X14" s="3"/>
      <c r="Y14" s="3"/>
      <c r="Z14" s="3"/>
    </row>
    <row r="15" ht="12.75" customHeight="1">
      <c r="A15" s="3" t="s">
        <v>73</v>
      </c>
      <c r="B15" s="29" t="str">
        <f>VLOOKUP(A15,'Site Information'!$A$1:$C$81,3,FALSE)</f>
        <v>South East</v>
      </c>
      <c r="C15" s="29">
        <f>VLOOKUP(A15,'Site Information'!$A$1:$C$81,2,FALSE)</f>
        <v>79</v>
      </c>
      <c r="D15" s="3" t="s">
        <v>2</v>
      </c>
      <c r="E15" s="3" t="s">
        <v>60</v>
      </c>
      <c r="F15" s="30">
        <v>7093.2</v>
      </c>
      <c r="G15" s="30">
        <v>6481.5</v>
      </c>
      <c r="H15" s="30">
        <v>6829.4</v>
      </c>
      <c r="I15" s="30">
        <v>6480.2</v>
      </c>
      <c r="J15" s="30">
        <v>6957.4</v>
      </c>
      <c r="K15" s="30">
        <v>6390.0</v>
      </c>
      <c r="L15" s="30">
        <v>6678.0</v>
      </c>
      <c r="M15" s="30">
        <v>6301.9</v>
      </c>
      <c r="N15" s="30">
        <v>6128.1</v>
      </c>
      <c r="O15" s="30">
        <v>7767.8</v>
      </c>
      <c r="P15" s="30">
        <v>8000.6</v>
      </c>
      <c r="Q15" s="30">
        <v>7985.2</v>
      </c>
      <c r="R15" s="31">
        <f t="shared" si="1"/>
        <v>83093.3</v>
      </c>
      <c r="S15" s="32">
        <f t="shared" si="2"/>
        <v>1051.813924</v>
      </c>
      <c r="T15" s="33">
        <f t="shared" si="3"/>
        <v>17643.20039</v>
      </c>
      <c r="U15" s="31">
        <f t="shared" si="4"/>
        <v>17.64320039</v>
      </c>
      <c r="V15" s="32">
        <f t="shared" si="5"/>
        <v>223.3316505</v>
      </c>
      <c r="W15" s="3"/>
      <c r="X15" s="3"/>
      <c r="Y15" s="3"/>
      <c r="Z15" s="3"/>
    </row>
    <row r="16" ht="12.75" customHeight="1">
      <c r="A16" s="3" t="s">
        <v>74</v>
      </c>
      <c r="B16" s="29" t="str">
        <f>VLOOKUP(A16,'Site Information'!$A$1:$C$81,3,FALSE)</f>
        <v>South East</v>
      </c>
      <c r="C16" s="29">
        <f>VLOOKUP(A16,'Site Information'!$A$1:$C$81,2,FALSE)</f>
        <v>79</v>
      </c>
      <c r="D16" s="3" t="s">
        <v>2</v>
      </c>
      <c r="E16" s="3" t="s">
        <v>60</v>
      </c>
      <c r="F16" s="30">
        <v>26903.800000000003</v>
      </c>
      <c r="G16" s="30">
        <v>23223.3</v>
      </c>
      <c r="H16" s="30">
        <v>23453.799999999996</v>
      </c>
      <c r="I16" s="30">
        <v>21956.600000000002</v>
      </c>
      <c r="J16" s="30">
        <v>19324.199999999993</v>
      </c>
      <c r="K16" s="30">
        <v>11468.599999999997</v>
      </c>
      <c r="L16" s="30">
        <v>9785.2</v>
      </c>
      <c r="M16" s="30">
        <v>9575.199999999999</v>
      </c>
      <c r="N16" s="30">
        <v>12245.699999999997</v>
      </c>
      <c r="O16" s="30">
        <v>21171.300000000003</v>
      </c>
      <c r="P16" s="30">
        <v>26633.6</v>
      </c>
      <c r="Q16" s="30">
        <v>27743.0</v>
      </c>
      <c r="R16" s="31">
        <f t="shared" si="1"/>
        <v>233484.3</v>
      </c>
      <c r="S16" s="32">
        <f t="shared" si="2"/>
        <v>2955.497468</v>
      </c>
      <c r="T16" s="33">
        <f t="shared" si="3"/>
        <v>49575.72142</v>
      </c>
      <c r="U16" s="31">
        <f t="shared" si="4"/>
        <v>49.57572142</v>
      </c>
      <c r="V16" s="32">
        <f t="shared" si="5"/>
        <v>627.5407775</v>
      </c>
      <c r="W16" s="3"/>
      <c r="X16" s="3"/>
      <c r="Y16" s="3"/>
      <c r="Z16" s="3"/>
    </row>
    <row r="17" ht="12.75" customHeight="1">
      <c r="A17" s="3" t="s">
        <v>75</v>
      </c>
      <c r="B17" s="29" t="str">
        <f>VLOOKUP(A17,'Site Information'!$A$1:$C$81,3,FALSE)</f>
        <v>South East</v>
      </c>
      <c r="C17" s="29">
        <f>VLOOKUP(A17,'Site Information'!$A$1:$C$81,2,FALSE)</f>
        <v>47</v>
      </c>
      <c r="D17" s="3" t="s">
        <v>2</v>
      </c>
      <c r="E17" s="3" t="s">
        <v>60</v>
      </c>
      <c r="F17" s="30">
        <v>1310.1</v>
      </c>
      <c r="G17" s="30">
        <v>1445.9</v>
      </c>
      <c r="H17" s="30">
        <v>1473.0</v>
      </c>
      <c r="I17" s="30">
        <v>1088.6</v>
      </c>
      <c r="J17" s="30">
        <v>962.9</v>
      </c>
      <c r="K17" s="30">
        <v>916.3</v>
      </c>
      <c r="L17" s="30">
        <v>925.0</v>
      </c>
      <c r="M17" s="30">
        <v>911.4</v>
      </c>
      <c r="N17" s="30">
        <v>1010.2</v>
      </c>
      <c r="O17" s="30">
        <v>1255.1</v>
      </c>
      <c r="P17" s="30">
        <v>1433.4</v>
      </c>
      <c r="Q17" s="30">
        <v>1469.0</v>
      </c>
      <c r="R17" s="31">
        <f t="shared" si="1"/>
        <v>14200.9</v>
      </c>
      <c r="S17" s="32">
        <f t="shared" si="2"/>
        <v>302.1468085</v>
      </c>
      <c r="T17" s="33">
        <f t="shared" si="3"/>
        <v>3015.277097</v>
      </c>
      <c r="U17" s="31">
        <f t="shared" si="4"/>
        <v>3.015277097</v>
      </c>
      <c r="V17" s="32">
        <f t="shared" si="5"/>
        <v>64.15483185</v>
      </c>
      <c r="W17" s="3"/>
      <c r="X17" s="3"/>
      <c r="Y17" s="3"/>
      <c r="Z17" s="3"/>
    </row>
    <row r="18" ht="12.75" customHeight="1">
      <c r="A18" s="3" t="s">
        <v>76</v>
      </c>
      <c r="B18" s="29" t="str">
        <f>VLOOKUP(A18,'Site Information'!$A$1:$C$81,3,FALSE)</f>
        <v>South West</v>
      </c>
      <c r="C18" s="29">
        <f>VLOOKUP(A18,'Site Information'!$A$1:$C$81,2,FALSE)</f>
        <v>51</v>
      </c>
      <c r="D18" s="3" t="s">
        <v>2</v>
      </c>
      <c r="E18" s="3" t="s">
        <v>60</v>
      </c>
      <c r="F18" s="30">
        <v>6028.6</v>
      </c>
      <c r="G18" s="30">
        <v>4935.9</v>
      </c>
      <c r="H18" s="30">
        <v>5277.5</v>
      </c>
      <c r="I18" s="30">
        <v>4944.6</v>
      </c>
      <c r="J18" s="30">
        <v>4826.4</v>
      </c>
      <c r="K18" s="30">
        <v>4281.9</v>
      </c>
      <c r="L18" s="30">
        <v>4158.0</v>
      </c>
      <c r="M18" s="30">
        <v>2803.6</v>
      </c>
      <c r="N18" s="30">
        <v>2967.9</v>
      </c>
      <c r="O18" s="30">
        <v>4826.7</v>
      </c>
      <c r="P18" s="30">
        <v>5230.9</v>
      </c>
      <c r="Q18" s="30">
        <v>5221.3</v>
      </c>
      <c r="R18" s="31">
        <f t="shared" si="1"/>
        <v>55503.3</v>
      </c>
      <c r="S18" s="32">
        <f t="shared" si="2"/>
        <v>1088.3</v>
      </c>
      <c r="T18" s="33">
        <f t="shared" si="3"/>
        <v>11785.01569</v>
      </c>
      <c r="U18" s="31">
        <f t="shared" si="4"/>
        <v>11.78501569</v>
      </c>
      <c r="V18" s="32">
        <f t="shared" si="5"/>
        <v>231.078739</v>
      </c>
      <c r="W18" s="3"/>
      <c r="X18" s="3"/>
      <c r="Y18" s="3"/>
      <c r="Z18" s="3"/>
    </row>
    <row r="19" ht="12.75" customHeight="1">
      <c r="A19" s="3" t="s">
        <v>77</v>
      </c>
      <c r="B19" s="29" t="str">
        <f>VLOOKUP(A19,'Site Information'!$A$1:$C$81,3,FALSE)</f>
        <v>South West</v>
      </c>
      <c r="C19" s="29">
        <f>VLOOKUP(A19,'Site Information'!$A$1:$C$81,2,FALSE)</f>
        <v>67</v>
      </c>
      <c r="D19" s="3" t="s">
        <v>2</v>
      </c>
      <c r="E19" s="3" t="s">
        <v>60</v>
      </c>
      <c r="F19" s="30">
        <v>8532.2</v>
      </c>
      <c r="G19" s="30">
        <v>9615.7</v>
      </c>
      <c r="H19" s="30">
        <v>7651.0</v>
      </c>
      <c r="I19" s="30">
        <v>6691.0</v>
      </c>
      <c r="J19" s="30">
        <v>6653.1</v>
      </c>
      <c r="K19" s="30">
        <v>6538.2</v>
      </c>
      <c r="L19" s="30">
        <v>6559.6</v>
      </c>
      <c r="M19" s="30">
        <v>6287.4</v>
      </c>
      <c r="N19" s="30">
        <v>7283.3</v>
      </c>
      <c r="O19" s="30">
        <v>10297.5</v>
      </c>
      <c r="P19" s="30">
        <v>10628.8</v>
      </c>
      <c r="Q19" s="30">
        <v>9971.8</v>
      </c>
      <c r="R19" s="31">
        <f t="shared" si="1"/>
        <v>96709.6</v>
      </c>
      <c r="S19" s="32">
        <f t="shared" si="2"/>
        <v>1443.426866</v>
      </c>
      <c r="T19" s="33">
        <f t="shared" si="3"/>
        <v>20534.34937</v>
      </c>
      <c r="U19" s="31">
        <f t="shared" si="4"/>
        <v>20.53434937</v>
      </c>
      <c r="V19" s="32">
        <f t="shared" si="5"/>
        <v>306.4828264</v>
      </c>
      <c r="W19" s="3"/>
      <c r="X19" s="3"/>
      <c r="Y19" s="3"/>
      <c r="Z19" s="3"/>
    </row>
    <row r="20" ht="12.75" customHeight="1">
      <c r="A20" s="3" t="s">
        <v>78</v>
      </c>
      <c r="B20" s="29" t="str">
        <f>VLOOKUP(A20,'Site Information'!$A$1:$C$81,3,FALSE)</f>
        <v>South West</v>
      </c>
      <c r="C20" s="29">
        <f>VLOOKUP(A20,'Site Information'!$A$1:$C$81,2,FALSE)</f>
        <v>87</v>
      </c>
      <c r="D20" s="3" t="s">
        <v>2</v>
      </c>
      <c r="E20" s="3" t="s">
        <v>60</v>
      </c>
      <c r="F20" s="30">
        <v>30088.5</v>
      </c>
      <c r="G20" s="30">
        <v>24915.5</v>
      </c>
      <c r="H20" s="30">
        <v>24648.2</v>
      </c>
      <c r="I20" s="30">
        <v>20786.5</v>
      </c>
      <c r="J20" s="30">
        <v>17390.7</v>
      </c>
      <c r="K20" s="30">
        <v>10620.8</v>
      </c>
      <c r="L20" s="30">
        <v>10537.5</v>
      </c>
      <c r="M20" s="30">
        <v>10850.8</v>
      </c>
      <c r="N20" s="30">
        <v>11572.7</v>
      </c>
      <c r="O20" s="30">
        <v>19612.5</v>
      </c>
      <c r="P20" s="30">
        <v>29584.9</v>
      </c>
      <c r="Q20" s="30">
        <v>31192.6</v>
      </c>
      <c r="R20" s="31">
        <f t="shared" si="1"/>
        <v>241801.2</v>
      </c>
      <c r="S20" s="32">
        <f t="shared" si="2"/>
        <v>2779.324138</v>
      </c>
      <c r="T20" s="33">
        <f t="shared" si="3"/>
        <v>51341.6488</v>
      </c>
      <c r="U20" s="31">
        <f t="shared" si="4"/>
        <v>51.3416488</v>
      </c>
      <c r="V20" s="32">
        <f t="shared" si="5"/>
        <v>590.1338942</v>
      </c>
      <c r="W20" s="3"/>
      <c r="X20" s="3"/>
      <c r="Y20" s="3"/>
      <c r="Z20" s="3"/>
    </row>
    <row r="21" ht="12.75" customHeight="1">
      <c r="A21" s="3" t="s">
        <v>79</v>
      </c>
      <c r="B21" s="29" t="str">
        <f>VLOOKUP(A21,'Site Information'!$A$1:$C$81,3,FALSE)</f>
        <v>South West</v>
      </c>
      <c r="C21" s="29">
        <f>VLOOKUP(A21,'Site Information'!$A$1:$C$81,2,FALSE)</f>
        <v>314</v>
      </c>
      <c r="D21" s="3" t="s">
        <v>2</v>
      </c>
      <c r="E21" s="3" t="s">
        <v>60</v>
      </c>
      <c r="F21" s="30">
        <v>31861.6</v>
      </c>
      <c r="G21" s="30">
        <v>30070.1</v>
      </c>
      <c r="H21" s="30">
        <v>30523.0</v>
      </c>
      <c r="I21" s="30">
        <v>29065.5</v>
      </c>
      <c r="J21" s="30">
        <v>29821.3</v>
      </c>
      <c r="K21" s="30">
        <v>28625.2</v>
      </c>
      <c r="L21" s="30">
        <v>29154.6</v>
      </c>
      <c r="M21" s="30">
        <v>26812.0</v>
      </c>
      <c r="N21" s="30">
        <v>28477.2</v>
      </c>
      <c r="O21" s="30">
        <v>40993.6</v>
      </c>
      <c r="P21" s="30">
        <v>42141.8</v>
      </c>
      <c r="Q21" s="30">
        <v>44192.4</v>
      </c>
      <c r="R21" s="31">
        <f t="shared" si="1"/>
        <v>391738.3</v>
      </c>
      <c r="S21" s="32">
        <f t="shared" si="2"/>
        <v>1247.574204</v>
      </c>
      <c r="T21" s="33">
        <f t="shared" si="3"/>
        <v>83177.79324</v>
      </c>
      <c r="U21" s="31">
        <f t="shared" si="4"/>
        <v>83.17779324</v>
      </c>
      <c r="V21" s="32">
        <f t="shared" si="5"/>
        <v>264.8974307</v>
      </c>
      <c r="W21" s="3"/>
      <c r="X21" s="3"/>
      <c r="Y21" s="3"/>
      <c r="Z21" s="3"/>
    </row>
    <row r="22" ht="12.75" customHeight="1">
      <c r="A22" s="3" t="s">
        <v>80</v>
      </c>
      <c r="B22" s="29" t="str">
        <f>VLOOKUP(A22,'Site Information'!$A$1:$C$81,3,FALSE)</f>
        <v>North East</v>
      </c>
      <c r="C22" s="29">
        <f>VLOOKUP(A22,'Site Information'!$A$1:$C$81,2,FALSE)</f>
        <v>109</v>
      </c>
      <c r="D22" s="3" t="s">
        <v>2</v>
      </c>
      <c r="E22" s="3" t="s">
        <v>60</v>
      </c>
      <c r="F22" s="30">
        <v>13542.000000000002</v>
      </c>
      <c r="G22" s="30">
        <v>25321.4</v>
      </c>
      <c r="H22" s="30">
        <v>21246.6</v>
      </c>
      <c r="I22" s="30">
        <v>18277.3</v>
      </c>
      <c r="J22" s="30">
        <v>21166.899999999998</v>
      </c>
      <c r="K22" s="30">
        <v>14826.9</v>
      </c>
      <c r="L22" s="30">
        <v>12730.699999999997</v>
      </c>
      <c r="M22" s="30">
        <v>12558.3</v>
      </c>
      <c r="N22" s="30">
        <v>11925.699999999999</v>
      </c>
      <c r="O22" s="30">
        <v>20161.7</v>
      </c>
      <c r="P22" s="30">
        <v>27134.5</v>
      </c>
      <c r="Q22" s="30">
        <v>40451.7</v>
      </c>
      <c r="R22" s="31">
        <f t="shared" si="1"/>
        <v>239343.7</v>
      </c>
      <c r="S22" s="32">
        <f t="shared" si="2"/>
        <v>2195.813761</v>
      </c>
      <c r="T22" s="33">
        <f t="shared" si="3"/>
        <v>50819.84782</v>
      </c>
      <c r="U22" s="31">
        <f t="shared" si="4"/>
        <v>50.81984782</v>
      </c>
      <c r="V22" s="32">
        <f t="shared" si="5"/>
        <v>466.237136</v>
      </c>
      <c r="W22" s="3"/>
      <c r="X22" s="3"/>
      <c r="Y22" s="3"/>
      <c r="Z22" s="3"/>
    </row>
    <row r="23" ht="12.75" customHeight="1">
      <c r="A23" s="3" t="s">
        <v>81</v>
      </c>
      <c r="B23" s="29" t="str">
        <f>VLOOKUP(A23,'Site Information'!$A$1:$C$81,3,FALSE)</f>
        <v>Scotland</v>
      </c>
      <c r="C23" s="29">
        <f>VLOOKUP(A23,'Site Information'!$A$1:$C$81,2,FALSE)</f>
        <v>166</v>
      </c>
      <c r="D23" s="3" t="s">
        <v>2</v>
      </c>
      <c r="E23" s="3" t="s">
        <v>60</v>
      </c>
      <c r="F23" s="30">
        <v>36521.1</v>
      </c>
      <c r="G23" s="30">
        <v>31210.9</v>
      </c>
      <c r="H23" s="30">
        <v>28229.0</v>
      </c>
      <c r="I23" s="30">
        <v>23078.9</v>
      </c>
      <c r="J23" s="30">
        <v>19644.8</v>
      </c>
      <c r="K23" s="30">
        <v>12610.8</v>
      </c>
      <c r="L23" s="30">
        <v>11076.9</v>
      </c>
      <c r="M23" s="30">
        <v>11709.6</v>
      </c>
      <c r="N23" s="30">
        <v>19194.5</v>
      </c>
      <c r="O23" s="30">
        <v>27814.3</v>
      </c>
      <c r="P23" s="30">
        <v>39481.8</v>
      </c>
      <c r="Q23" s="30">
        <v>44105.6</v>
      </c>
      <c r="R23" s="31">
        <f t="shared" si="1"/>
        <v>304678.2</v>
      </c>
      <c r="S23" s="32">
        <f t="shared" si="2"/>
        <v>1835.410843</v>
      </c>
      <c r="T23" s="33">
        <f t="shared" si="3"/>
        <v>64692.32221</v>
      </c>
      <c r="U23" s="31">
        <f t="shared" si="4"/>
        <v>64.69232221</v>
      </c>
      <c r="V23" s="32">
        <f t="shared" si="5"/>
        <v>389.7127844</v>
      </c>
      <c r="W23" s="3"/>
      <c r="X23" s="3"/>
      <c r="Y23" s="3"/>
      <c r="Z23" s="3"/>
    </row>
    <row r="24" ht="12.75" customHeight="1">
      <c r="A24" s="3" t="s">
        <v>82</v>
      </c>
      <c r="B24" s="29" t="str">
        <f>VLOOKUP(A24,'Site Information'!$A$1:$C$81,3,FALSE)</f>
        <v>Scotland</v>
      </c>
      <c r="C24" s="29">
        <f>VLOOKUP(A24,'Site Information'!$A$1:$C$81,2,FALSE)</f>
        <v>88</v>
      </c>
      <c r="D24" s="3" t="s">
        <v>2</v>
      </c>
      <c r="E24" s="3" t="s">
        <v>60</v>
      </c>
      <c r="F24" s="30">
        <v>6984.9</v>
      </c>
      <c r="G24" s="30">
        <v>6354.6</v>
      </c>
      <c r="H24" s="30">
        <v>6721.7</v>
      </c>
      <c r="I24" s="30">
        <v>6012.3</v>
      </c>
      <c r="J24" s="30">
        <v>5783.0</v>
      </c>
      <c r="K24" s="30">
        <v>5716.9</v>
      </c>
      <c r="L24" s="30">
        <v>5669.5</v>
      </c>
      <c r="M24" s="30">
        <v>5231.7</v>
      </c>
      <c r="N24" s="30">
        <v>5737.2</v>
      </c>
      <c r="O24" s="30">
        <v>6096.8</v>
      </c>
      <c r="P24" s="30">
        <v>6607.0</v>
      </c>
      <c r="Q24" s="30">
        <v>6476.4</v>
      </c>
      <c r="R24" s="31">
        <f t="shared" si="1"/>
        <v>73392</v>
      </c>
      <c r="S24" s="32">
        <f t="shared" si="2"/>
        <v>834</v>
      </c>
      <c r="T24" s="33">
        <f t="shared" si="3"/>
        <v>15583.32336</v>
      </c>
      <c r="U24" s="31">
        <f t="shared" si="4"/>
        <v>15.58332336</v>
      </c>
      <c r="V24" s="32">
        <f t="shared" si="5"/>
        <v>177.08322</v>
      </c>
      <c r="W24" s="3"/>
      <c r="X24" s="3"/>
      <c r="Y24" s="3"/>
      <c r="Z24" s="3"/>
    </row>
    <row r="25" ht="12.75" customHeight="1">
      <c r="A25" s="3" t="s">
        <v>83</v>
      </c>
      <c r="B25" s="29" t="str">
        <f>VLOOKUP(A25,'Site Information'!$A$1:$C$81,3,FALSE)</f>
        <v>Scotland</v>
      </c>
      <c r="C25" s="29">
        <f>VLOOKUP(A25,'Site Information'!$A$1:$C$81,2,FALSE)</f>
        <v>71</v>
      </c>
      <c r="D25" s="3" t="s">
        <v>2</v>
      </c>
      <c r="E25" s="3" t="s">
        <v>60</v>
      </c>
      <c r="F25" s="30">
        <v>976.100889877642</v>
      </c>
      <c r="G25" s="30">
        <v>10042.800906116287</v>
      </c>
      <c r="H25" s="30">
        <v>10262.3</v>
      </c>
      <c r="I25" s="30">
        <v>10560.299999999997</v>
      </c>
      <c r="J25" s="30">
        <v>9276.800000000001</v>
      </c>
      <c r="K25" s="30">
        <v>8732.3</v>
      </c>
      <c r="L25" s="30">
        <v>7905.5999999999985</v>
      </c>
      <c r="M25" s="30">
        <v>7903.799999999999</v>
      </c>
      <c r="N25" s="30">
        <v>15265.199999999993</v>
      </c>
      <c r="O25" s="30">
        <v>7133.100000000001</v>
      </c>
      <c r="P25" s="30">
        <v>10788.000000000002</v>
      </c>
      <c r="Q25" s="30">
        <v>12121.799999999997</v>
      </c>
      <c r="R25" s="31">
        <f t="shared" si="1"/>
        <v>110968.1018</v>
      </c>
      <c r="S25" s="32">
        <f t="shared" si="2"/>
        <v>1562.931011</v>
      </c>
      <c r="T25" s="33">
        <f t="shared" si="3"/>
        <v>23561.85705</v>
      </c>
      <c r="U25" s="31">
        <f t="shared" si="4"/>
        <v>23.56185705</v>
      </c>
      <c r="V25" s="32">
        <f t="shared" si="5"/>
        <v>331.8571416</v>
      </c>
      <c r="W25" s="3"/>
      <c r="X25" s="3"/>
      <c r="Y25" s="3"/>
      <c r="Z25" s="3"/>
    </row>
    <row r="26" ht="12.75" customHeight="1">
      <c r="A26" s="3" t="s">
        <v>84</v>
      </c>
      <c r="B26" s="29" t="str">
        <f>VLOOKUP(A26,'Site Information'!$A$1:$C$81,3,FALSE)</f>
        <v>South West</v>
      </c>
      <c r="C26" s="29">
        <f>VLOOKUP(A26,'Site Information'!$A$1:$C$81,2,FALSE)</f>
        <v>150</v>
      </c>
      <c r="D26" s="3" t="s">
        <v>2</v>
      </c>
      <c r="E26" s="3" t="s">
        <v>60</v>
      </c>
      <c r="F26" s="30">
        <v>28732.6</v>
      </c>
      <c r="G26" s="30">
        <v>23788.6</v>
      </c>
      <c r="H26" s="30">
        <v>21129.3</v>
      </c>
      <c r="I26" s="30">
        <v>15904.1</v>
      </c>
      <c r="J26" s="30">
        <v>14142.6</v>
      </c>
      <c r="K26" s="30">
        <v>7332.1</v>
      </c>
      <c r="L26" s="30">
        <v>7152.8</v>
      </c>
      <c r="M26" s="30">
        <v>7365.3</v>
      </c>
      <c r="N26" s="30">
        <v>10455.8</v>
      </c>
      <c r="O26" s="30">
        <v>15627.7</v>
      </c>
      <c r="P26" s="30">
        <v>28790.2</v>
      </c>
      <c r="Q26" s="30">
        <v>28767.3</v>
      </c>
      <c r="R26" s="31">
        <f t="shared" si="1"/>
        <v>209188.4</v>
      </c>
      <c r="S26" s="32">
        <f t="shared" si="2"/>
        <v>1394.589333</v>
      </c>
      <c r="T26" s="33">
        <f t="shared" si="3"/>
        <v>44416.97297</v>
      </c>
      <c r="U26" s="31">
        <f t="shared" si="4"/>
        <v>44.41697297</v>
      </c>
      <c r="V26" s="32">
        <f t="shared" si="5"/>
        <v>296.1131531</v>
      </c>
      <c r="W26" s="3"/>
      <c r="X26" s="3"/>
      <c r="Y26" s="3"/>
      <c r="Z26" s="3"/>
    </row>
    <row r="27" ht="12.75" customHeight="1">
      <c r="A27" s="3" t="s">
        <v>85</v>
      </c>
      <c r="B27" s="29" t="str">
        <f>VLOOKUP(A27,'Site Information'!$A$1:$C$81,3,FALSE)</f>
        <v>South West</v>
      </c>
      <c r="C27" s="29">
        <f>VLOOKUP(A27,'Site Information'!$A$1:$C$81,2,FALSE)</f>
        <v>30</v>
      </c>
      <c r="D27" s="3" t="s">
        <v>2</v>
      </c>
      <c r="E27" s="3" t="s">
        <v>60</v>
      </c>
      <c r="F27" s="30">
        <v>8465.4</v>
      </c>
      <c r="G27" s="30">
        <v>7348.2</v>
      </c>
      <c r="H27" s="30">
        <v>7643.3</v>
      </c>
      <c r="I27" s="30">
        <v>7089.2</v>
      </c>
      <c r="J27" s="30">
        <v>7210.8</v>
      </c>
      <c r="K27" s="30">
        <v>6129.6</v>
      </c>
      <c r="L27" s="30">
        <v>6009.8</v>
      </c>
      <c r="M27" s="30">
        <v>4983.9</v>
      </c>
      <c r="N27" s="30">
        <v>5642.3</v>
      </c>
      <c r="O27" s="30">
        <v>7473.9</v>
      </c>
      <c r="P27" s="30">
        <v>8678.1</v>
      </c>
      <c r="Q27" s="30">
        <v>7910.7</v>
      </c>
      <c r="R27" s="31">
        <f t="shared" si="1"/>
        <v>84585.2</v>
      </c>
      <c r="S27" s="32">
        <f t="shared" si="2"/>
        <v>2819.506667</v>
      </c>
      <c r="T27" s="33">
        <f t="shared" si="3"/>
        <v>17959.97552</v>
      </c>
      <c r="U27" s="31">
        <f t="shared" si="4"/>
        <v>17.95997552</v>
      </c>
      <c r="V27" s="32">
        <f t="shared" si="5"/>
        <v>598.6658505</v>
      </c>
      <c r="W27" s="3"/>
      <c r="X27" s="3"/>
      <c r="Y27" s="3"/>
      <c r="Z27" s="3"/>
    </row>
    <row r="28" ht="12.75" customHeight="1">
      <c r="A28" s="3" t="s">
        <v>86</v>
      </c>
      <c r="B28" s="29" t="str">
        <f>VLOOKUP(A28,'Site Information'!$A$1:$C$81,3,FALSE)</f>
        <v>South West</v>
      </c>
      <c r="C28" s="29">
        <f>VLOOKUP(A28,'Site Information'!$A$1:$C$81,2,FALSE)</f>
        <v>71</v>
      </c>
      <c r="D28" s="3" t="s">
        <v>2</v>
      </c>
      <c r="E28" s="3" t="s">
        <v>60</v>
      </c>
      <c r="F28" s="30">
        <v>9227.3</v>
      </c>
      <c r="G28" s="30">
        <v>9446.7</v>
      </c>
      <c r="H28" s="30">
        <v>10673.0</v>
      </c>
      <c r="I28" s="30">
        <v>9065.8</v>
      </c>
      <c r="J28" s="30">
        <v>10561.9</v>
      </c>
      <c r="K28" s="30">
        <v>8900.2</v>
      </c>
      <c r="L28" s="30">
        <v>8398.1</v>
      </c>
      <c r="M28" s="30">
        <v>6999.9</v>
      </c>
      <c r="N28" s="30">
        <v>9772.0</v>
      </c>
      <c r="O28" s="30">
        <v>12524.6</v>
      </c>
      <c r="P28" s="30">
        <v>12391.0</v>
      </c>
      <c r="Q28" s="30">
        <v>11540.5</v>
      </c>
      <c r="R28" s="31">
        <f t="shared" si="1"/>
        <v>119501</v>
      </c>
      <c r="S28" s="32">
        <f t="shared" si="2"/>
        <v>1683.112676</v>
      </c>
      <c r="T28" s="33">
        <f t="shared" si="3"/>
        <v>25373.64733</v>
      </c>
      <c r="U28" s="31">
        <f t="shared" si="4"/>
        <v>25.37364733</v>
      </c>
      <c r="V28" s="32">
        <f t="shared" si="5"/>
        <v>357.3753145</v>
      </c>
      <c r="W28" s="3"/>
      <c r="X28" s="3"/>
      <c r="Y28" s="3"/>
      <c r="Z28" s="3"/>
    </row>
    <row r="29" ht="12.75" customHeight="1">
      <c r="A29" s="3" t="s">
        <v>87</v>
      </c>
      <c r="B29" s="29" t="str">
        <f>VLOOKUP(A29,'Site Information'!$A$1:$C$81,3,FALSE)</f>
        <v>South West</v>
      </c>
      <c r="C29" s="29">
        <f>VLOOKUP(A29,'Site Information'!$A$1:$C$81,2,FALSE)</f>
        <v>61</v>
      </c>
      <c r="D29" s="3" t="s">
        <v>2</v>
      </c>
      <c r="E29" s="3" t="s">
        <v>60</v>
      </c>
      <c r="F29" s="30">
        <v>16902.8</v>
      </c>
      <c r="G29" s="30">
        <v>14626.9</v>
      </c>
      <c r="H29" s="30">
        <v>15806.1</v>
      </c>
      <c r="I29" s="30">
        <v>14775.2</v>
      </c>
      <c r="J29" s="30">
        <v>15597.8</v>
      </c>
      <c r="K29" s="30">
        <v>13058.1</v>
      </c>
      <c r="L29" s="30">
        <v>12507.8</v>
      </c>
      <c r="M29" s="30">
        <v>11816.0</v>
      </c>
      <c r="N29" s="30">
        <v>12811.9</v>
      </c>
      <c r="O29" s="30">
        <v>16491.3</v>
      </c>
      <c r="P29" s="30">
        <v>18445.4</v>
      </c>
      <c r="Q29" s="30">
        <v>17556.2</v>
      </c>
      <c r="R29" s="31">
        <f t="shared" si="1"/>
        <v>180395.5</v>
      </c>
      <c r="S29" s="32">
        <f t="shared" si="2"/>
        <v>2957.303279</v>
      </c>
      <c r="T29" s="33">
        <f t="shared" si="3"/>
        <v>38303.37652</v>
      </c>
      <c r="U29" s="31">
        <f t="shared" si="4"/>
        <v>38.30337652</v>
      </c>
      <c r="V29" s="32">
        <f t="shared" si="5"/>
        <v>627.9242052</v>
      </c>
      <c r="W29" s="3"/>
      <c r="X29" s="3"/>
      <c r="Y29" s="3"/>
      <c r="Z29" s="3"/>
    </row>
    <row r="30" ht="12.75" customHeight="1">
      <c r="A30" s="3" t="s">
        <v>88</v>
      </c>
      <c r="B30" s="29" t="str">
        <f>VLOOKUP(A30,'Site Information'!$A$1:$C$81,3,FALSE)</f>
        <v>South West</v>
      </c>
      <c r="C30" s="29">
        <f>VLOOKUP(A30,'Site Information'!$A$1:$C$81,2,FALSE)</f>
        <v>102</v>
      </c>
      <c r="D30" s="3" t="s">
        <v>2</v>
      </c>
      <c r="E30" s="3" t="s">
        <v>60</v>
      </c>
      <c r="F30" s="30">
        <v>29308.6</v>
      </c>
      <c r="G30" s="30">
        <v>26052.2</v>
      </c>
      <c r="H30" s="30">
        <v>26214.3</v>
      </c>
      <c r="I30" s="30">
        <v>21825.0</v>
      </c>
      <c r="J30" s="30">
        <v>20734.8</v>
      </c>
      <c r="K30" s="30">
        <v>10255.6</v>
      </c>
      <c r="L30" s="30">
        <v>8582.4</v>
      </c>
      <c r="M30" s="30">
        <v>7710.5</v>
      </c>
      <c r="N30" s="30">
        <v>10687.0</v>
      </c>
      <c r="O30" s="30">
        <v>19520.3</v>
      </c>
      <c r="P30" s="30">
        <v>28746.9</v>
      </c>
      <c r="Q30" s="30">
        <v>28235.6</v>
      </c>
      <c r="R30" s="31">
        <f t="shared" si="1"/>
        <v>237873.2</v>
      </c>
      <c r="S30" s="32">
        <f t="shared" si="2"/>
        <v>2332.090196</v>
      </c>
      <c r="T30" s="33">
        <f t="shared" si="3"/>
        <v>50507.61656</v>
      </c>
      <c r="U30" s="31">
        <f t="shared" si="4"/>
        <v>50.50761656</v>
      </c>
      <c r="V30" s="32">
        <f t="shared" si="5"/>
        <v>495.1727113</v>
      </c>
      <c r="W30" s="3"/>
      <c r="X30" s="3"/>
      <c r="Y30" s="3"/>
      <c r="Z30" s="3"/>
    </row>
    <row r="31" ht="12.75" customHeight="1">
      <c r="A31" s="3" t="s">
        <v>89</v>
      </c>
      <c r="B31" s="29" t="str">
        <f>VLOOKUP(A31,'Site Information'!$A$1:$C$81,3,FALSE)</f>
        <v>South West</v>
      </c>
      <c r="C31" s="29">
        <f>VLOOKUP(A31,'Site Information'!$A$1:$C$81,2,FALSE)</f>
        <v>190</v>
      </c>
      <c r="D31" s="3" t="s">
        <v>2</v>
      </c>
      <c r="E31" s="3" t="s">
        <v>60</v>
      </c>
      <c r="F31" s="30">
        <v>36817.2</v>
      </c>
      <c r="G31" s="30">
        <v>31894.3</v>
      </c>
      <c r="H31" s="30">
        <v>31044.1</v>
      </c>
      <c r="I31" s="30">
        <v>19966.8</v>
      </c>
      <c r="J31" s="30">
        <v>16675.3</v>
      </c>
      <c r="K31" s="30">
        <v>8404.2</v>
      </c>
      <c r="L31" s="30">
        <v>6561.0</v>
      </c>
      <c r="M31" s="30">
        <v>6081.0</v>
      </c>
      <c r="N31" s="30">
        <v>10297.9</v>
      </c>
      <c r="O31" s="30">
        <v>17753.8</v>
      </c>
      <c r="P31" s="30">
        <v>28863.5</v>
      </c>
      <c r="Q31" s="30">
        <v>23366.8</v>
      </c>
      <c r="R31" s="31">
        <f t="shared" si="1"/>
        <v>237725.9</v>
      </c>
      <c r="S31" s="32">
        <f t="shared" si="2"/>
        <v>1251.188947</v>
      </c>
      <c r="T31" s="33">
        <f t="shared" si="3"/>
        <v>50476.34035</v>
      </c>
      <c r="U31" s="31">
        <f t="shared" si="4"/>
        <v>50.47634035</v>
      </c>
      <c r="V31" s="32">
        <f t="shared" si="5"/>
        <v>265.6649492</v>
      </c>
      <c r="W31" s="3"/>
      <c r="X31" s="3"/>
      <c r="Y31" s="3"/>
      <c r="Z31" s="3"/>
    </row>
    <row r="32" ht="12.75" customHeight="1">
      <c r="A32" s="3" t="s">
        <v>90</v>
      </c>
      <c r="B32" s="29" t="str">
        <f>VLOOKUP(A32,'Site Information'!$A$1:$C$81,3,FALSE)</f>
        <v>Scotland</v>
      </c>
      <c r="C32" s="29">
        <f>VLOOKUP(A32,'Site Information'!$A$1:$C$81,2,FALSE)</f>
        <v>70</v>
      </c>
      <c r="D32" s="3" t="s">
        <v>2</v>
      </c>
      <c r="E32" s="3" t="s">
        <v>60</v>
      </c>
      <c r="F32" s="30">
        <v>9999.5</v>
      </c>
      <c r="G32" s="30">
        <v>9525.7</v>
      </c>
      <c r="H32" s="30">
        <v>11296.0</v>
      </c>
      <c r="I32" s="30">
        <v>11911.9</v>
      </c>
      <c r="J32" s="30">
        <v>12104.0</v>
      </c>
      <c r="K32" s="30">
        <v>11662.9</v>
      </c>
      <c r="L32" s="30">
        <v>10771.2</v>
      </c>
      <c r="M32" s="30">
        <v>10695.0</v>
      </c>
      <c r="N32" s="30">
        <v>10351.2</v>
      </c>
      <c r="O32" s="30">
        <v>12313.9</v>
      </c>
      <c r="P32" s="30">
        <v>12607.7</v>
      </c>
      <c r="Q32" s="30">
        <v>12865.5</v>
      </c>
      <c r="R32" s="31">
        <f t="shared" si="1"/>
        <v>136104.5</v>
      </c>
      <c r="S32" s="32">
        <f t="shared" si="2"/>
        <v>1944.35</v>
      </c>
      <c r="T32" s="33">
        <f t="shared" si="3"/>
        <v>28899.06849</v>
      </c>
      <c r="U32" s="31">
        <f t="shared" si="4"/>
        <v>28.89906849</v>
      </c>
      <c r="V32" s="32">
        <f t="shared" si="5"/>
        <v>412.8438355</v>
      </c>
      <c r="W32" s="3"/>
      <c r="X32" s="3"/>
      <c r="Y32" s="3"/>
      <c r="Z32" s="3"/>
    </row>
    <row r="33" ht="12.75" customHeight="1">
      <c r="A33" s="3" t="s">
        <v>91</v>
      </c>
      <c r="B33" s="29" t="str">
        <f>VLOOKUP(A33,'Site Information'!$A$1:$C$81,3,FALSE)</f>
        <v>Scotland</v>
      </c>
      <c r="C33" s="29">
        <f>VLOOKUP(A33,'Site Information'!$A$1:$C$81,2,FALSE)</f>
        <v>89</v>
      </c>
      <c r="D33" s="3" t="s">
        <v>2</v>
      </c>
      <c r="E33" s="3" t="s">
        <v>60</v>
      </c>
      <c r="F33" s="30">
        <v>14629.6</v>
      </c>
      <c r="G33" s="30">
        <v>13176.6</v>
      </c>
      <c r="H33" s="30">
        <v>13420.8</v>
      </c>
      <c r="I33" s="30">
        <v>10347.2</v>
      </c>
      <c r="J33" s="30">
        <v>8359.1</v>
      </c>
      <c r="K33" s="30">
        <v>7104.9</v>
      </c>
      <c r="L33" s="30">
        <v>7182.4</v>
      </c>
      <c r="M33" s="30">
        <v>6874.9</v>
      </c>
      <c r="N33" s="30">
        <v>9666.4</v>
      </c>
      <c r="O33" s="30">
        <v>12988.6</v>
      </c>
      <c r="P33" s="30">
        <v>13715.7</v>
      </c>
      <c r="Q33" s="30">
        <v>13696.8</v>
      </c>
      <c r="R33" s="31">
        <f t="shared" si="1"/>
        <v>131163</v>
      </c>
      <c r="S33" s="32">
        <f t="shared" si="2"/>
        <v>1473.741573</v>
      </c>
      <c r="T33" s="33">
        <f t="shared" si="3"/>
        <v>27849.83979</v>
      </c>
      <c r="U33" s="31">
        <f t="shared" si="4"/>
        <v>27.84983979</v>
      </c>
      <c r="V33" s="32">
        <f t="shared" si="5"/>
        <v>312.9195482</v>
      </c>
      <c r="W33" s="3"/>
      <c r="X33" s="3"/>
      <c r="Y33" s="3"/>
      <c r="Z33" s="3"/>
    </row>
    <row r="34" ht="12.75" customHeight="1">
      <c r="A34" s="3" t="s">
        <v>92</v>
      </c>
      <c r="B34" s="29" t="str">
        <f>VLOOKUP(A34,'Site Information'!$A$1:$C$81,3,FALSE)</f>
        <v>Scotland</v>
      </c>
      <c r="C34" s="29">
        <f>VLOOKUP(A34,'Site Information'!$A$1:$C$81,2,FALSE)</f>
        <v>103</v>
      </c>
      <c r="D34" s="3" t="s">
        <v>2</v>
      </c>
      <c r="E34" s="3" t="s">
        <v>60</v>
      </c>
      <c r="F34" s="30">
        <v>50989.2</v>
      </c>
      <c r="G34" s="30">
        <v>51953.6</v>
      </c>
      <c r="H34" s="30">
        <v>46381.3</v>
      </c>
      <c r="I34" s="30">
        <v>43838.2</v>
      </c>
      <c r="J34" s="30">
        <v>37192.4</v>
      </c>
      <c r="K34" s="30">
        <v>20285.3</v>
      </c>
      <c r="L34" s="30">
        <v>19180.4</v>
      </c>
      <c r="M34" s="30">
        <v>19534.4</v>
      </c>
      <c r="N34" s="30">
        <v>25778.6</v>
      </c>
      <c r="O34" s="30">
        <v>38854.8</v>
      </c>
      <c r="P34" s="30">
        <v>45390.0</v>
      </c>
      <c r="Q34" s="30">
        <v>55649.1</v>
      </c>
      <c r="R34" s="31">
        <f t="shared" si="1"/>
        <v>455027.3</v>
      </c>
      <c r="S34" s="32">
        <f t="shared" si="2"/>
        <v>4417.740777</v>
      </c>
      <c r="T34" s="33">
        <f t="shared" si="3"/>
        <v>96615.94661</v>
      </c>
      <c r="U34" s="31">
        <f t="shared" si="4"/>
        <v>96.61594661</v>
      </c>
      <c r="V34" s="32">
        <f t="shared" si="5"/>
        <v>938.0188991</v>
      </c>
      <c r="W34" s="3"/>
      <c r="X34" s="3"/>
      <c r="Y34" s="3"/>
      <c r="Z34" s="3"/>
    </row>
    <row r="35" ht="12.75" customHeight="1">
      <c r="A35" s="3" t="s">
        <v>93</v>
      </c>
      <c r="B35" s="29" t="str">
        <f>VLOOKUP(A35,'Site Information'!$A$1:$C$81,3,FALSE)</f>
        <v>Scotland</v>
      </c>
      <c r="C35" s="29">
        <f>VLOOKUP(A35,'Site Information'!$A$1:$C$81,2,FALSE)</f>
        <v>178</v>
      </c>
      <c r="D35" s="3" t="s">
        <v>2</v>
      </c>
      <c r="E35" s="3" t="s">
        <v>60</v>
      </c>
      <c r="F35" s="30">
        <v>57922.9</v>
      </c>
      <c r="G35" s="30">
        <v>54299.5</v>
      </c>
      <c r="H35" s="30">
        <v>46567.9</v>
      </c>
      <c r="I35" s="30">
        <v>43121.9</v>
      </c>
      <c r="J35" s="30">
        <v>36438.8</v>
      </c>
      <c r="K35" s="30">
        <v>21825.4</v>
      </c>
      <c r="L35" s="30">
        <v>19860.8</v>
      </c>
      <c r="M35" s="30">
        <v>21690.4</v>
      </c>
      <c r="N35" s="30">
        <v>27479.6</v>
      </c>
      <c r="O35" s="30">
        <v>47022.3</v>
      </c>
      <c r="P35" s="30">
        <v>60690.3</v>
      </c>
      <c r="Q35" s="30">
        <v>68836.5</v>
      </c>
      <c r="R35" s="31">
        <f t="shared" si="1"/>
        <v>505756.3</v>
      </c>
      <c r="S35" s="32">
        <f t="shared" si="2"/>
        <v>2841.327528</v>
      </c>
      <c r="T35" s="33">
        <f t="shared" si="3"/>
        <v>107387.2352</v>
      </c>
      <c r="U35" s="31">
        <f t="shared" si="4"/>
        <v>107.3872352</v>
      </c>
      <c r="V35" s="32">
        <f t="shared" si="5"/>
        <v>603.299074</v>
      </c>
      <c r="W35" s="3"/>
      <c r="X35" s="3"/>
      <c r="Y35" s="3"/>
      <c r="Z35" s="3"/>
    </row>
    <row r="36" ht="12.75" customHeight="1">
      <c r="A36" s="3" t="s">
        <v>94</v>
      </c>
      <c r="B36" s="29" t="str">
        <f>VLOOKUP(A36,'Site Information'!$A$1:$C$81,3,FALSE)</f>
        <v>South East</v>
      </c>
      <c r="C36" s="29">
        <f>VLOOKUP(A36,'Site Information'!$A$1:$C$81,2,FALSE)</f>
        <v>116</v>
      </c>
      <c r="D36" s="3" t="s">
        <v>2</v>
      </c>
      <c r="E36" s="3" t="s">
        <v>60</v>
      </c>
      <c r="F36" s="30">
        <v>9008.5</v>
      </c>
      <c r="G36" s="30">
        <v>8634.6</v>
      </c>
      <c r="H36" s="30">
        <v>8511.9</v>
      </c>
      <c r="I36" s="30">
        <v>6970.4</v>
      </c>
      <c r="J36" s="30">
        <v>7325.5</v>
      </c>
      <c r="K36" s="30">
        <v>6277.2</v>
      </c>
      <c r="L36" s="30">
        <v>6718.6</v>
      </c>
      <c r="M36" s="30">
        <v>7506.6</v>
      </c>
      <c r="N36" s="30">
        <v>6983.2</v>
      </c>
      <c r="O36" s="30">
        <v>9154.4</v>
      </c>
      <c r="P36" s="30">
        <v>10461.3</v>
      </c>
      <c r="Q36" s="30">
        <v>10594.2</v>
      </c>
      <c r="R36" s="31">
        <f t="shared" si="1"/>
        <v>98146.4</v>
      </c>
      <c r="S36" s="32">
        <f t="shared" si="2"/>
        <v>846.0896552</v>
      </c>
      <c r="T36" s="33">
        <f t="shared" si="3"/>
        <v>20839.42511</v>
      </c>
      <c r="U36" s="31">
        <f t="shared" si="4"/>
        <v>20.83942511</v>
      </c>
      <c r="V36" s="32">
        <f t="shared" si="5"/>
        <v>179.6502165</v>
      </c>
      <c r="W36" s="3"/>
      <c r="X36" s="3"/>
      <c r="Y36" s="3"/>
      <c r="Z36" s="3"/>
    </row>
    <row r="37" ht="12.75" customHeight="1">
      <c r="A37" s="3" t="s">
        <v>95</v>
      </c>
      <c r="B37" s="29" t="str">
        <f>VLOOKUP(A37,'Site Information'!$A$1:$C$81,3,FALSE)</f>
        <v>North East</v>
      </c>
      <c r="C37" s="29">
        <f>VLOOKUP(A37,'Site Information'!$A$1:$C$81,2,FALSE)</f>
        <v>98</v>
      </c>
      <c r="D37" s="3" t="s">
        <v>2</v>
      </c>
      <c r="E37" s="3" t="s">
        <v>60</v>
      </c>
      <c r="F37" s="30">
        <v>15672.5</v>
      </c>
      <c r="G37" s="30">
        <v>13780.3</v>
      </c>
      <c r="H37" s="30">
        <v>14108.2</v>
      </c>
      <c r="I37" s="30">
        <v>13167.2</v>
      </c>
      <c r="J37" s="30">
        <v>12134.5</v>
      </c>
      <c r="K37" s="30">
        <v>8536.7</v>
      </c>
      <c r="L37" s="30">
        <v>8111.6</v>
      </c>
      <c r="M37" s="30">
        <v>7982.0</v>
      </c>
      <c r="N37" s="30">
        <v>9152.0</v>
      </c>
      <c r="O37" s="30">
        <v>11625.2</v>
      </c>
      <c r="P37" s="30">
        <v>13720.6</v>
      </c>
      <c r="Q37" s="30">
        <v>15720.3</v>
      </c>
      <c r="R37" s="31">
        <f t="shared" si="1"/>
        <v>143711.1</v>
      </c>
      <c r="S37" s="32">
        <f t="shared" si="2"/>
        <v>1466.439796</v>
      </c>
      <c r="T37" s="33">
        <f t="shared" si="3"/>
        <v>30514.17786</v>
      </c>
      <c r="U37" s="31">
        <f t="shared" si="4"/>
        <v>30.51417786</v>
      </c>
      <c r="V37" s="32">
        <f t="shared" si="5"/>
        <v>311.3691619</v>
      </c>
      <c r="W37" s="3"/>
      <c r="X37" s="3"/>
      <c r="Y37" s="3"/>
      <c r="Z37" s="3"/>
    </row>
    <row r="38" ht="12.75" customHeight="1">
      <c r="A38" s="3" t="s">
        <v>96</v>
      </c>
      <c r="B38" s="29" t="str">
        <f>VLOOKUP(A38,'Site Information'!$A$1:$C$81,3,FALSE)</f>
        <v>North East</v>
      </c>
      <c r="C38" s="29">
        <f>VLOOKUP(A38,'Site Information'!$A$1:$C$81,2,FALSE)</f>
        <v>179</v>
      </c>
      <c r="D38" s="3" t="s">
        <v>2</v>
      </c>
      <c r="E38" s="3" t="s">
        <v>60</v>
      </c>
      <c r="F38" s="30">
        <v>61875.7</v>
      </c>
      <c r="G38" s="30">
        <v>54004.0</v>
      </c>
      <c r="H38" s="30">
        <v>49995.8</v>
      </c>
      <c r="I38" s="30">
        <v>39686.7</v>
      </c>
      <c r="J38" s="30">
        <v>32750.3</v>
      </c>
      <c r="K38" s="30">
        <v>17635.5</v>
      </c>
      <c r="L38" s="30">
        <v>15398.1</v>
      </c>
      <c r="M38" s="30">
        <v>16416.5</v>
      </c>
      <c r="N38" s="30">
        <v>16508.9</v>
      </c>
      <c r="O38" s="30">
        <v>30668.6</v>
      </c>
      <c r="P38" s="30">
        <v>42321.3</v>
      </c>
      <c r="Q38" s="30">
        <v>48043.0</v>
      </c>
      <c r="R38" s="31">
        <f t="shared" si="1"/>
        <v>425304.4</v>
      </c>
      <c r="S38" s="32">
        <f t="shared" si="2"/>
        <v>2376.002235</v>
      </c>
      <c r="T38" s="33">
        <f t="shared" si="3"/>
        <v>90304.88325</v>
      </c>
      <c r="U38" s="31">
        <f t="shared" si="4"/>
        <v>90.30488325</v>
      </c>
      <c r="V38" s="32">
        <f t="shared" si="5"/>
        <v>504.4965545</v>
      </c>
      <c r="W38" s="3"/>
      <c r="X38" s="3"/>
      <c r="Y38" s="3"/>
      <c r="Z38" s="3"/>
    </row>
    <row r="39" ht="12.75" customHeight="1">
      <c r="A39" s="3" t="s">
        <v>97</v>
      </c>
      <c r="B39" s="29" t="str">
        <f>VLOOKUP(A39,'Site Information'!$A$1:$C$81,3,FALSE)</f>
        <v>North West</v>
      </c>
      <c r="C39" s="29">
        <f>VLOOKUP(A39,'Site Information'!$A$1:$C$81,2,FALSE)</f>
        <v>30</v>
      </c>
      <c r="D39" s="3" t="s">
        <v>2</v>
      </c>
      <c r="E39" s="3" t="s">
        <v>60</v>
      </c>
      <c r="F39" s="30">
        <v>19888.4</v>
      </c>
      <c r="G39" s="30">
        <v>9123.0</v>
      </c>
      <c r="H39" s="30">
        <v>9968.5</v>
      </c>
      <c r="I39" s="30">
        <v>9096.8</v>
      </c>
      <c r="J39" s="30">
        <v>8744.2</v>
      </c>
      <c r="K39" s="30">
        <v>7322.9</v>
      </c>
      <c r="L39" s="30">
        <v>7327.6</v>
      </c>
      <c r="M39" s="30">
        <v>7528.5</v>
      </c>
      <c r="N39" s="30">
        <v>7356.8</v>
      </c>
      <c r="O39" s="30">
        <v>8940.9</v>
      </c>
      <c r="P39" s="30">
        <v>9763.3</v>
      </c>
      <c r="Q39" s="30">
        <v>10330.2</v>
      </c>
      <c r="R39" s="31">
        <f t="shared" si="1"/>
        <v>115391.1</v>
      </c>
      <c r="S39" s="32">
        <f t="shared" si="2"/>
        <v>3846.37</v>
      </c>
      <c r="T39" s="33">
        <f t="shared" si="3"/>
        <v>24500.99226</v>
      </c>
      <c r="U39" s="31">
        <f t="shared" si="4"/>
        <v>24.50099226</v>
      </c>
      <c r="V39" s="32">
        <f t="shared" si="5"/>
        <v>816.6997421</v>
      </c>
      <c r="W39" s="3"/>
      <c r="X39" s="3"/>
      <c r="Y39" s="3"/>
      <c r="Z39" s="3"/>
    </row>
    <row r="40" ht="12.75" customHeight="1">
      <c r="A40" s="3" t="s">
        <v>98</v>
      </c>
      <c r="B40" s="29" t="str">
        <f>VLOOKUP(A40,'Site Information'!$A$1:$C$81,3,FALSE)</f>
        <v>North West</v>
      </c>
      <c r="C40" s="29">
        <f>VLOOKUP(A40,'Site Information'!$A$1:$C$81,2,FALSE)</f>
        <v>77</v>
      </c>
      <c r="D40" s="3" t="s">
        <v>2</v>
      </c>
      <c r="E40" s="3" t="s">
        <v>60</v>
      </c>
      <c r="F40" s="30">
        <v>11930.8</v>
      </c>
      <c r="G40" s="30">
        <v>10310.7</v>
      </c>
      <c r="H40" s="30">
        <v>9481.1</v>
      </c>
      <c r="I40" s="30">
        <v>7628.3</v>
      </c>
      <c r="J40" s="30">
        <v>6518.3</v>
      </c>
      <c r="K40" s="30">
        <v>5048.3</v>
      </c>
      <c r="L40" s="30">
        <v>4255.4</v>
      </c>
      <c r="M40" s="30">
        <v>4335.3</v>
      </c>
      <c r="N40" s="30">
        <v>5301.3</v>
      </c>
      <c r="O40" s="30">
        <v>8441.7</v>
      </c>
      <c r="P40" s="30">
        <v>10714.2</v>
      </c>
      <c r="Q40" s="30">
        <v>11771.2</v>
      </c>
      <c r="R40" s="31">
        <f t="shared" si="1"/>
        <v>95736.6</v>
      </c>
      <c r="S40" s="32">
        <f t="shared" si="2"/>
        <v>1243.332468</v>
      </c>
      <c r="T40" s="33">
        <f t="shared" si="3"/>
        <v>20327.75228</v>
      </c>
      <c r="U40" s="31">
        <f t="shared" si="4"/>
        <v>20.32775228</v>
      </c>
      <c r="V40" s="32">
        <f t="shared" si="5"/>
        <v>263.9967828</v>
      </c>
      <c r="W40" s="3"/>
      <c r="X40" s="3"/>
      <c r="Y40" s="3"/>
      <c r="Z40" s="3"/>
    </row>
    <row r="41" ht="12.75" customHeight="1">
      <c r="A41" s="3" t="s">
        <v>99</v>
      </c>
      <c r="B41" s="29" t="str">
        <f>VLOOKUP(A41,'Site Information'!$A$1:$C$81,3,FALSE)</f>
        <v>North West</v>
      </c>
      <c r="C41" s="29">
        <f>VLOOKUP(A41,'Site Information'!$A$1:$C$81,2,FALSE)</f>
        <v>100</v>
      </c>
      <c r="D41" s="3" t="s">
        <v>2</v>
      </c>
      <c r="E41" s="3" t="s">
        <v>60</v>
      </c>
      <c r="F41" s="30">
        <v>29628.5</v>
      </c>
      <c r="G41" s="30">
        <v>24271.8</v>
      </c>
      <c r="H41" s="30">
        <v>20087.3</v>
      </c>
      <c r="I41" s="30">
        <v>16912.1</v>
      </c>
      <c r="J41" s="30">
        <v>15461.6</v>
      </c>
      <c r="K41" s="30">
        <v>9743.3</v>
      </c>
      <c r="L41" s="30">
        <v>8125.2</v>
      </c>
      <c r="M41" s="30">
        <v>8252.2</v>
      </c>
      <c r="N41" s="30">
        <v>8731.8</v>
      </c>
      <c r="O41" s="30">
        <v>14425.8</v>
      </c>
      <c r="P41" s="30">
        <v>20863.6</v>
      </c>
      <c r="Q41" s="30">
        <v>23229.0</v>
      </c>
      <c r="R41" s="31">
        <f t="shared" si="1"/>
        <v>199732.2</v>
      </c>
      <c r="S41" s="32">
        <f t="shared" si="2"/>
        <v>1997.322</v>
      </c>
      <c r="T41" s="33">
        <f t="shared" si="3"/>
        <v>42409.13803</v>
      </c>
      <c r="U41" s="31">
        <f t="shared" si="4"/>
        <v>42.40913803</v>
      </c>
      <c r="V41" s="32">
        <f t="shared" si="5"/>
        <v>424.0913803</v>
      </c>
      <c r="W41" s="3"/>
      <c r="X41" s="3"/>
      <c r="Y41" s="3"/>
      <c r="Z41" s="3"/>
    </row>
    <row r="42" ht="12.75" customHeight="1">
      <c r="A42" s="3" t="s">
        <v>100</v>
      </c>
      <c r="B42" s="29" t="str">
        <f>VLOOKUP(A42,'Site Information'!$A$1:$C$81,3,FALSE)</f>
        <v>North East</v>
      </c>
      <c r="C42" s="29">
        <f>VLOOKUP(A42,'Site Information'!$A$1:$C$81,2,FALSE)</f>
        <v>111</v>
      </c>
      <c r="D42" s="3" t="s">
        <v>2</v>
      </c>
      <c r="E42" s="3" t="s">
        <v>60</v>
      </c>
      <c r="F42" s="30">
        <v>44820.8</v>
      </c>
      <c r="G42" s="30">
        <v>37213.3</v>
      </c>
      <c r="H42" s="30">
        <v>31430.0</v>
      </c>
      <c r="I42" s="30">
        <v>26630.0</v>
      </c>
      <c r="J42" s="30">
        <v>22828.4</v>
      </c>
      <c r="K42" s="30">
        <v>10893.1</v>
      </c>
      <c r="L42" s="30">
        <v>8724.6</v>
      </c>
      <c r="M42" s="30">
        <v>8414.5</v>
      </c>
      <c r="N42" s="30">
        <v>11602.0</v>
      </c>
      <c r="O42" s="30">
        <v>24213.2</v>
      </c>
      <c r="P42" s="30">
        <v>36794.7</v>
      </c>
      <c r="Q42" s="30">
        <v>44110.3</v>
      </c>
      <c r="R42" s="31">
        <f t="shared" si="1"/>
        <v>307674.9</v>
      </c>
      <c r="S42" s="32">
        <f t="shared" si="2"/>
        <v>2771.845946</v>
      </c>
      <c r="T42" s="33">
        <f t="shared" si="3"/>
        <v>65328.61152</v>
      </c>
      <c r="U42" s="31">
        <f t="shared" si="4"/>
        <v>65.32861152</v>
      </c>
      <c r="V42" s="32">
        <f t="shared" si="5"/>
        <v>588.5460497</v>
      </c>
      <c r="W42" s="3"/>
      <c r="X42" s="3"/>
      <c r="Y42" s="3"/>
      <c r="Z42" s="3"/>
    </row>
    <row r="43" ht="12.75" customHeight="1">
      <c r="A43" s="3" t="s">
        <v>101</v>
      </c>
      <c r="B43" s="29" t="str">
        <f>VLOOKUP(A43,'Site Information'!$A$1:$C$81,3,FALSE)</f>
        <v>North East</v>
      </c>
      <c r="C43" s="29">
        <f>VLOOKUP(A43,'Site Information'!$A$1:$C$81,2,FALSE)</f>
        <v>127</v>
      </c>
      <c r="D43" s="3" t="s">
        <v>2</v>
      </c>
      <c r="E43" s="3" t="s">
        <v>60</v>
      </c>
      <c r="F43" s="30">
        <v>33177.6</v>
      </c>
      <c r="G43" s="30">
        <v>25447.2</v>
      </c>
      <c r="H43" s="30">
        <v>21289.6</v>
      </c>
      <c r="I43" s="30">
        <v>16418.4</v>
      </c>
      <c r="J43" s="30">
        <v>15758.3</v>
      </c>
      <c r="K43" s="30">
        <v>9741.2</v>
      </c>
      <c r="L43" s="30">
        <v>9851.0</v>
      </c>
      <c r="M43" s="30">
        <v>10233.2</v>
      </c>
      <c r="N43" s="30">
        <v>14949.2</v>
      </c>
      <c r="O43" s="30">
        <v>26089.2</v>
      </c>
      <c r="P43" s="30">
        <v>39707.8</v>
      </c>
      <c r="Q43" s="30">
        <v>46995.8</v>
      </c>
      <c r="R43" s="31">
        <f t="shared" si="1"/>
        <v>269658.5</v>
      </c>
      <c r="S43" s="32">
        <f t="shared" si="2"/>
        <v>2123.295276</v>
      </c>
      <c r="T43" s="33">
        <f t="shared" si="3"/>
        <v>57256.58931</v>
      </c>
      <c r="U43" s="31">
        <f t="shared" si="4"/>
        <v>57.25658931</v>
      </c>
      <c r="V43" s="32">
        <f t="shared" si="5"/>
        <v>450.8392859</v>
      </c>
      <c r="W43" s="3"/>
      <c r="X43" s="3"/>
      <c r="Y43" s="3"/>
      <c r="Z43" s="3"/>
    </row>
    <row r="44" ht="12.75" customHeight="1">
      <c r="A44" s="3" t="s">
        <v>102</v>
      </c>
      <c r="B44" s="29" t="str">
        <f>VLOOKUP(A44,'Site Information'!$A$1:$C$81,3,FALSE)</f>
        <v>North East</v>
      </c>
      <c r="C44" s="29">
        <f>VLOOKUP(A44,'Site Information'!$A$1:$C$81,2,FALSE)</f>
        <v>85</v>
      </c>
      <c r="D44" s="3" t="s">
        <v>2</v>
      </c>
      <c r="E44" s="3" t="s">
        <v>60</v>
      </c>
      <c r="F44" s="30">
        <v>7420.2</v>
      </c>
      <c r="G44" s="30">
        <v>6967.1</v>
      </c>
      <c r="H44" s="30">
        <v>8592.5</v>
      </c>
      <c r="I44" s="30">
        <v>7726.1</v>
      </c>
      <c r="J44" s="30">
        <v>7687.1</v>
      </c>
      <c r="K44" s="30">
        <v>7155.8</v>
      </c>
      <c r="L44" s="30">
        <v>6821.1</v>
      </c>
      <c r="M44" s="30">
        <v>6828.8</v>
      </c>
      <c r="N44" s="30">
        <v>8395.8</v>
      </c>
      <c r="O44" s="30">
        <v>12333.4</v>
      </c>
      <c r="P44" s="30">
        <v>12613.4</v>
      </c>
      <c r="Q44" s="30">
        <v>11969.9</v>
      </c>
      <c r="R44" s="31">
        <f t="shared" si="1"/>
        <v>104511.2</v>
      </c>
      <c r="S44" s="32">
        <f t="shared" si="2"/>
        <v>1229.543529</v>
      </c>
      <c r="T44" s="33">
        <f t="shared" si="3"/>
        <v>22190.8631</v>
      </c>
      <c r="U44" s="31">
        <f t="shared" si="4"/>
        <v>22.1908631</v>
      </c>
      <c r="V44" s="32">
        <f t="shared" si="5"/>
        <v>261.0689776</v>
      </c>
      <c r="W44" s="3"/>
      <c r="X44" s="3"/>
      <c r="Y44" s="3"/>
      <c r="Z44" s="3"/>
    </row>
    <row r="45" ht="12.75" customHeight="1">
      <c r="A45" s="3" t="s">
        <v>103</v>
      </c>
      <c r="B45" s="29" t="str">
        <f>VLOOKUP(A45,'Site Information'!$A$1:$C$81,3,FALSE)</f>
        <v>Midlands</v>
      </c>
      <c r="C45" s="29">
        <f>VLOOKUP(A45,'Site Information'!$A$1:$C$81,2,FALSE)</f>
        <v>16</v>
      </c>
      <c r="D45" s="3" t="s">
        <v>2</v>
      </c>
      <c r="E45" s="3" t="s">
        <v>60</v>
      </c>
      <c r="F45" s="30">
        <v>1344.5</v>
      </c>
      <c r="G45" s="30">
        <v>304.7</v>
      </c>
      <c r="H45" s="30">
        <v>1200.1</v>
      </c>
      <c r="I45" s="30">
        <v>909.5</v>
      </c>
      <c r="J45" s="30">
        <v>848.6</v>
      </c>
      <c r="K45" s="30">
        <v>822.9</v>
      </c>
      <c r="L45" s="30">
        <v>824.4</v>
      </c>
      <c r="M45" s="30">
        <v>816.1</v>
      </c>
      <c r="N45" s="30">
        <v>906.7</v>
      </c>
      <c r="O45" s="30">
        <v>1037.6</v>
      </c>
      <c r="P45" s="30">
        <v>1198.0</v>
      </c>
      <c r="Q45" s="30">
        <v>1235.9</v>
      </c>
      <c r="R45" s="31">
        <f t="shared" si="1"/>
        <v>11449</v>
      </c>
      <c r="S45" s="32">
        <f t="shared" si="2"/>
        <v>715.5625</v>
      </c>
      <c r="T45" s="33">
        <f t="shared" si="3"/>
        <v>2430.96617</v>
      </c>
      <c r="U45" s="31">
        <f t="shared" si="4"/>
        <v>2.43096617</v>
      </c>
      <c r="V45" s="32">
        <f t="shared" si="5"/>
        <v>151.9353856</v>
      </c>
      <c r="W45" s="3"/>
      <c r="X45" s="3"/>
      <c r="Y45" s="3"/>
      <c r="Z45" s="3"/>
    </row>
    <row r="46" ht="12.75" customHeight="1">
      <c r="A46" s="3" t="s">
        <v>104</v>
      </c>
      <c r="B46" s="29" t="str">
        <f>VLOOKUP(A46,'Site Information'!$A$1:$C$81,3,FALSE)</f>
        <v>Midlands</v>
      </c>
      <c r="C46" s="29">
        <f>VLOOKUP(A46,'Site Information'!$A$1:$C$81,2,FALSE)</f>
        <v>110</v>
      </c>
      <c r="D46" s="3" t="s">
        <v>2</v>
      </c>
      <c r="E46" s="3" t="s">
        <v>60</v>
      </c>
      <c r="F46" s="30">
        <v>41266.3</v>
      </c>
      <c r="G46" s="30">
        <v>34370.0</v>
      </c>
      <c r="H46" s="30">
        <v>34529.5</v>
      </c>
      <c r="I46" s="30">
        <v>27112.6</v>
      </c>
      <c r="J46" s="30">
        <v>22837.2</v>
      </c>
      <c r="K46" s="30">
        <v>12003.5</v>
      </c>
      <c r="L46" s="30">
        <v>11713.3</v>
      </c>
      <c r="M46" s="30">
        <v>13943.2</v>
      </c>
      <c r="N46" s="30">
        <v>14327.4</v>
      </c>
      <c r="O46" s="30">
        <v>27842.2</v>
      </c>
      <c r="P46" s="30">
        <v>39673.6</v>
      </c>
      <c r="Q46" s="30">
        <v>44441.8</v>
      </c>
      <c r="R46" s="31">
        <f t="shared" si="1"/>
        <v>324060.6</v>
      </c>
      <c r="S46" s="32">
        <f t="shared" si="2"/>
        <v>2946.005455</v>
      </c>
      <c r="T46" s="33">
        <f t="shared" si="3"/>
        <v>68807.7872</v>
      </c>
      <c r="U46" s="31">
        <f t="shared" si="4"/>
        <v>68.8077872</v>
      </c>
      <c r="V46" s="32">
        <f t="shared" si="5"/>
        <v>625.5253382</v>
      </c>
      <c r="W46" s="3"/>
      <c r="X46" s="3"/>
      <c r="Y46" s="3"/>
      <c r="Z46" s="3"/>
    </row>
    <row r="47" ht="12.75" customHeight="1">
      <c r="A47" s="3" t="s">
        <v>105</v>
      </c>
      <c r="B47" s="29" t="str">
        <f>VLOOKUP(A47,'Site Information'!$A$1:$C$81,3,FALSE)</f>
        <v>Midlands</v>
      </c>
      <c r="C47" s="29">
        <f>VLOOKUP(A47,'Site Information'!$A$1:$C$81,2,FALSE)</f>
        <v>174</v>
      </c>
      <c r="D47" s="3" t="s">
        <v>2</v>
      </c>
      <c r="E47" s="3" t="s">
        <v>60</v>
      </c>
      <c r="F47" s="30">
        <v>25591.5</v>
      </c>
      <c r="G47" s="30">
        <v>24058.6</v>
      </c>
      <c r="H47" s="30">
        <v>25247.6</v>
      </c>
      <c r="I47" s="30">
        <v>20721.5</v>
      </c>
      <c r="J47" s="30">
        <v>20172.2</v>
      </c>
      <c r="K47" s="30">
        <v>15684.9</v>
      </c>
      <c r="L47" s="30">
        <v>15349.7</v>
      </c>
      <c r="M47" s="30">
        <v>13006.2</v>
      </c>
      <c r="N47" s="30">
        <v>14297.3</v>
      </c>
      <c r="O47" s="30">
        <v>18805.699999999997</v>
      </c>
      <c r="P47" s="30">
        <v>23023.6</v>
      </c>
      <c r="Q47" s="30">
        <v>25042.0</v>
      </c>
      <c r="R47" s="31">
        <f t="shared" si="1"/>
        <v>241000.8</v>
      </c>
      <c r="S47" s="32">
        <f t="shared" si="2"/>
        <v>1385.062069</v>
      </c>
      <c r="T47" s="33">
        <f t="shared" si="3"/>
        <v>51171.69986</v>
      </c>
      <c r="U47" s="31">
        <f t="shared" si="4"/>
        <v>51.17169986</v>
      </c>
      <c r="V47" s="32">
        <f t="shared" si="5"/>
        <v>294.0902291</v>
      </c>
      <c r="W47" s="3"/>
      <c r="X47" s="3"/>
      <c r="Y47" s="3"/>
      <c r="Z47" s="3"/>
    </row>
    <row r="48" ht="12.75" customHeight="1">
      <c r="A48" s="3" t="s">
        <v>106</v>
      </c>
      <c r="B48" s="29" t="str">
        <f>VLOOKUP(A48,'Site Information'!$A$1:$C$81,3,FALSE)</f>
        <v>Midlands</v>
      </c>
      <c r="C48" s="29">
        <f>VLOOKUP(A48,'Site Information'!$A$1:$C$81,2,FALSE)</f>
        <v>59</v>
      </c>
      <c r="D48" s="3" t="s">
        <v>2</v>
      </c>
      <c r="E48" s="3" t="s">
        <v>60</v>
      </c>
      <c r="F48" s="30">
        <v>43033.4</v>
      </c>
      <c r="G48" s="30">
        <v>36695.8</v>
      </c>
      <c r="H48" s="30">
        <v>35232.8</v>
      </c>
      <c r="I48" s="30">
        <v>30692.6</v>
      </c>
      <c r="J48" s="30">
        <v>28612.0</v>
      </c>
      <c r="K48" s="30">
        <v>19616.0</v>
      </c>
      <c r="L48" s="30">
        <v>17521.3</v>
      </c>
      <c r="M48" s="30">
        <v>17919.9</v>
      </c>
      <c r="N48" s="30">
        <v>14701.1</v>
      </c>
      <c r="O48" s="30">
        <v>15907.7</v>
      </c>
      <c r="P48" s="30">
        <v>26853.8</v>
      </c>
      <c r="Q48" s="30">
        <v>34121.3</v>
      </c>
      <c r="R48" s="31">
        <f t="shared" si="1"/>
        <v>320907.7</v>
      </c>
      <c r="S48" s="32">
        <f t="shared" si="2"/>
        <v>5439.113559</v>
      </c>
      <c r="T48" s="33">
        <f t="shared" si="3"/>
        <v>68138.33194</v>
      </c>
      <c r="U48" s="31">
        <f t="shared" si="4"/>
        <v>68.13833194</v>
      </c>
      <c r="V48" s="32">
        <f t="shared" si="5"/>
        <v>1154.886982</v>
      </c>
      <c r="W48" s="3"/>
      <c r="X48" s="3"/>
      <c r="Y48" s="3"/>
      <c r="Z48" s="3"/>
    </row>
    <row r="49" ht="12.75" customHeight="1">
      <c r="A49" s="3" t="s">
        <v>107</v>
      </c>
      <c r="B49" s="29" t="str">
        <f>VLOOKUP(A49,'Site Information'!$A$1:$C$81,3,FALSE)</f>
        <v>Midlands</v>
      </c>
      <c r="C49" s="29">
        <f>VLOOKUP(A49,'Site Information'!$A$1:$C$81,2,FALSE)</f>
        <v>30</v>
      </c>
      <c r="D49" s="3" t="s">
        <v>2</v>
      </c>
      <c r="E49" s="3" t="s">
        <v>60</v>
      </c>
      <c r="F49" s="30">
        <v>18812.1</v>
      </c>
      <c r="G49" s="30">
        <v>19093.2</v>
      </c>
      <c r="H49" s="30">
        <v>15365.9</v>
      </c>
      <c r="I49" s="30">
        <v>17410.6</v>
      </c>
      <c r="J49" s="30">
        <v>18724.8</v>
      </c>
      <c r="K49" s="30">
        <v>12278.1</v>
      </c>
      <c r="L49" s="30">
        <v>10476.9</v>
      </c>
      <c r="M49" s="30">
        <v>9138.7</v>
      </c>
      <c r="N49" s="30">
        <v>10411.6</v>
      </c>
      <c r="O49" s="30">
        <v>14955.1</v>
      </c>
      <c r="P49" s="30">
        <v>18735.5</v>
      </c>
      <c r="Q49" s="30">
        <v>24949.0</v>
      </c>
      <c r="R49" s="31">
        <f t="shared" si="1"/>
        <v>190351.5</v>
      </c>
      <c r="S49" s="32">
        <f t="shared" si="2"/>
        <v>6345.05</v>
      </c>
      <c r="T49" s="33">
        <f t="shared" si="3"/>
        <v>40417.334</v>
      </c>
      <c r="U49" s="31">
        <f t="shared" si="4"/>
        <v>40.417334</v>
      </c>
      <c r="V49" s="32">
        <f t="shared" si="5"/>
        <v>1347.244467</v>
      </c>
      <c r="W49" s="3"/>
      <c r="X49" s="3"/>
      <c r="Y49" s="3"/>
      <c r="Z49" s="3"/>
    </row>
    <row r="50" ht="12.75" customHeight="1">
      <c r="A50" s="34" t="s">
        <v>108</v>
      </c>
      <c r="B50" s="35" t="str">
        <f>VLOOKUP(A50,'Site Information'!$A$1:$C$81,3,FALSE)</f>
        <v>Midlands</v>
      </c>
      <c r="C50" s="35">
        <f>VLOOKUP(A50,'Site Information'!$A$1:$C$81,2,FALSE)</f>
        <v>173</v>
      </c>
      <c r="D50" s="34" t="s">
        <v>2</v>
      </c>
      <c r="E50" s="34" t="s">
        <v>60</v>
      </c>
      <c r="F50" s="36">
        <v>12584.6</v>
      </c>
      <c r="G50" s="36">
        <v>10453.9</v>
      </c>
      <c r="H50" s="36">
        <v>11513.9</v>
      </c>
      <c r="I50" s="36">
        <v>9720.4</v>
      </c>
      <c r="J50" s="36">
        <v>10532.9</v>
      </c>
      <c r="K50" s="36">
        <v>9630.5</v>
      </c>
      <c r="L50" s="36">
        <v>9548.9</v>
      </c>
      <c r="M50" s="36">
        <v>9664.9</v>
      </c>
      <c r="N50" s="36">
        <v>8740.6</v>
      </c>
      <c r="O50" s="36">
        <v>11569.8</v>
      </c>
      <c r="P50" s="36">
        <v>11901.8</v>
      </c>
      <c r="Q50" s="36">
        <v>12359.9</v>
      </c>
      <c r="R50" s="37">
        <f t="shared" si="1"/>
        <v>128222.1</v>
      </c>
      <c r="S50" s="38">
        <f t="shared" si="2"/>
        <v>741.1682081</v>
      </c>
      <c r="T50" s="39">
        <f t="shared" si="3"/>
        <v>27225.39849</v>
      </c>
      <c r="U50" s="37">
        <f t="shared" si="4"/>
        <v>27.22539849</v>
      </c>
      <c r="V50" s="38">
        <f t="shared" si="5"/>
        <v>157.3722456</v>
      </c>
      <c r="W50" s="34"/>
      <c r="X50" s="34"/>
      <c r="Y50" s="34"/>
      <c r="Z50" s="34"/>
    </row>
    <row r="51" ht="12.75" customHeight="1">
      <c r="A51" s="3" t="s">
        <v>109</v>
      </c>
      <c r="B51" s="29" t="str">
        <f>VLOOKUP(A51,'Site Information'!$A$1:$C$81,3,FALSE)</f>
        <v>Midlands</v>
      </c>
      <c r="C51" s="29">
        <f>VLOOKUP(A51,'Site Information'!$A$1:$C$81,2,FALSE)</f>
        <v>107</v>
      </c>
      <c r="D51" s="3" t="s">
        <v>2</v>
      </c>
      <c r="E51" s="3" t="s">
        <v>60</v>
      </c>
      <c r="F51" s="30">
        <v>11773.6</v>
      </c>
      <c r="G51" s="30">
        <v>10815.6</v>
      </c>
      <c r="H51" s="30">
        <v>12558.5</v>
      </c>
      <c r="I51" s="30">
        <v>11664.9</v>
      </c>
      <c r="J51" s="30">
        <v>12510.4</v>
      </c>
      <c r="K51" s="30">
        <v>10972.1</v>
      </c>
      <c r="L51" s="30">
        <v>10041.3</v>
      </c>
      <c r="M51" s="30">
        <v>9336.6</v>
      </c>
      <c r="N51" s="30">
        <v>6974.2</v>
      </c>
      <c r="O51" s="30">
        <v>8463.0</v>
      </c>
      <c r="P51" s="30">
        <v>8534.4</v>
      </c>
      <c r="Q51" s="30">
        <v>8172.0</v>
      </c>
      <c r="R51" s="31">
        <f t="shared" si="1"/>
        <v>121816.6</v>
      </c>
      <c r="S51" s="32">
        <f t="shared" si="2"/>
        <v>1138.472897</v>
      </c>
      <c r="T51" s="33">
        <f t="shared" si="3"/>
        <v>25865.31868</v>
      </c>
      <c r="U51" s="31">
        <f t="shared" si="4"/>
        <v>25.86531868</v>
      </c>
      <c r="V51" s="32">
        <f t="shared" si="5"/>
        <v>241.7319503</v>
      </c>
      <c r="W51" s="3"/>
      <c r="X51" s="3"/>
      <c r="Y51" s="3"/>
      <c r="Z51" s="3"/>
    </row>
    <row r="52" ht="12.75" customHeight="1">
      <c r="A52" s="40" t="s">
        <v>110</v>
      </c>
      <c r="B52" s="41" t="str">
        <f>VLOOKUP(A52,'Site Information'!$A$1:$C$81,3,FALSE)</f>
        <v>Midlands</v>
      </c>
      <c r="C52" s="41">
        <f>VLOOKUP(A52,'Site Information'!$A$1:$C$81,2,FALSE)</f>
        <v>17</v>
      </c>
      <c r="D52" s="40" t="s">
        <v>2</v>
      </c>
      <c r="E52" s="40" t="s">
        <v>60</v>
      </c>
      <c r="F52" s="42">
        <v>4993.6</v>
      </c>
      <c r="G52" s="42">
        <v>5429.4</v>
      </c>
      <c r="H52" s="42">
        <v>5543.8</v>
      </c>
      <c r="I52" s="42">
        <v>4201.5</v>
      </c>
      <c r="J52" s="42">
        <v>2575.3</v>
      </c>
      <c r="K52" s="42">
        <v>2497.4</v>
      </c>
      <c r="L52" s="42">
        <v>2501.8</v>
      </c>
      <c r="M52" s="42">
        <v>2476.5</v>
      </c>
      <c r="N52" s="42">
        <v>2751.7</v>
      </c>
      <c r="O52" s="42">
        <v>-11199.5</v>
      </c>
      <c r="P52" s="42">
        <v>5534.2</v>
      </c>
      <c r="Q52" s="42">
        <v>5709.5</v>
      </c>
      <c r="R52" s="43">
        <f t="shared" si="1"/>
        <v>33015.2</v>
      </c>
      <c r="S52" s="44">
        <f t="shared" si="2"/>
        <v>1942.070588</v>
      </c>
      <c r="T52" s="45">
        <f t="shared" si="3"/>
        <v>7010.117416</v>
      </c>
      <c r="U52" s="43">
        <f t="shared" si="4"/>
        <v>7.010117416</v>
      </c>
      <c r="V52" s="44">
        <f t="shared" si="5"/>
        <v>412.359848</v>
      </c>
      <c r="W52" s="40"/>
      <c r="X52" s="40"/>
      <c r="Y52" s="40"/>
      <c r="Z52" s="40"/>
    </row>
    <row r="53" ht="12.75" customHeight="1">
      <c r="A53" s="3" t="s">
        <v>111</v>
      </c>
      <c r="B53" s="29" t="str">
        <f>VLOOKUP(A53,'Site Information'!$A$1:$C$81,3,FALSE)</f>
        <v>North West</v>
      </c>
      <c r="C53" s="29">
        <f>VLOOKUP(A53,'Site Information'!$A$1:$C$81,2,FALSE)</f>
        <v>64</v>
      </c>
      <c r="D53" s="3" t="s">
        <v>2</v>
      </c>
      <c r="E53" s="3" t="s">
        <v>60</v>
      </c>
      <c r="F53" s="30">
        <v>23593.6</v>
      </c>
      <c r="G53" s="30">
        <v>20505.5</v>
      </c>
      <c r="H53" s="30">
        <v>21185.4</v>
      </c>
      <c r="I53" s="30">
        <v>22242.0</v>
      </c>
      <c r="J53" s="30">
        <v>26898.9</v>
      </c>
      <c r="K53" s="30">
        <v>21381.3</v>
      </c>
      <c r="L53" s="30">
        <v>24393.2</v>
      </c>
      <c r="M53" s="30">
        <v>22218.8</v>
      </c>
      <c r="N53" s="30">
        <v>23196.8</v>
      </c>
      <c r="O53" s="30">
        <v>25181.8</v>
      </c>
      <c r="P53" s="30">
        <v>30150.4</v>
      </c>
      <c r="Q53" s="30">
        <v>35929.4</v>
      </c>
      <c r="R53" s="31">
        <f t="shared" si="1"/>
        <v>296877.1</v>
      </c>
      <c r="S53" s="32">
        <f t="shared" si="2"/>
        <v>4638.704688</v>
      </c>
      <c r="T53" s="33">
        <f t="shared" si="3"/>
        <v>63035.91464</v>
      </c>
      <c r="U53" s="31">
        <f t="shared" si="4"/>
        <v>63.03591464</v>
      </c>
      <c r="V53" s="32">
        <f t="shared" si="5"/>
        <v>984.9361663</v>
      </c>
      <c r="W53" s="3"/>
      <c r="X53" s="3"/>
      <c r="Y53" s="3"/>
      <c r="Z53" s="3"/>
    </row>
    <row r="54" ht="12.75" customHeight="1">
      <c r="A54" s="3" t="s">
        <v>112</v>
      </c>
      <c r="B54" s="29" t="str">
        <f>VLOOKUP(A54,'Site Information'!$A$1:$C$81,3,FALSE)</f>
        <v>North West</v>
      </c>
      <c r="C54" s="29">
        <f>VLOOKUP(A54,'Site Information'!$A$1:$C$81,2,FALSE)</f>
        <v>50</v>
      </c>
      <c r="D54" s="3" t="s">
        <v>2</v>
      </c>
      <c r="E54" s="3" t="s">
        <v>60</v>
      </c>
      <c r="F54" s="30">
        <v>13673.1</v>
      </c>
      <c r="G54" s="30">
        <v>12078.5</v>
      </c>
      <c r="H54" s="30">
        <v>10471.9</v>
      </c>
      <c r="I54" s="30">
        <v>7705.2</v>
      </c>
      <c r="J54" s="30">
        <v>7279.7</v>
      </c>
      <c r="K54" s="30">
        <v>7019.8</v>
      </c>
      <c r="L54" s="30">
        <v>4042.1</v>
      </c>
      <c r="M54" s="30">
        <v>3981.7</v>
      </c>
      <c r="N54" s="30">
        <v>4710.9</v>
      </c>
      <c r="O54" s="30">
        <v>7872.7</v>
      </c>
      <c r="P54" s="30">
        <v>8806.5</v>
      </c>
      <c r="Q54" s="30">
        <v>12952.7</v>
      </c>
      <c r="R54" s="31">
        <f t="shared" si="1"/>
        <v>100594.8</v>
      </c>
      <c r="S54" s="32">
        <f t="shared" si="2"/>
        <v>2011.896</v>
      </c>
      <c r="T54" s="33">
        <f t="shared" si="3"/>
        <v>21359.29388</v>
      </c>
      <c r="U54" s="31">
        <f t="shared" si="4"/>
        <v>21.35929388</v>
      </c>
      <c r="V54" s="32">
        <f t="shared" si="5"/>
        <v>427.1858777</v>
      </c>
      <c r="W54" s="3"/>
      <c r="X54" s="3"/>
      <c r="Y54" s="3"/>
      <c r="Z54" s="3"/>
    </row>
    <row r="55" ht="12.75" customHeight="1">
      <c r="A55" s="3" t="s">
        <v>113</v>
      </c>
      <c r="B55" s="29" t="str">
        <f>VLOOKUP(A55,'Site Information'!$A$1:$C$81,3,FALSE)</f>
        <v>North West</v>
      </c>
      <c r="C55" s="29">
        <f>VLOOKUP(A55,'Site Information'!$A$1:$C$81,2,FALSE)</f>
        <v>28</v>
      </c>
      <c r="D55" s="3" t="s">
        <v>2</v>
      </c>
      <c r="E55" s="3" t="s">
        <v>60</v>
      </c>
      <c r="F55" s="30">
        <v>11197.7</v>
      </c>
      <c r="G55" s="30">
        <v>8012.200000000001</v>
      </c>
      <c r="H55" s="30">
        <v>-8338.5</v>
      </c>
      <c r="I55" s="30">
        <v>9756.5</v>
      </c>
      <c r="J55" s="30">
        <v>8346.900000000001</v>
      </c>
      <c r="K55" s="30">
        <v>13629.300000000001</v>
      </c>
      <c r="L55" s="30">
        <v>5878.8</v>
      </c>
      <c r="M55" s="30">
        <v>5877.3</v>
      </c>
      <c r="N55" s="30">
        <v>5955.0</v>
      </c>
      <c r="O55" s="30">
        <v>5262.500000000002</v>
      </c>
      <c r="P55" s="30">
        <v>7920.699999999999</v>
      </c>
      <c r="Q55" s="30">
        <v>8718.099999999999</v>
      </c>
      <c r="R55" s="31">
        <f t="shared" si="1"/>
        <v>82216.5</v>
      </c>
      <c r="S55" s="32">
        <f t="shared" si="2"/>
        <v>2936.303571</v>
      </c>
      <c r="T55" s="33">
        <f t="shared" si="3"/>
        <v>17457.02945</v>
      </c>
      <c r="U55" s="31">
        <f t="shared" si="4"/>
        <v>17.45702945</v>
      </c>
      <c r="V55" s="32">
        <f t="shared" si="5"/>
        <v>623.4653373</v>
      </c>
      <c r="W55" s="3"/>
      <c r="X55" s="3"/>
      <c r="Y55" s="3"/>
      <c r="Z55" s="3"/>
    </row>
    <row r="56" ht="12.75" customHeight="1">
      <c r="A56" s="3" t="s">
        <v>114</v>
      </c>
      <c r="B56" s="29" t="str">
        <f>VLOOKUP(A56,'Site Information'!$A$1:$C$81,3,FALSE)</f>
        <v>North West</v>
      </c>
      <c r="C56" s="29">
        <f>VLOOKUP(A56,'Site Information'!$A$1:$C$81,2,FALSE)</f>
        <v>74</v>
      </c>
      <c r="D56" s="3" t="s">
        <v>2</v>
      </c>
      <c r="E56" s="3" t="s">
        <v>60</v>
      </c>
      <c r="F56" s="30">
        <v>9914.6</v>
      </c>
      <c r="G56" s="30">
        <v>8185.5</v>
      </c>
      <c r="H56" s="30">
        <v>9562.6</v>
      </c>
      <c r="I56" s="30">
        <v>8167.0</v>
      </c>
      <c r="J56" s="30">
        <v>7407.4</v>
      </c>
      <c r="K56" s="30">
        <v>4601.2</v>
      </c>
      <c r="L56" s="30">
        <v>4299.3</v>
      </c>
      <c r="M56" s="30">
        <v>4135.9</v>
      </c>
      <c r="N56" s="30">
        <v>4213.5</v>
      </c>
      <c r="O56" s="30">
        <v>9065.3</v>
      </c>
      <c r="P56" s="30">
        <v>13441.6</v>
      </c>
      <c r="Q56" s="30">
        <v>15832.7</v>
      </c>
      <c r="R56" s="31">
        <f t="shared" si="1"/>
        <v>98826.6</v>
      </c>
      <c r="S56" s="32">
        <f t="shared" si="2"/>
        <v>1335.494595</v>
      </c>
      <c r="T56" s="33">
        <f t="shared" si="3"/>
        <v>20983.85198</v>
      </c>
      <c r="U56" s="31">
        <f t="shared" si="4"/>
        <v>20.98385198</v>
      </c>
      <c r="V56" s="32">
        <f t="shared" si="5"/>
        <v>283.5655673</v>
      </c>
      <c r="W56" s="3"/>
      <c r="X56" s="3"/>
      <c r="Y56" s="3"/>
      <c r="Z56" s="3"/>
    </row>
    <row r="57" ht="12.75" customHeight="1">
      <c r="A57" s="3" t="s">
        <v>115</v>
      </c>
      <c r="B57" s="29" t="str">
        <f>VLOOKUP(A57,'Site Information'!$A$1:$C$81,3,FALSE)</f>
        <v>North West</v>
      </c>
      <c r="C57" s="29">
        <f>VLOOKUP(A57,'Site Information'!$A$1:$C$81,2,FALSE)</f>
        <v>147</v>
      </c>
      <c r="D57" s="3" t="s">
        <v>2</v>
      </c>
      <c r="E57" s="3" t="s">
        <v>60</v>
      </c>
      <c r="F57" s="30">
        <v>26472.5</v>
      </c>
      <c r="G57" s="30">
        <v>22739.7</v>
      </c>
      <c r="H57" s="30">
        <v>20800.0</v>
      </c>
      <c r="I57" s="30">
        <v>16816.8</v>
      </c>
      <c r="J57" s="30">
        <v>14432.5</v>
      </c>
      <c r="K57" s="30">
        <v>9715.1</v>
      </c>
      <c r="L57" s="30">
        <v>8404.4</v>
      </c>
      <c r="M57" s="30">
        <v>7602.7</v>
      </c>
      <c r="N57" s="30">
        <v>9229.4</v>
      </c>
      <c r="O57" s="30">
        <v>15745.3</v>
      </c>
      <c r="P57" s="30">
        <v>21732.1</v>
      </c>
      <c r="Q57" s="30">
        <v>24577.0</v>
      </c>
      <c r="R57" s="31">
        <f t="shared" si="1"/>
        <v>198267.5</v>
      </c>
      <c r="S57" s="32">
        <f t="shared" si="2"/>
        <v>1348.758503</v>
      </c>
      <c r="T57" s="33">
        <f t="shared" si="3"/>
        <v>42098.13828</v>
      </c>
      <c r="U57" s="31">
        <f t="shared" si="4"/>
        <v>42.09813828</v>
      </c>
      <c r="V57" s="32">
        <f t="shared" si="5"/>
        <v>286.381893</v>
      </c>
      <c r="W57" s="3"/>
      <c r="X57" s="3"/>
      <c r="Y57" s="3"/>
      <c r="Z57" s="3"/>
    </row>
    <row r="58" ht="12.75" customHeight="1">
      <c r="A58" s="3" t="s">
        <v>116</v>
      </c>
      <c r="B58" s="29" t="str">
        <f>VLOOKUP(A58,'Site Information'!$A$1:$C$81,3,FALSE)</f>
        <v>North West</v>
      </c>
      <c r="C58" s="29">
        <f>VLOOKUP(A58,'Site Information'!$A$1:$C$81,2,FALSE)</f>
        <v>98</v>
      </c>
      <c r="D58" s="3" t="s">
        <v>2</v>
      </c>
      <c r="E58" s="3" t="s">
        <v>60</v>
      </c>
      <c r="F58" s="30">
        <v>53563.8</v>
      </c>
      <c r="G58" s="30">
        <v>44787.6</v>
      </c>
      <c r="H58" s="30">
        <v>44492.3</v>
      </c>
      <c r="I58" s="30">
        <v>37577.2</v>
      </c>
      <c r="J58" s="30">
        <v>35357.7</v>
      </c>
      <c r="K58" s="30">
        <v>15740.7</v>
      </c>
      <c r="L58" s="30">
        <v>13297.5</v>
      </c>
      <c r="M58" s="30">
        <v>16024.1</v>
      </c>
      <c r="N58" s="30">
        <v>15577.8</v>
      </c>
      <c r="O58" s="30">
        <v>28749.8</v>
      </c>
      <c r="P58" s="30">
        <v>37435.7</v>
      </c>
      <c r="Q58" s="30">
        <v>43944.9</v>
      </c>
      <c r="R58" s="31">
        <f t="shared" si="1"/>
        <v>386549.1</v>
      </c>
      <c r="S58" s="32">
        <f t="shared" si="2"/>
        <v>3944.378571</v>
      </c>
      <c r="T58" s="33">
        <f t="shared" si="3"/>
        <v>82075.9704</v>
      </c>
      <c r="U58" s="31">
        <f t="shared" si="4"/>
        <v>82.0759704</v>
      </c>
      <c r="V58" s="32">
        <f t="shared" si="5"/>
        <v>837.5099021</v>
      </c>
      <c r="W58" s="3"/>
      <c r="X58" s="3"/>
      <c r="Y58" s="3"/>
      <c r="Z58" s="3"/>
    </row>
    <row r="59" ht="12.75" customHeight="1">
      <c r="A59" s="3" t="s">
        <v>117</v>
      </c>
      <c r="B59" s="29" t="str">
        <f>VLOOKUP(A59,'Site Information'!$A$1:$C$81,3,FALSE)</f>
        <v>North West</v>
      </c>
      <c r="C59" s="29">
        <f>VLOOKUP(A59,'Site Information'!$A$1:$C$81,2,FALSE)</f>
        <v>19</v>
      </c>
      <c r="D59" s="3" t="s">
        <v>2</v>
      </c>
      <c r="E59" s="3" t="s">
        <v>60</v>
      </c>
      <c r="F59" s="30">
        <v>2819.9</v>
      </c>
      <c r="G59" s="30">
        <v>3112.1</v>
      </c>
      <c r="H59" s="30">
        <v>-13380.3</v>
      </c>
      <c r="I59" s="30">
        <v>1389.9</v>
      </c>
      <c r="J59" s="30">
        <v>1313.1</v>
      </c>
      <c r="K59" s="30">
        <v>1268.3</v>
      </c>
      <c r="L59" s="30">
        <v>1272.2</v>
      </c>
      <c r="M59" s="30">
        <v>1253.6</v>
      </c>
      <c r="N59" s="30">
        <v>1398.6</v>
      </c>
      <c r="O59" s="30">
        <v>1588.7</v>
      </c>
      <c r="P59" s="30">
        <v>1777.1</v>
      </c>
      <c r="Q59" s="30">
        <v>1821.7</v>
      </c>
      <c r="R59" s="31">
        <f t="shared" si="1"/>
        <v>5634.9</v>
      </c>
      <c r="S59" s="32">
        <f t="shared" si="2"/>
        <v>296.5736842</v>
      </c>
      <c r="T59" s="33">
        <f t="shared" si="3"/>
        <v>1196.458317</v>
      </c>
      <c r="U59" s="31">
        <f t="shared" si="4"/>
        <v>1.196458317</v>
      </c>
      <c r="V59" s="32">
        <f t="shared" si="5"/>
        <v>62.97149037</v>
      </c>
      <c r="W59" s="3"/>
      <c r="X59" s="3"/>
      <c r="Y59" s="3"/>
      <c r="Z59" s="3"/>
    </row>
    <row r="60" ht="12.75" customHeight="1">
      <c r="A60" s="3" t="s">
        <v>118</v>
      </c>
      <c r="B60" s="29" t="str">
        <f>VLOOKUP(A60,'Site Information'!$A$1:$C$81,3,FALSE)</f>
        <v>North West</v>
      </c>
      <c r="C60" s="29">
        <f>VLOOKUP(A60,'Site Information'!$A$1:$C$81,2,FALSE)</f>
        <v>117</v>
      </c>
      <c r="D60" s="3" t="s">
        <v>2</v>
      </c>
      <c r="E60" s="3" t="s">
        <v>60</v>
      </c>
      <c r="F60" s="30">
        <v>41916.7</v>
      </c>
      <c r="G60" s="30">
        <v>36474.7</v>
      </c>
      <c r="H60" s="30">
        <v>35814.2</v>
      </c>
      <c r="I60" s="30">
        <v>28069.5</v>
      </c>
      <c r="J60" s="30">
        <v>24317.6</v>
      </c>
      <c r="K60" s="30">
        <v>11336.6</v>
      </c>
      <c r="L60" s="30">
        <v>9173.1</v>
      </c>
      <c r="M60" s="30">
        <v>9342.4</v>
      </c>
      <c r="N60" s="30">
        <v>9731.2</v>
      </c>
      <c r="O60" s="30">
        <v>20529.2</v>
      </c>
      <c r="P60" s="30">
        <v>29721.9</v>
      </c>
      <c r="Q60" s="30">
        <v>32750.0</v>
      </c>
      <c r="R60" s="31">
        <f t="shared" si="1"/>
        <v>289177.1</v>
      </c>
      <c r="S60" s="32">
        <f t="shared" si="2"/>
        <v>2471.599145</v>
      </c>
      <c r="T60" s="33">
        <f t="shared" si="3"/>
        <v>61400.97364</v>
      </c>
      <c r="U60" s="31">
        <f t="shared" si="4"/>
        <v>61.40097364</v>
      </c>
      <c r="V60" s="32">
        <f t="shared" si="5"/>
        <v>524.7946465</v>
      </c>
      <c r="W60" s="3"/>
      <c r="X60" s="3"/>
      <c r="Y60" s="3"/>
      <c r="Z60" s="3"/>
    </row>
    <row r="61" ht="12.75" customHeight="1">
      <c r="A61" s="3" t="s">
        <v>119</v>
      </c>
      <c r="B61" s="29" t="str">
        <f>VLOOKUP(A61,'Site Information'!$A$1:$C$81,3,FALSE)</f>
        <v>North West</v>
      </c>
      <c r="C61" s="29">
        <f>VLOOKUP(A61,'Site Information'!$A$1:$C$81,2,FALSE)</f>
        <v>87</v>
      </c>
      <c r="D61" s="3" t="s">
        <v>2</v>
      </c>
      <c r="E61" s="3" t="s">
        <v>60</v>
      </c>
      <c r="F61" s="30">
        <v>51742.1</v>
      </c>
      <c r="G61" s="30">
        <v>44907.7</v>
      </c>
      <c r="H61" s="30">
        <v>41971.9</v>
      </c>
      <c r="I61" s="30">
        <v>39346.2</v>
      </c>
      <c r="J61" s="30">
        <v>36844.6</v>
      </c>
      <c r="K61" s="30">
        <v>18227.5</v>
      </c>
      <c r="L61" s="30">
        <v>16479.4</v>
      </c>
      <c r="M61" s="30">
        <v>14993.3</v>
      </c>
      <c r="N61" s="30">
        <v>18596.0</v>
      </c>
      <c r="O61" s="30">
        <v>41189.8</v>
      </c>
      <c r="P61" s="30">
        <v>54164.4</v>
      </c>
      <c r="Q61" s="30">
        <v>62010.9</v>
      </c>
      <c r="R61" s="31">
        <f t="shared" si="1"/>
        <v>440473.8</v>
      </c>
      <c r="S61" s="32">
        <f t="shared" si="2"/>
        <v>5062.917241</v>
      </c>
      <c r="T61" s="33">
        <f t="shared" si="3"/>
        <v>93525.80195</v>
      </c>
      <c r="U61" s="31">
        <f t="shared" si="4"/>
        <v>93.52580195</v>
      </c>
      <c r="V61" s="32">
        <f t="shared" si="5"/>
        <v>1075.009218</v>
      </c>
      <c r="W61" s="3"/>
      <c r="X61" s="3"/>
      <c r="Y61" s="3"/>
      <c r="Z61" s="3"/>
    </row>
    <row r="62" ht="12.75" customHeight="1">
      <c r="A62" s="3" t="s">
        <v>120</v>
      </c>
      <c r="B62" s="29" t="str">
        <f>VLOOKUP(A62,'Site Information'!$A$1:$C$81,3,FALSE)</f>
        <v>North East</v>
      </c>
      <c r="C62" s="29">
        <f>VLOOKUP(A62,'Site Information'!$A$1:$C$81,2,FALSE)</f>
        <v>89</v>
      </c>
      <c r="D62" s="3" t="s">
        <v>2</v>
      </c>
      <c r="E62" s="3" t="s">
        <v>60</v>
      </c>
      <c r="F62" s="30">
        <v>11206.2</v>
      </c>
      <c r="G62" s="30">
        <v>11148.5</v>
      </c>
      <c r="H62" s="30">
        <v>12744.2</v>
      </c>
      <c r="I62" s="30">
        <v>10257.9</v>
      </c>
      <c r="J62" s="30">
        <v>10673.8</v>
      </c>
      <c r="K62" s="30">
        <v>10331.5</v>
      </c>
      <c r="L62" s="30">
        <v>7687.9</v>
      </c>
      <c r="M62" s="30">
        <v>9007.9</v>
      </c>
      <c r="N62" s="30">
        <v>10300.6</v>
      </c>
      <c r="O62" s="30">
        <v>9545.8</v>
      </c>
      <c r="P62" s="30">
        <v>13814.8</v>
      </c>
      <c r="Q62" s="30">
        <v>14674.4</v>
      </c>
      <c r="R62" s="31">
        <f t="shared" si="1"/>
        <v>131393.5</v>
      </c>
      <c r="S62" s="32">
        <f t="shared" si="2"/>
        <v>1476.331461</v>
      </c>
      <c r="T62" s="33">
        <f t="shared" si="3"/>
        <v>27898.78186</v>
      </c>
      <c r="U62" s="31">
        <f t="shared" si="4"/>
        <v>27.89878186</v>
      </c>
      <c r="V62" s="32">
        <f t="shared" si="5"/>
        <v>313.469459</v>
      </c>
      <c r="W62" s="3"/>
      <c r="X62" s="3"/>
      <c r="Y62" s="3"/>
      <c r="Z62" s="3"/>
    </row>
    <row r="63" ht="12.75" customHeight="1">
      <c r="A63" s="3" t="s">
        <v>121</v>
      </c>
      <c r="B63" s="29" t="str">
        <f>VLOOKUP(A63,'Site Information'!$A$1:$C$81,3,FALSE)</f>
        <v>North East</v>
      </c>
      <c r="C63" s="29">
        <f>VLOOKUP(A63,'Site Information'!$A$1:$C$81,2,FALSE)</f>
        <v>85</v>
      </c>
      <c r="D63" s="3" t="s">
        <v>2</v>
      </c>
      <c r="E63" s="3" t="s">
        <v>60</v>
      </c>
      <c r="F63" s="30">
        <v>35561.5</v>
      </c>
      <c r="G63" s="30">
        <v>29226.6</v>
      </c>
      <c r="H63" s="30">
        <v>25640.6</v>
      </c>
      <c r="I63" s="30">
        <v>23852.1</v>
      </c>
      <c r="J63" s="30">
        <v>20815.2</v>
      </c>
      <c r="K63" s="30">
        <v>11918.0</v>
      </c>
      <c r="L63" s="30">
        <v>9176.4</v>
      </c>
      <c r="M63" s="30">
        <v>9664.7</v>
      </c>
      <c r="N63" s="30">
        <v>11028.9</v>
      </c>
      <c r="O63" s="30">
        <v>22013.6</v>
      </c>
      <c r="P63" s="30">
        <v>29905.9</v>
      </c>
      <c r="Q63" s="30">
        <v>35239.5</v>
      </c>
      <c r="R63" s="31">
        <f t="shared" si="1"/>
        <v>264043</v>
      </c>
      <c r="S63" s="32">
        <f t="shared" si="2"/>
        <v>3106.388235</v>
      </c>
      <c r="T63" s="33">
        <f t="shared" si="3"/>
        <v>56064.25019</v>
      </c>
      <c r="U63" s="31">
        <f t="shared" si="4"/>
        <v>56.06425019</v>
      </c>
      <c r="V63" s="32">
        <f t="shared" si="5"/>
        <v>659.579414</v>
      </c>
      <c r="W63" s="3"/>
      <c r="X63" s="3"/>
      <c r="Y63" s="3"/>
      <c r="Z63" s="3"/>
    </row>
    <row r="64" ht="12.75" customHeight="1">
      <c r="A64" s="3" t="s">
        <v>122</v>
      </c>
      <c r="B64" s="29" t="str">
        <f>VLOOKUP(A64,'Site Information'!$A$1:$C$81,3,FALSE)</f>
        <v>Midlands</v>
      </c>
      <c r="C64" s="29">
        <f>VLOOKUP(A64,'Site Information'!$A$1:$C$81,2,FALSE)</f>
        <v>77</v>
      </c>
      <c r="D64" s="3" t="s">
        <v>2</v>
      </c>
      <c r="E64" s="3" t="s">
        <v>60</v>
      </c>
      <c r="F64" s="30">
        <v>17808.4</v>
      </c>
      <c r="G64" s="30">
        <v>13969.8</v>
      </c>
      <c r="H64" s="30">
        <v>14486.7</v>
      </c>
      <c r="I64" s="30">
        <v>12833.0</v>
      </c>
      <c r="J64" s="30">
        <v>12304.8</v>
      </c>
      <c r="K64" s="30">
        <v>7274.0</v>
      </c>
      <c r="L64" s="30">
        <v>6143.0</v>
      </c>
      <c r="M64" s="30">
        <v>6274.3</v>
      </c>
      <c r="N64" s="30">
        <v>7224.7</v>
      </c>
      <c r="O64" s="30">
        <v>12655.7</v>
      </c>
      <c r="P64" s="30">
        <v>18152.8</v>
      </c>
      <c r="Q64" s="30">
        <v>16715.8</v>
      </c>
      <c r="R64" s="31">
        <f t="shared" si="1"/>
        <v>145843</v>
      </c>
      <c r="S64" s="32">
        <f t="shared" si="2"/>
        <v>1894.064935</v>
      </c>
      <c r="T64" s="33">
        <f t="shared" si="3"/>
        <v>30966.84419</v>
      </c>
      <c r="U64" s="31">
        <f t="shared" si="4"/>
        <v>30.96684419</v>
      </c>
      <c r="V64" s="32">
        <f t="shared" si="5"/>
        <v>402.1668077</v>
      </c>
      <c r="W64" s="3"/>
      <c r="X64" s="3"/>
      <c r="Y64" s="3"/>
      <c r="Z64" s="3"/>
    </row>
    <row r="65" ht="12.75" customHeight="1">
      <c r="A65" s="3" t="s">
        <v>123</v>
      </c>
      <c r="B65" s="29" t="str">
        <f>VLOOKUP(A65,'Site Information'!$A$1:$C$81,3,FALSE)</f>
        <v>Midlands</v>
      </c>
      <c r="C65" s="29">
        <f>VLOOKUP(A65,'Site Information'!$A$1:$C$81,2,FALSE)</f>
        <v>98</v>
      </c>
      <c r="D65" s="3" t="s">
        <v>2</v>
      </c>
      <c r="E65" s="3" t="s">
        <v>60</v>
      </c>
      <c r="F65" s="30">
        <v>24231.6</v>
      </c>
      <c r="G65" s="30">
        <v>19090.9</v>
      </c>
      <c r="H65" s="30">
        <v>19578.4</v>
      </c>
      <c r="I65" s="30">
        <v>18707.8</v>
      </c>
      <c r="J65" s="30">
        <v>17931.2</v>
      </c>
      <c r="K65" s="30">
        <v>12542.4</v>
      </c>
      <c r="L65" s="30">
        <v>12238.5</v>
      </c>
      <c r="M65" s="30">
        <v>11552.3</v>
      </c>
      <c r="N65" s="30">
        <v>12306.5</v>
      </c>
      <c r="O65" s="30">
        <v>18618.9</v>
      </c>
      <c r="P65" s="30">
        <v>24888.8</v>
      </c>
      <c r="Q65" s="30">
        <v>26016.3</v>
      </c>
      <c r="R65" s="31">
        <f t="shared" si="1"/>
        <v>217703.6</v>
      </c>
      <c r="S65" s="32">
        <f t="shared" si="2"/>
        <v>2221.465306</v>
      </c>
      <c r="T65" s="33">
        <f t="shared" si="3"/>
        <v>46225.00539</v>
      </c>
      <c r="U65" s="31">
        <f t="shared" si="4"/>
        <v>46.22500539</v>
      </c>
      <c r="V65" s="32">
        <f t="shared" si="5"/>
        <v>471.6837284</v>
      </c>
      <c r="W65" s="3"/>
      <c r="X65" s="3"/>
      <c r="Y65" s="3"/>
      <c r="Z65" s="3"/>
    </row>
    <row r="66" ht="12.75" customHeight="1">
      <c r="A66" s="3" t="s">
        <v>124</v>
      </c>
      <c r="B66" s="29" t="str">
        <f>VLOOKUP(A66,'Site Information'!$A$1:$C$81,3,FALSE)</f>
        <v>Midlands</v>
      </c>
      <c r="C66" s="29">
        <f>VLOOKUP(A66,'Site Information'!$A$1:$C$81,2,FALSE)</f>
        <v>162</v>
      </c>
      <c r="D66" s="3" t="s">
        <v>2</v>
      </c>
      <c r="E66" s="3" t="s">
        <v>60</v>
      </c>
      <c r="F66" s="30">
        <v>19108.0</v>
      </c>
      <c r="G66" s="30">
        <v>17836.6</v>
      </c>
      <c r="H66" s="30">
        <v>20641.4</v>
      </c>
      <c r="I66" s="30">
        <v>20202.4</v>
      </c>
      <c r="J66" s="30">
        <v>21954.1</v>
      </c>
      <c r="K66" s="30">
        <v>20905.9</v>
      </c>
      <c r="L66" s="30">
        <v>21001.0</v>
      </c>
      <c r="M66" s="30">
        <v>20315.2</v>
      </c>
      <c r="N66" s="30">
        <v>20816.0</v>
      </c>
      <c r="O66" s="30">
        <v>26473.6</v>
      </c>
      <c r="P66" s="30">
        <v>26261.7</v>
      </c>
      <c r="Q66" s="30">
        <v>25607.5</v>
      </c>
      <c r="R66" s="31">
        <f t="shared" si="1"/>
        <v>261123.4</v>
      </c>
      <c r="S66" s="32">
        <f t="shared" si="2"/>
        <v>1611.87284</v>
      </c>
      <c r="T66" s="33">
        <f t="shared" si="3"/>
        <v>55444.33152</v>
      </c>
      <c r="U66" s="31">
        <f t="shared" si="4"/>
        <v>55.44433152</v>
      </c>
      <c r="V66" s="32">
        <f t="shared" si="5"/>
        <v>342.24896</v>
      </c>
      <c r="W66" s="3"/>
      <c r="X66" s="3"/>
      <c r="Y66" s="3"/>
      <c r="Z66" s="3"/>
    </row>
    <row r="67" ht="12.75" customHeight="1">
      <c r="A67" s="3" t="s">
        <v>125</v>
      </c>
      <c r="B67" s="29" t="str">
        <f>VLOOKUP(A67,'Site Information'!$A$1:$C$81,3,FALSE)</f>
        <v>South East</v>
      </c>
      <c r="C67" s="29">
        <f>VLOOKUP(A67,'Site Information'!$A$1:$C$81,2,FALSE)</f>
        <v>44</v>
      </c>
      <c r="D67" s="3" t="s">
        <v>2</v>
      </c>
      <c r="E67" s="3" t="s">
        <v>60</v>
      </c>
      <c r="F67" s="30">
        <v>1285.4</v>
      </c>
      <c r="G67" s="30">
        <v>1417.5</v>
      </c>
      <c r="H67" s="30">
        <v>1439.4</v>
      </c>
      <c r="I67" s="30">
        <v>1106.1</v>
      </c>
      <c r="J67" s="30">
        <v>289.9</v>
      </c>
      <c r="K67" s="30">
        <v>283.3</v>
      </c>
      <c r="L67" s="30">
        <v>286.8</v>
      </c>
      <c r="M67" s="30">
        <v>288.8</v>
      </c>
      <c r="N67" s="30">
        <v>312.5</v>
      </c>
      <c r="O67" s="30">
        <v>355.3</v>
      </c>
      <c r="P67" s="30">
        <v>405.4</v>
      </c>
      <c r="Q67" s="30">
        <v>406.7</v>
      </c>
      <c r="R67" s="31">
        <f t="shared" si="1"/>
        <v>7877.1</v>
      </c>
      <c r="S67" s="32">
        <f t="shared" si="2"/>
        <v>179.025</v>
      </c>
      <c r="T67" s="33">
        <f t="shared" si="3"/>
        <v>1672.544643</v>
      </c>
      <c r="U67" s="31">
        <f t="shared" si="4"/>
        <v>1.672544643</v>
      </c>
      <c r="V67" s="32">
        <f t="shared" si="5"/>
        <v>38.01237825</v>
      </c>
      <c r="W67" s="3"/>
      <c r="X67" s="3"/>
      <c r="Y67" s="3"/>
      <c r="Z67" s="3"/>
    </row>
    <row r="68" ht="12.75" customHeight="1">
      <c r="A68" s="3" t="s">
        <v>126</v>
      </c>
      <c r="B68" s="29" t="str">
        <f>VLOOKUP(A68,'Site Information'!$A$1:$C$81,3,FALSE)</f>
        <v>South East</v>
      </c>
      <c r="C68" s="29">
        <f>VLOOKUP(A68,'Site Information'!$A$1:$C$81,2,FALSE)</f>
        <v>242</v>
      </c>
      <c r="D68" s="3" t="s">
        <v>2</v>
      </c>
      <c r="E68" s="3" t="s">
        <v>60</v>
      </c>
      <c r="F68" s="30">
        <v>67081.2</v>
      </c>
      <c r="G68" s="30">
        <v>59506.9</v>
      </c>
      <c r="H68" s="30">
        <v>55189.3</v>
      </c>
      <c r="I68" s="30">
        <v>45089.9</v>
      </c>
      <c r="J68" s="30">
        <v>43096.5</v>
      </c>
      <c r="K68" s="30">
        <v>22254.2</v>
      </c>
      <c r="L68" s="30">
        <v>18452.4</v>
      </c>
      <c r="M68" s="30">
        <v>18018.2</v>
      </c>
      <c r="N68" s="30">
        <v>18680.2</v>
      </c>
      <c r="O68" s="30">
        <v>36824.9</v>
      </c>
      <c r="P68" s="30">
        <v>56371.1</v>
      </c>
      <c r="Q68" s="30">
        <v>64672.5</v>
      </c>
      <c r="R68" s="31">
        <f t="shared" si="1"/>
        <v>505237.3</v>
      </c>
      <c r="S68" s="32">
        <f t="shared" si="2"/>
        <v>2087.757438</v>
      </c>
      <c r="T68" s="33">
        <f t="shared" si="3"/>
        <v>107277.0359</v>
      </c>
      <c r="U68" s="31">
        <f t="shared" si="4"/>
        <v>107.2770359</v>
      </c>
      <c r="V68" s="32">
        <f t="shared" si="5"/>
        <v>443.2935368</v>
      </c>
      <c r="W68" s="3"/>
      <c r="X68" s="3"/>
      <c r="Y68" s="3"/>
      <c r="Z68" s="3"/>
    </row>
    <row r="69" ht="12.75" customHeight="1">
      <c r="A69" s="3" t="s">
        <v>127</v>
      </c>
      <c r="B69" s="29" t="str">
        <f>VLOOKUP(A69,'Site Information'!$A$1:$C$81,3,FALSE)</f>
        <v>Midlands</v>
      </c>
      <c r="C69" s="29">
        <f>VLOOKUP(A69,'Site Information'!$A$1:$C$81,2,FALSE)</f>
        <v>83</v>
      </c>
      <c r="D69" s="3" t="s">
        <v>2</v>
      </c>
      <c r="E69" s="3" t="s">
        <v>60</v>
      </c>
      <c r="F69" s="30">
        <v>51856.1</v>
      </c>
      <c r="G69" s="30">
        <v>43895.1</v>
      </c>
      <c r="H69" s="30">
        <v>39950.8</v>
      </c>
      <c r="I69" s="30">
        <v>31310.9</v>
      </c>
      <c r="J69" s="30">
        <v>28869.5</v>
      </c>
      <c r="K69" s="30">
        <v>14572.6</v>
      </c>
      <c r="L69" s="30">
        <v>13365.4</v>
      </c>
      <c r="M69" s="30">
        <v>12618.7</v>
      </c>
      <c r="N69" s="30">
        <v>14965.2</v>
      </c>
      <c r="O69" s="30">
        <v>29330.3</v>
      </c>
      <c r="P69" s="30">
        <v>45323.0</v>
      </c>
      <c r="Q69" s="30">
        <v>42035.1</v>
      </c>
      <c r="R69" s="31">
        <f t="shared" si="1"/>
        <v>368092.7</v>
      </c>
      <c r="S69" s="32">
        <f t="shared" si="2"/>
        <v>4434.851807</v>
      </c>
      <c r="T69" s="33">
        <f t="shared" si="3"/>
        <v>78157.12299</v>
      </c>
      <c r="U69" s="31">
        <f t="shared" si="4"/>
        <v>78.15712299</v>
      </c>
      <c r="V69" s="32">
        <f t="shared" si="5"/>
        <v>941.6520842</v>
      </c>
      <c r="W69" s="3"/>
      <c r="X69" s="3"/>
      <c r="Y69" s="3"/>
      <c r="Z69" s="3"/>
    </row>
    <row r="70" ht="12.75" customHeight="1">
      <c r="A70" s="34" t="s">
        <v>128</v>
      </c>
      <c r="B70" s="35" t="str">
        <f>VLOOKUP(A70,'Site Information'!$A$1:$C$81,3,FALSE)</f>
        <v>North West</v>
      </c>
      <c r="C70" s="35">
        <f>VLOOKUP(A70,'Site Information'!$A$1:$C$81,2,FALSE)</f>
        <v>134</v>
      </c>
      <c r="D70" s="34" t="s">
        <v>2</v>
      </c>
      <c r="E70" s="34" t="s">
        <v>60</v>
      </c>
      <c r="F70" s="36">
        <v>7796.4</v>
      </c>
      <c r="G70" s="36">
        <v>6979.4</v>
      </c>
      <c r="H70" s="36">
        <v>8349.1</v>
      </c>
      <c r="I70" s="36">
        <v>8038.1</v>
      </c>
      <c r="J70" s="36">
        <v>8501.0</v>
      </c>
      <c r="K70" s="36">
        <v>7839.0</v>
      </c>
      <c r="L70" s="36">
        <v>7408.1</v>
      </c>
      <c r="M70" s="36">
        <v>6714.2</v>
      </c>
      <c r="N70" s="36">
        <v>7133.3</v>
      </c>
      <c r="O70" s="36">
        <v>11189.0</v>
      </c>
      <c r="P70" s="36">
        <v>11689.5</v>
      </c>
      <c r="Q70" s="36">
        <v>11955.4</v>
      </c>
      <c r="R70" s="37">
        <f t="shared" si="1"/>
        <v>103592.5</v>
      </c>
      <c r="S70" s="38">
        <f t="shared" si="2"/>
        <v>773.0783582</v>
      </c>
      <c r="T70" s="39">
        <f t="shared" si="3"/>
        <v>21995.79553</v>
      </c>
      <c r="U70" s="37">
        <f t="shared" si="4"/>
        <v>21.99579553</v>
      </c>
      <c r="V70" s="38">
        <f t="shared" si="5"/>
        <v>164.1477278</v>
      </c>
      <c r="W70" s="34"/>
      <c r="X70" s="34"/>
      <c r="Y70" s="34"/>
      <c r="Z70" s="34"/>
    </row>
    <row r="71" ht="12.75" customHeight="1">
      <c r="A71" s="3" t="s">
        <v>129</v>
      </c>
      <c r="B71" s="29" t="str">
        <f>VLOOKUP(A71,'Site Information'!$A$1:$C$81,3,FALSE)</f>
        <v>North West</v>
      </c>
      <c r="C71" s="29">
        <f>VLOOKUP(A71,'Site Information'!$A$1:$C$81,2,FALSE)</f>
        <v>107</v>
      </c>
      <c r="D71" s="3" t="s">
        <v>2</v>
      </c>
      <c r="E71" s="3" t="s">
        <v>60</v>
      </c>
      <c r="F71" s="30">
        <v>49955.0</v>
      </c>
      <c r="G71" s="30">
        <v>41796.4</v>
      </c>
      <c r="H71" s="30">
        <v>40791.8</v>
      </c>
      <c r="I71" s="30">
        <v>37196.2</v>
      </c>
      <c r="J71" s="30">
        <v>31528.2</v>
      </c>
      <c r="K71" s="30">
        <v>15408.3</v>
      </c>
      <c r="L71" s="30">
        <v>14119.6</v>
      </c>
      <c r="M71" s="30">
        <v>14727.0</v>
      </c>
      <c r="N71" s="30">
        <v>13368.0</v>
      </c>
      <c r="O71" s="30">
        <v>28238.6</v>
      </c>
      <c r="P71" s="30">
        <v>46821.4</v>
      </c>
      <c r="Q71" s="30">
        <v>57592.6</v>
      </c>
      <c r="R71" s="31">
        <f t="shared" si="1"/>
        <v>391543.1</v>
      </c>
      <c r="S71" s="32">
        <f t="shared" si="2"/>
        <v>3659.281308</v>
      </c>
      <c r="T71" s="33">
        <f t="shared" si="3"/>
        <v>83136.34642</v>
      </c>
      <c r="U71" s="31">
        <f t="shared" si="4"/>
        <v>83.13634642</v>
      </c>
      <c r="V71" s="32">
        <f t="shared" si="5"/>
        <v>776.9752002</v>
      </c>
      <c r="W71" s="3"/>
      <c r="X71" s="3"/>
      <c r="Y71" s="3"/>
      <c r="Z71" s="3"/>
    </row>
    <row r="72" ht="12.75" customHeight="1">
      <c r="A72" s="3" t="s">
        <v>130</v>
      </c>
      <c r="B72" s="29" t="str">
        <f>VLOOKUP(A72,'Site Information'!$A$1:$C$81,3,FALSE)</f>
        <v>North West</v>
      </c>
      <c r="C72" s="29">
        <f>VLOOKUP(A72,'Site Information'!$A$1:$C$81,2,FALSE)</f>
        <v>63</v>
      </c>
      <c r="D72" s="3" t="s">
        <v>2</v>
      </c>
      <c r="E72" s="3" t="s">
        <v>60</v>
      </c>
      <c r="F72" s="30">
        <v>27659.8</v>
      </c>
      <c r="G72" s="30">
        <v>24479.4</v>
      </c>
      <c r="H72" s="30">
        <v>25650.2</v>
      </c>
      <c r="I72" s="30">
        <v>22994.6</v>
      </c>
      <c r="J72" s="30">
        <v>17159.1</v>
      </c>
      <c r="K72" s="30">
        <v>7357.2</v>
      </c>
      <c r="L72" s="30">
        <v>6819.9</v>
      </c>
      <c r="M72" s="30">
        <v>7102.8</v>
      </c>
      <c r="N72" s="30">
        <v>6426.0</v>
      </c>
      <c r="O72" s="30">
        <v>12092.2</v>
      </c>
      <c r="P72" s="30">
        <v>16930.6</v>
      </c>
      <c r="Q72" s="30">
        <v>20360.4</v>
      </c>
      <c r="R72" s="31">
        <f t="shared" si="1"/>
        <v>195032.2</v>
      </c>
      <c r="S72" s="32">
        <f t="shared" si="2"/>
        <v>3095.749206</v>
      </c>
      <c r="T72" s="33">
        <f t="shared" si="3"/>
        <v>41411.18703</v>
      </c>
      <c r="U72" s="31">
        <f t="shared" si="4"/>
        <v>41.41118703</v>
      </c>
      <c r="V72" s="32">
        <f t="shared" si="5"/>
        <v>657.320429</v>
      </c>
      <c r="W72" s="3"/>
      <c r="X72" s="3"/>
      <c r="Y72" s="3"/>
      <c r="Z72" s="3"/>
    </row>
    <row r="73" ht="12.75" customHeight="1">
      <c r="A73" s="3" t="s">
        <v>131</v>
      </c>
      <c r="B73" s="29" t="str">
        <f>VLOOKUP(A73,'Site Information'!$A$1:$C$81,3,FALSE)</f>
        <v>South East</v>
      </c>
      <c r="C73" s="29">
        <f>VLOOKUP(A73,'Site Information'!$A$1:$C$81,2,FALSE)</f>
        <v>173</v>
      </c>
      <c r="D73" s="3" t="s">
        <v>2</v>
      </c>
      <c r="E73" s="3" t="s">
        <v>60</v>
      </c>
      <c r="F73" s="30">
        <v>51410.0</v>
      </c>
      <c r="G73" s="30">
        <v>46428.0</v>
      </c>
      <c r="H73" s="30">
        <v>42220.1</v>
      </c>
      <c r="I73" s="30">
        <v>41149.3</v>
      </c>
      <c r="J73" s="30">
        <v>35407.8</v>
      </c>
      <c r="K73" s="30">
        <v>20635.6</v>
      </c>
      <c r="L73" s="30">
        <v>20214.8</v>
      </c>
      <c r="M73" s="30">
        <v>21044.1</v>
      </c>
      <c r="N73" s="30">
        <v>18253.9</v>
      </c>
      <c r="O73" s="30">
        <v>32759.0</v>
      </c>
      <c r="P73" s="30">
        <v>48621.3</v>
      </c>
      <c r="Q73" s="30">
        <v>53108.2</v>
      </c>
      <c r="R73" s="31">
        <f t="shared" si="1"/>
        <v>431252.1</v>
      </c>
      <c r="S73" s="32">
        <f t="shared" si="2"/>
        <v>2492.786705</v>
      </c>
      <c r="T73" s="33">
        <f t="shared" si="3"/>
        <v>91567.75839</v>
      </c>
      <c r="U73" s="31">
        <f t="shared" si="4"/>
        <v>91.56775839</v>
      </c>
      <c r="V73" s="32">
        <f t="shared" si="5"/>
        <v>529.2934011</v>
      </c>
      <c r="W73" s="3"/>
      <c r="X73" s="3"/>
      <c r="Y73" s="3"/>
      <c r="Z73" s="3"/>
    </row>
    <row r="74" ht="12.75" customHeight="1">
      <c r="A74" s="3" t="s">
        <v>132</v>
      </c>
      <c r="B74" s="29" t="str">
        <f>VLOOKUP(A74,'Site Information'!$A$1:$C$81,3,FALSE)</f>
        <v>South East</v>
      </c>
      <c r="C74" s="29">
        <f>VLOOKUP(A74,'Site Information'!$A$1:$C$81,2,FALSE)</f>
        <v>46</v>
      </c>
      <c r="D74" s="3" t="s">
        <v>2</v>
      </c>
      <c r="E74" s="3" t="s">
        <v>60</v>
      </c>
      <c r="F74" s="30">
        <v>7486.3</v>
      </c>
      <c r="G74" s="30">
        <v>6117.2</v>
      </c>
      <c r="H74" s="30">
        <v>5258.8</v>
      </c>
      <c r="I74" s="30">
        <v>4424.1</v>
      </c>
      <c r="J74" s="30">
        <v>4109.3</v>
      </c>
      <c r="K74" s="30">
        <v>2635.2</v>
      </c>
      <c r="L74" s="30">
        <v>3206.6</v>
      </c>
      <c r="M74" s="30">
        <v>3091.2</v>
      </c>
      <c r="N74" s="30">
        <v>4569.6</v>
      </c>
      <c r="O74" s="30">
        <v>8786.9</v>
      </c>
      <c r="P74" s="30">
        <v>11344.1</v>
      </c>
      <c r="Q74" s="30">
        <v>12028.2</v>
      </c>
      <c r="R74" s="31">
        <f t="shared" si="1"/>
        <v>73057.5</v>
      </c>
      <c r="S74" s="32">
        <f t="shared" si="2"/>
        <v>1588.206522</v>
      </c>
      <c r="T74" s="33">
        <f t="shared" si="3"/>
        <v>15512.29898</v>
      </c>
      <c r="U74" s="31">
        <f t="shared" si="4"/>
        <v>15.51229898</v>
      </c>
      <c r="V74" s="32">
        <f t="shared" si="5"/>
        <v>337.2238908</v>
      </c>
      <c r="W74" s="3"/>
      <c r="X74" s="3"/>
      <c r="Y74" s="3"/>
      <c r="Z74" s="3"/>
    </row>
    <row r="75" ht="12.75" customHeight="1">
      <c r="A75" s="3" t="s">
        <v>133</v>
      </c>
      <c r="B75" s="29" t="str">
        <f>VLOOKUP(A75,'Site Information'!$A$1:$C$81,3,FALSE)</f>
        <v>Scotland</v>
      </c>
      <c r="C75" s="29">
        <f>VLOOKUP(A75,'Site Information'!$A$1:$C$81,2,FALSE)</f>
        <v>233</v>
      </c>
      <c r="D75" s="3" t="s">
        <v>2</v>
      </c>
      <c r="E75" s="3" t="s">
        <v>60</v>
      </c>
      <c r="F75" s="30">
        <v>39865.0</v>
      </c>
      <c r="G75" s="30">
        <v>50773.5</v>
      </c>
      <c r="H75" s="30">
        <v>43157.0</v>
      </c>
      <c r="I75" s="30">
        <v>39578.2</v>
      </c>
      <c r="J75" s="30">
        <v>29848.5</v>
      </c>
      <c r="K75" s="30">
        <v>8137.5</v>
      </c>
      <c r="L75" s="30">
        <v>10612.2</v>
      </c>
      <c r="M75" s="30">
        <v>16124.0</v>
      </c>
      <c r="N75" s="30">
        <v>27413.4</v>
      </c>
      <c r="O75" s="30">
        <v>39183.3</v>
      </c>
      <c r="P75" s="30">
        <v>51173.9</v>
      </c>
      <c r="Q75" s="30">
        <v>49629.7</v>
      </c>
      <c r="R75" s="31">
        <f t="shared" si="1"/>
        <v>405496.2</v>
      </c>
      <c r="S75" s="32">
        <f t="shared" si="2"/>
        <v>1740.327039</v>
      </c>
      <c r="T75" s="33">
        <f t="shared" si="3"/>
        <v>86099.00815</v>
      </c>
      <c r="U75" s="31">
        <f t="shared" si="4"/>
        <v>86.09900815</v>
      </c>
      <c r="V75" s="32">
        <f t="shared" si="5"/>
        <v>369.5236401</v>
      </c>
      <c r="W75" s="3"/>
      <c r="X75" s="3"/>
      <c r="Y75" s="3"/>
      <c r="Z75" s="3"/>
    </row>
    <row r="76" ht="12.75" customHeight="1">
      <c r="A76" s="3" t="s">
        <v>134</v>
      </c>
      <c r="B76" s="29" t="str">
        <f>VLOOKUP(A76,'Site Information'!$A$1:$C$81,3,FALSE)</f>
        <v>Midlands</v>
      </c>
      <c r="C76" s="29">
        <f>VLOOKUP(A76,'Site Information'!$A$1:$C$81,2,FALSE)</f>
        <v>120</v>
      </c>
      <c r="D76" s="3" t="s">
        <v>2</v>
      </c>
      <c r="E76" s="3" t="s">
        <v>60</v>
      </c>
      <c r="F76" s="30">
        <v>28944.5</v>
      </c>
      <c r="G76" s="30">
        <v>23437.1</v>
      </c>
      <c r="H76" s="30">
        <v>22444.3</v>
      </c>
      <c r="I76" s="30">
        <v>19340.9</v>
      </c>
      <c r="J76" s="30">
        <v>17791.3</v>
      </c>
      <c r="K76" s="30">
        <v>10147.5</v>
      </c>
      <c r="L76" s="30">
        <v>9756.1</v>
      </c>
      <c r="M76" s="30">
        <v>10087.3</v>
      </c>
      <c r="N76" s="30">
        <v>12497.8</v>
      </c>
      <c r="O76" s="30">
        <v>18126.1</v>
      </c>
      <c r="P76" s="30">
        <v>24078.7</v>
      </c>
      <c r="Q76" s="30">
        <v>24962.9</v>
      </c>
      <c r="R76" s="31">
        <f t="shared" si="1"/>
        <v>221614.5</v>
      </c>
      <c r="S76" s="32">
        <f t="shared" si="2"/>
        <v>1846.7875</v>
      </c>
      <c r="T76" s="33">
        <f t="shared" si="3"/>
        <v>47055.40679</v>
      </c>
      <c r="U76" s="31">
        <f t="shared" si="4"/>
        <v>47.05540679</v>
      </c>
      <c r="V76" s="32">
        <f t="shared" si="5"/>
        <v>392.1283899</v>
      </c>
      <c r="W76" s="3"/>
      <c r="X76" s="3"/>
      <c r="Y76" s="3"/>
      <c r="Z76" s="3"/>
    </row>
    <row r="77" ht="12.75" customHeight="1">
      <c r="A77" s="3" t="s">
        <v>135</v>
      </c>
      <c r="B77" s="29" t="str">
        <f>VLOOKUP(A77,'Site Information'!$A$1:$C$81,3,FALSE)</f>
        <v>South East</v>
      </c>
      <c r="C77" s="29">
        <f>VLOOKUP(A77,'Site Information'!$A$1:$C$81,2,FALSE)</f>
        <v>72</v>
      </c>
      <c r="D77" s="3" t="s">
        <v>2</v>
      </c>
      <c r="E77" s="3" t="s">
        <v>60</v>
      </c>
      <c r="F77" s="30">
        <v>7078.5</v>
      </c>
      <c r="G77" s="30">
        <v>6795.6</v>
      </c>
      <c r="H77" s="30">
        <v>8274.9</v>
      </c>
      <c r="I77" s="30">
        <v>7723.3</v>
      </c>
      <c r="J77" s="30">
        <v>8155.8</v>
      </c>
      <c r="K77" s="30">
        <v>7502.1</v>
      </c>
      <c r="L77" s="30">
        <v>7618.2</v>
      </c>
      <c r="M77" s="30">
        <v>6371.3</v>
      </c>
      <c r="N77" s="30">
        <v>7109.5</v>
      </c>
      <c r="O77" s="30">
        <v>9338.6</v>
      </c>
      <c r="P77" s="30">
        <v>9354.8</v>
      </c>
      <c r="Q77" s="30">
        <v>9204.6</v>
      </c>
      <c r="R77" s="31">
        <f t="shared" si="1"/>
        <v>94527.2</v>
      </c>
      <c r="S77" s="32">
        <f t="shared" si="2"/>
        <v>1312.877778</v>
      </c>
      <c r="T77" s="33">
        <f t="shared" si="3"/>
        <v>20070.96038</v>
      </c>
      <c r="U77" s="31">
        <f t="shared" si="4"/>
        <v>20.07096038</v>
      </c>
      <c r="V77" s="32">
        <f t="shared" si="5"/>
        <v>278.7633386</v>
      </c>
      <c r="W77" s="3"/>
      <c r="X77" s="3"/>
      <c r="Y77" s="3"/>
      <c r="Z77" s="3"/>
    </row>
    <row r="78" ht="12.75" customHeight="1">
      <c r="A78" s="3" t="s">
        <v>136</v>
      </c>
      <c r="B78" s="29" t="str">
        <f>VLOOKUP(A78,'Site Information'!$A$1:$C$81,3,FALSE)</f>
        <v>South East</v>
      </c>
      <c r="C78" s="29">
        <f>VLOOKUP(A78,'Site Information'!$A$1:$C$81,2,FALSE)</f>
        <v>70</v>
      </c>
      <c r="D78" s="3" t="s">
        <v>2</v>
      </c>
      <c r="E78" s="3" t="s">
        <v>60</v>
      </c>
      <c r="F78" s="30">
        <v>9061.5</v>
      </c>
      <c r="G78" s="30">
        <v>13531.1</v>
      </c>
      <c r="H78" s="30">
        <v>9759.0</v>
      </c>
      <c r="I78" s="30">
        <v>4658.1</v>
      </c>
      <c r="J78" s="30">
        <v>16176.9</v>
      </c>
      <c r="K78" s="30">
        <v>9415.0</v>
      </c>
      <c r="L78" s="30">
        <v>8588.0</v>
      </c>
      <c r="M78" s="30">
        <v>8946.0</v>
      </c>
      <c r="N78" s="30">
        <v>9784.0</v>
      </c>
      <c r="O78" s="30">
        <v>9937.0</v>
      </c>
      <c r="P78" s="30">
        <v>10898.0</v>
      </c>
      <c r="Q78" s="30">
        <v>8756.0</v>
      </c>
      <c r="R78" s="31">
        <f t="shared" si="1"/>
        <v>119510.6</v>
      </c>
      <c r="S78" s="32">
        <f t="shared" si="2"/>
        <v>1707.294286</v>
      </c>
      <c r="T78" s="33">
        <f t="shared" si="3"/>
        <v>25375.6857</v>
      </c>
      <c r="U78" s="31">
        <f t="shared" si="4"/>
        <v>25.3756857</v>
      </c>
      <c r="V78" s="32">
        <f t="shared" si="5"/>
        <v>362.5097957</v>
      </c>
      <c r="W78" s="3"/>
      <c r="X78" s="3"/>
      <c r="Y78" s="3"/>
      <c r="Z78" s="3"/>
    </row>
    <row r="79" ht="12.75" customHeight="1">
      <c r="A79" s="3" t="s">
        <v>137</v>
      </c>
      <c r="B79" s="29" t="str">
        <f>VLOOKUP(A79,'Site Information'!$A$1:$C$81,3,FALSE)</f>
        <v>North East</v>
      </c>
      <c r="C79" s="29">
        <f>VLOOKUP(A79,'Site Information'!$A$1:$C$81,2,FALSE)</f>
        <v>220</v>
      </c>
      <c r="D79" s="3" t="s">
        <v>2</v>
      </c>
      <c r="E79" s="3" t="s">
        <v>60</v>
      </c>
      <c r="F79" s="30">
        <v>63669.1</v>
      </c>
      <c r="G79" s="30">
        <v>57591.1</v>
      </c>
      <c r="H79" s="30">
        <v>54941.3</v>
      </c>
      <c r="I79" s="30">
        <v>49573.0</v>
      </c>
      <c r="J79" s="30">
        <v>41267.0</v>
      </c>
      <c r="K79" s="30">
        <v>39514.8</v>
      </c>
      <c r="L79" s="30">
        <v>43237.9</v>
      </c>
      <c r="M79" s="30">
        <v>39872.6</v>
      </c>
      <c r="N79" s="30">
        <v>34513.8</v>
      </c>
      <c r="O79" s="30">
        <v>56994.3</v>
      </c>
      <c r="P79" s="30">
        <v>63849.0</v>
      </c>
      <c r="Q79" s="30">
        <v>68216.7</v>
      </c>
      <c r="R79" s="31">
        <f t="shared" si="1"/>
        <v>613240.6</v>
      </c>
      <c r="S79" s="32">
        <f t="shared" si="2"/>
        <v>2787.457273</v>
      </c>
      <c r="T79" s="33">
        <f t="shared" si="3"/>
        <v>130209.3766</v>
      </c>
      <c r="U79" s="31">
        <f t="shared" si="4"/>
        <v>130.2093766</v>
      </c>
      <c r="V79" s="32">
        <f t="shared" si="5"/>
        <v>591.8608027</v>
      </c>
      <c r="W79" s="3"/>
      <c r="X79" s="3"/>
      <c r="Y79" s="3"/>
      <c r="Z79" s="3"/>
    </row>
    <row r="80" ht="12.75" customHeight="1">
      <c r="A80" s="3" t="s">
        <v>138</v>
      </c>
      <c r="B80" s="29" t="str">
        <f>VLOOKUP(A80,'Site Information'!$A$1:$C$81,3,FALSE)</f>
        <v>North East</v>
      </c>
      <c r="C80" s="29">
        <f>VLOOKUP(A80,'Site Information'!$A$1:$C$81,2,FALSE)</f>
        <v>106</v>
      </c>
      <c r="D80" s="3" t="s">
        <v>2</v>
      </c>
      <c r="E80" s="3" t="s">
        <v>60</v>
      </c>
      <c r="F80" s="30">
        <v>32294.7</v>
      </c>
      <c r="G80" s="30">
        <v>27441.8</v>
      </c>
      <c r="H80" s="30">
        <v>24860.1</v>
      </c>
      <c r="I80" s="30">
        <v>21942.4</v>
      </c>
      <c r="J80" s="30">
        <v>17200.8</v>
      </c>
      <c r="K80" s="30">
        <v>9938.6</v>
      </c>
      <c r="L80" s="30">
        <v>8962.1</v>
      </c>
      <c r="M80" s="30">
        <v>8609.7</v>
      </c>
      <c r="N80" s="30">
        <v>8154.4</v>
      </c>
      <c r="O80" s="30">
        <v>16987.6</v>
      </c>
      <c r="P80" s="30">
        <v>22789.2</v>
      </c>
      <c r="Q80" s="30">
        <v>25729.3</v>
      </c>
      <c r="R80" s="31">
        <f t="shared" si="1"/>
        <v>224910.7</v>
      </c>
      <c r="S80" s="32">
        <f t="shared" si="2"/>
        <v>2121.799057</v>
      </c>
      <c r="T80" s="33">
        <f t="shared" si="3"/>
        <v>47755.28893</v>
      </c>
      <c r="U80" s="31">
        <f t="shared" si="4"/>
        <v>47.75528893</v>
      </c>
      <c r="V80" s="32">
        <f t="shared" si="5"/>
        <v>450.5215937</v>
      </c>
      <c r="W80" s="3"/>
      <c r="X80" s="3"/>
      <c r="Y80" s="3"/>
      <c r="Z80" s="3"/>
    </row>
    <row r="81" ht="12.75" customHeight="1">
      <c r="A81" s="3" t="s">
        <v>139</v>
      </c>
      <c r="B81" s="29" t="str">
        <f>VLOOKUP(A81,'Site Information'!$A$1:$C$81,3,FALSE)</f>
        <v>North East</v>
      </c>
      <c r="C81" s="29">
        <f>VLOOKUP(A81,'Site Information'!$A$1:$C$81,2,FALSE)</f>
        <v>115</v>
      </c>
      <c r="D81" s="3" t="s">
        <v>2</v>
      </c>
      <c r="E81" s="3" t="s">
        <v>60</v>
      </c>
      <c r="F81" s="30">
        <v>40315.2</v>
      </c>
      <c r="G81" s="30">
        <v>33823.6</v>
      </c>
      <c r="H81" s="30">
        <v>31390.8</v>
      </c>
      <c r="I81" s="30">
        <v>26970.3</v>
      </c>
      <c r="J81" s="30">
        <v>25904.8</v>
      </c>
      <c r="K81" s="30">
        <v>12541.5</v>
      </c>
      <c r="L81" s="30">
        <v>11675.9</v>
      </c>
      <c r="M81" s="30">
        <v>12027.9</v>
      </c>
      <c r="N81" s="30">
        <v>10474.9</v>
      </c>
      <c r="O81" s="30">
        <v>24927.9</v>
      </c>
      <c r="P81" s="30">
        <v>38940.1</v>
      </c>
      <c r="Q81" s="30">
        <v>44382.7</v>
      </c>
      <c r="R81" s="31">
        <f t="shared" si="1"/>
        <v>313375.6</v>
      </c>
      <c r="S81" s="32">
        <f t="shared" si="2"/>
        <v>2725.005217</v>
      </c>
      <c r="T81" s="33">
        <f t="shared" si="3"/>
        <v>66539.04115</v>
      </c>
      <c r="U81" s="31">
        <f t="shared" si="4"/>
        <v>66.53904115</v>
      </c>
      <c r="V81" s="32">
        <f t="shared" si="5"/>
        <v>578.6003578</v>
      </c>
      <c r="W81" s="3"/>
      <c r="X81" s="3"/>
      <c r="Y81" s="3"/>
      <c r="Z81" s="3"/>
    </row>
    <row r="82" ht="12.75" customHeight="1">
      <c r="A82" s="46" t="s">
        <v>59</v>
      </c>
      <c r="B82" s="29" t="str">
        <f>VLOOKUP(A82,'Site Information'!$A$1:$C$81,3,FALSE)</f>
        <v>Scotland</v>
      </c>
      <c r="C82" s="29">
        <f>VLOOKUP(A82,'Site Information'!$A$1:$C$81,2,FALSE)</f>
        <v>56</v>
      </c>
      <c r="D82" s="3" t="s">
        <v>5</v>
      </c>
      <c r="E82" s="3" t="s">
        <v>60</v>
      </c>
      <c r="F82" s="30">
        <v>34416.52</v>
      </c>
      <c r="G82" s="30">
        <v>30575.0</v>
      </c>
      <c r="H82" s="30">
        <v>28635.57</v>
      </c>
      <c r="I82" s="30">
        <v>27777.1</v>
      </c>
      <c r="J82" s="30">
        <v>26697.56</v>
      </c>
      <c r="K82" s="30">
        <v>15332.3</v>
      </c>
      <c r="L82" s="30">
        <v>16662.5</v>
      </c>
      <c r="M82" s="30">
        <v>14238.35</v>
      </c>
      <c r="N82" s="30">
        <v>14999.6</v>
      </c>
      <c r="O82" s="30">
        <v>24567.99</v>
      </c>
      <c r="P82" s="30">
        <v>32208.84</v>
      </c>
      <c r="Q82" s="30">
        <v>34017.52</v>
      </c>
      <c r="R82" s="31">
        <f t="shared" si="1"/>
        <v>300128.85</v>
      </c>
      <c r="S82" s="32">
        <f t="shared" si="2"/>
        <v>5359.44375</v>
      </c>
      <c r="T82" s="33">
        <f t="shared" ref="T82:T141" si="6">R82*0.18438</f>
        <v>55337.75736</v>
      </c>
      <c r="U82" s="31">
        <f t="shared" si="4"/>
        <v>55.33775736</v>
      </c>
      <c r="V82" s="32">
        <f t="shared" si="5"/>
        <v>988.1742386</v>
      </c>
      <c r="W82" s="3"/>
      <c r="X82" s="3"/>
      <c r="Y82" s="3"/>
      <c r="Z82" s="3"/>
    </row>
    <row r="83" ht="12.75" customHeight="1">
      <c r="A83" s="46" t="s">
        <v>61</v>
      </c>
      <c r="B83" s="29" t="str">
        <f>VLOOKUP(A83,'Site Information'!$A$1:$C$81,3,FALSE)</f>
        <v>Scotland</v>
      </c>
      <c r="C83" s="29">
        <f>VLOOKUP(A83,'Site Information'!$A$1:$C$81,2,FALSE)</f>
        <v>123</v>
      </c>
      <c r="D83" s="3" t="s">
        <v>5</v>
      </c>
      <c r="E83" s="3" t="s">
        <v>60</v>
      </c>
      <c r="F83" s="30">
        <v>100801.65</v>
      </c>
      <c r="G83" s="30">
        <v>95406.07</v>
      </c>
      <c r="H83" s="30">
        <v>94446.17</v>
      </c>
      <c r="I83" s="30">
        <v>77434.03</v>
      </c>
      <c r="J83" s="30">
        <v>25569.94</v>
      </c>
      <c r="K83" s="30">
        <v>25569.94</v>
      </c>
      <c r="L83" s="30">
        <v>35864.7</v>
      </c>
      <c r="M83" s="30">
        <v>41200.92</v>
      </c>
      <c r="N83" s="30">
        <v>43416.5</v>
      </c>
      <c r="O83" s="30">
        <v>69178.25</v>
      </c>
      <c r="P83" s="30">
        <v>81788.73</v>
      </c>
      <c r="Q83" s="30">
        <v>88976.26</v>
      </c>
      <c r="R83" s="31">
        <f t="shared" si="1"/>
        <v>779653.16</v>
      </c>
      <c r="S83" s="32">
        <f t="shared" si="2"/>
        <v>6338.643577</v>
      </c>
      <c r="T83" s="33">
        <f t="shared" si="6"/>
        <v>143752.4496</v>
      </c>
      <c r="U83" s="31">
        <f t="shared" si="4"/>
        <v>143.7524496</v>
      </c>
      <c r="V83" s="32">
        <f t="shared" si="5"/>
        <v>1168.719103</v>
      </c>
      <c r="W83" s="3"/>
      <c r="X83" s="3"/>
      <c r="Y83" s="3"/>
      <c r="Z83" s="3"/>
    </row>
    <row r="84" ht="12.75" customHeight="1">
      <c r="A84" s="46" t="s">
        <v>62</v>
      </c>
      <c r="B84" s="29" t="str">
        <f>VLOOKUP(A84,'Site Information'!$A$1:$C$81,3,FALSE)</f>
        <v>South West</v>
      </c>
      <c r="C84" s="29">
        <f>VLOOKUP(A84,'Site Information'!$A$1:$C$81,2,FALSE)</f>
        <v>47</v>
      </c>
      <c r="D84" s="3" t="s">
        <v>5</v>
      </c>
      <c r="E84" s="3" t="s">
        <v>60</v>
      </c>
      <c r="F84" s="30">
        <v>7812.5650000000005</v>
      </c>
      <c r="G84" s="30">
        <v>12677.41</v>
      </c>
      <c r="H84" s="30">
        <v>6316.359999999999</v>
      </c>
      <c r="I84" s="30">
        <v>6802.57</v>
      </c>
      <c r="J84" s="30">
        <v>4967.200000000001</v>
      </c>
      <c r="K84" s="30">
        <v>2463.44</v>
      </c>
      <c r="L84" s="30">
        <v>1841.98</v>
      </c>
      <c r="M84" s="30">
        <v>1975.03</v>
      </c>
      <c r="N84" s="30">
        <v>2722.2700000000004</v>
      </c>
      <c r="O84" s="30">
        <v>6774.179999999999</v>
      </c>
      <c r="P84" s="30">
        <v>11073.669999999998</v>
      </c>
      <c r="Q84" s="30">
        <v>12872.050000000001</v>
      </c>
      <c r="R84" s="31">
        <f t="shared" si="1"/>
        <v>78298.725</v>
      </c>
      <c r="S84" s="32">
        <f t="shared" si="2"/>
        <v>1665.930319</v>
      </c>
      <c r="T84" s="33">
        <f t="shared" si="6"/>
        <v>14436.71892</v>
      </c>
      <c r="U84" s="31">
        <f t="shared" si="4"/>
        <v>14.43671892</v>
      </c>
      <c r="V84" s="32">
        <f t="shared" si="5"/>
        <v>307.1642322</v>
      </c>
      <c r="W84" s="3"/>
      <c r="X84" s="3"/>
      <c r="Y84" s="3"/>
      <c r="Z84" s="3"/>
    </row>
    <row r="85" ht="12.75" customHeight="1">
      <c r="A85" s="46" t="s">
        <v>63</v>
      </c>
      <c r="B85" s="29" t="str">
        <f>VLOOKUP(A85,'Site Information'!$A$1:$C$81,3,FALSE)</f>
        <v>South West</v>
      </c>
      <c r="C85" s="29">
        <f>VLOOKUP(A85,'Site Information'!$A$1:$C$81,2,FALSE)</f>
        <v>20</v>
      </c>
      <c r="D85" s="3" t="s">
        <v>5</v>
      </c>
      <c r="E85" s="3" t="s">
        <v>60</v>
      </c>
      <c r="F85" s="30">
        <v>8847.150000000001</v>
      </c>
      <c r="G85" s="30">
        <v>7336.050000000001</v>
      </c>
      <c r="H85" s="30">
        <v>7734.77</v>
      </c>
      <c r="I85" s="30">
        <v>5388.64</v>
      </c>
      <c r="J85" s="30">
        <v>3285.5</v>
      </c>
      <c r="K85" s="30">
        <v>1003.2</v>
      </c>
      <c r="L85" s="30">
        <v>696.37</v>
      </c>
      <c r="M85" s="30">
        <v>836.87</v>
      </c>
      <c r="N85" s="30">
        <v>1411.53</v>
      </c>
      <c r="O85" s="30">
        <v>4571.0</v>
      </c>
      <c r="P85" s="30">
        <v>6995.0</v>
      </c>
      <c r="Q85" s="30">
        <v>9089.4</v>
      </c>
      <c r="R85" s="31">
        <f t="shared" si="1"/>
        <v>57195.48</v>
      </c>
      <c r="S85" s="32">
        <f t="shared" si="2"/>
        <v>2859.774</v>
      </c>
      <c r="T85" s="33">
        <f t="shared" si="6"/>
        <v>10545.7026</v>
      </c>
      <c r="U85" s="31">
        <f t="shared" si="4"/>
        <v>10.5457026</v>
      </c>
      <c r="V85" s="32">
        <f t="shared" si="5"/>
        <v>527.2851301</v>
      </c>
      <c r="W85" s="3"/>
      <c r="X85" s="3"/>
      <c r="Y85" s="3"/>
      <c r="Z85" s="3"/>
    </row>
    <row r="86" ht="12.75" customHeight="1">
      <c r="A86" s="46" t="s">
        <v>64</v>
      </c>
      <c r="B86" s="29" t="str">
        <f>VLOOKUP(A86,'Site Information'!$A$1:$C$81,3,FALSE)</f>
        <v>South West</v>
      </c>
      <c r="C86" s="29">
        <f>VLOOKUP(A86,'Site Information'!$A$1:$C$81,2,FALSE)</f>
        <v>169</v>
      </c>
      <c r="D86" s="3" t="s">
        <v>5</v>
      </c>
      <c r="E86" s="3" t="s">
        <v>60</v>
      </c>
      <c r="F86" s="30">
        <v>76845.41</v>
      </c>
      <c r="G86" s="30">
        <v>66700.4</v>
      </c>
      <c r="H86" s="30">
        <v>64925.63</v>
      </c>
      <c r="I86" s="30">
        <v>57048.14</v>
      </c>
      <c r="J86" s="30">
        <v>48948.2</v>
      </c>
      <c r="K86" s="30">
        <v>26640.8</v>
      </c>
      <c r="L86" s="30">
        <v>25888.9</v>
      </c>
      <c r="M86" s="30">
        <v>27192.84</v>
      </c>
      <c r="N86" s="30">
        <v>22763.77</v>
      </c>
      <c r="O86" s="30">
        <v>43327.8</v>
      </c>
      <c r="P86" s="30">
        <v>60430.27</v>
      </c>
      <c r="Q86" s="30">
        <v>65795.23</v>
      </c>
      <c r="R86" s="31">
        <f t="shared" si="1"/>
        <v>586507.39</v>
      </c>
      <c r="S86" s="32">
        <f t="shared" si="2"/>
        <v>3470.457929</v>
      </c>
      <c r="T86" s="33">
        <f t="shared" si="6"/>
        <v>108140.2326</v>
      </c>
      <c r="U86" s="31">
        <f t="shared" si="4"/>
        <v>108.1402326</v>
      </c>
      <c r="V86" s="32">
        <f t="shared" si="5"/>
        <v>639.8830329</v>
      </c>
      <c r="W86" s="3"/>
      <c r="X86" s="3"/>
      <c r="Y86" s="3"/>
      <c r="Z86" s="3"/>
    </row>
    <row r="87" ht="12.75" customHeight="1">
      <c r="A87" s="46" t="s">
        <v>65</v>
      </c>
      <c r="B87" s="29" t="str">
        <f>VLOOKUP(A87,'Site Information'!$A$1:$C$81,3,FALSE)</f>
        <v>South West</v>
      </c>
      <c r="C87" s="29">
        <f>VLOOKUP(A87,'Site Information'!$A$1:$C$81,2,FALSE)</f>
        <v>31</v>
      </c>
      <c r="D87" s="3" t="s">
        <v>5</v>
      </c>
      <c r="E87" s="3" t="s">
        <v>60</v>
      </c>
      <c r="F87" s="30">
        <v>8314.34</v>
      </c>
      <c r="G87" s="30">
        <v>10261.59</v>
      </c>
      <c r="H87" s="30">
        <v>5983.93</v>
      </c>
      <c r="I87" s="30">
        <v>5010.07</v>
      </c>
      <c r="J87" s="30">
        <v>4944.93</v>
      </c>
      <c r="K87" s="30">
        <v>1549.4199999999998</v>
      </c>
      <c r="L87" s="30">
        <v>1448.87</v>
      </c>
      <c r="M87" s="30">
        <v>1484.06</v>
      </c>
      <c r="N87" s="30">
        <v>11092.710000000001</v>
      </c>
      <c r="O87" s="30">
        <v>4762.03</v>
      </c>
      <c r="P87" s="30">
        <v>10056.810000000001</v>
      </c>
      <c r="Q87" s="30">
        <v>14759.56</v>
      </c>
      <c r="R87" s="31">
        <f t="shared" si="1"/>
        <v>79668.32</v>
      </c>
      <c r="S87" s="32">
        <f t="shared" si="2"/>
        <v>2569.945806</v>
      </c>
      <c r="T87" s="33">
        <f t="shared" si="6"/>
        <v>14689.24484</v>
      </c>
      <c r="U87" s="31">
        <f t="shared" si="4"/>
        <v>14.68924484</v>
      </c>
      <c r="V87" s="32">
        <f t="shared" si="5"/>
        <v>473.8466078</v>
      </c>
      <c r="W87" s="3"/>
      <c r="X87" s="3"/>
      <c r="Y87" s="3"/>
      <c r="Z87" s="3"/>
    </row>
    <row r="88" ht="12.75" customHeight="1">
      <c r="A88" s="46" t="s">
        <v>67</v>
      </c>
      <c r="B88" s="29" t="str">
        <f>VLOOKUP(A88,'Site Information'!$A$1:$C$81,3,FALSE)</f>
        <v>South West</v>
      </c>
      <c r="C88" s="29">
        <f>VLOOKUP(A88,'Site Information'!$A$1:$C$81,2,FALSE)</f>
        <v>40</v>
      </c>
      <c r="D88" s="3" t="s">
        <v>5</v>
      </c>
      <c r="E88" s="3" t="s">
        <v>60</v>
      </c>
      <c r="F88" s="30">
        <v>19263.910000000003</v>
      </c>
      <c r="G88" s="30">
        <v>16600.34</v>
      </c>
      <c r="H88" s="30">
        <v>17309.06</v>
      </c>
      <c r="I88" s="30">
        <v>14473.57</v>
      </c>
      <c r="J88" s="30">
        <v>10524.68</v>
      </c>
      <c r="K88" s="30">
        <v>4547.88</v>
      </c>
      <c r="L88" s="30">
        <v>3302.11</v>
      </c>
      <c r="M88" s="30">
        <v>4251.330000000001</v>
      </c>
      <c r="N88" s="30">
        <v>3461.62</v>
      </c>
      <c r="O88" s="30">
        <v>5980.509999999999</v>
      </c>
      <c r="P88" s="30">
        <v>14862.8</v>
      </c>
      <c r="Q88" s="30">
        <v>13739.79</v>
      </c>
      <c r="R88" s="31">
        <f t="shared" si="1"/>
        <v>128317.6</v>
      </c>
      <c r="S88" s="32">
        <f t="shared" si="2"/>
        <v>3207.94</v>
      </c>
      <c r="T88" s="33">
        <f t="shared" si="6"/>
        <v>23659.19909</v>
      </c>
      <c r="U88" s="31">
        <f t="shared" si="4"/>
        <v>23.65919909</v>
      </c>
      <c r="V88" s="32">
        <f t="shared" si="5"/>
        <v>591.4799772</v>
      </c>
      <c r="W88" s="3"/>
      <c r="X88" s="3"/>
      <c r="Y88" s="3"/>
      <c r="Z88" s="3"/>
    </row>
    <row r="89" ht="12.75" customHeight="1">
      <c r="A89" s="46" t="s">
        <v>68</v>
      </c>
      <c r="B89" s="29" t="str">
        <f>VLOOKUP(A89,'Site Information'!$A$1:$C$81,3,FALSE)</f>
        <v>Midlands</v>
      </c>
      <c r="C89" s="29">
        <f>VLOOKUP(A89,'Site Information'!$A$1:$C$81,2,FALSE)</f>
        <v>106</v>
      </c>
      <c r="D89" s="3" t="s">
        <v>5</v>
      </c>
      <c r="E89" s="3" t="s">
        <v>60</v>
      </c>
      <c r="F89" s="30">
        <v>41228.96</v>
      </c>
      <c r="G89" s="30">
        <v>33775.12</v>
      </c>
      <c r="H89" s="30">
        <v>32693.95</v>
      </c>
      <c r="I89" s="30">
        <v>28714.77</v>
      </c>
      <c r="J89" s="30">
        <v>24551.07</v>
      </c>
      <c r="K89" s="30">
        <v>10376.77</v>
      </c>
      <c r="L89" s="30">
        <v>9615.05</v>
      </c>
      <c r="M89" s="30">
        <v>12299.64</v>
      </c>
      <c r="N89" s="30">
        <v>12995.69</v>
      </c>
      <c r="O89" s="30">
        <v>33562.85</v>
      </c>
      <c r="P89" s="30">
        <v>51496.91</v>
      </c>
      <c r="Q89" s="30">
        <v>61703.5</v>
      </c>
      <c r="R89" s="31">
        <f t="shared" si="1"/>
        <v>353014.28</v>
      </c>
      <c r="S89" s="32">
        <f t="shared" si="2"/>
        <v>3330.323396</v>
      </c>
      <c r="T89" s="33">
        <f t="shared" si="6"/>
        <v>65088.77295</v>
      </c>
      <c r="U89" s="31">
        <f t="shared" si="4"/>
        <v>65.08877295</v>
      </c>
      <c r="V89" s="32">
        <f t="shared" si="5"/>
        <v>614.0450278</v>
      </c>
      <c r="W89" s="3"/>
      <c r="X89" s="3"/>
      <c r="Y89" s="3"/>
      <c r="Z89" s="3"/>
    </row>
    <row r="90" ht="12.75" customHeight="1">
      <c r="A90" s="46" t="s">
        <v>69</v>
      </c>
      <c r="B90" s="29" t="str">
        <f>VLOOKUP(A90,'Site Information'!$A$1:$C$81,3,FALSE)</f>
        <v>Midlands</v>
      </c>
      <c r="C90" s="29">
        <f>VLOOKUP(A90,'Site Information'!$A$1:$C$81,2,FALSE)</f>
        <v>77</v>
      </c>
      <c r="D90" s="3" t="s">
        <v>5</v>
      </c>
      <c r="E90" s="3" t="s">
        <v>60</v>
      </c>
      <c r="F90" s="30">
        <v>14999.42</v>
      </c>
      <c r="G90" s="30">
        <v>14201.78</v>
      </c>
      <c r="H90" s="30">
        <v>16297.02</v>
      </c>
      <c r="I90" s="30">
        <v>13894.24</v>
      </c>
      <c r="J90" s="30">
        <v>13778.55</v>
      </c>
      <c r="K90" s="30">
        <v>11669.68</v>
      </c>
      <c r="L90" s="30">
        <v>11016.06</v>
      </c>
      <c r="M90" s="30">
        <v>16961.14</v>
      </c>
      <c r="N90" s="30">
        <v>10066.61</v>
      </c>
      <c r="O90" s="30">
        <v>13973.29</v>
      </c>
      <c r="P90" s="30">
        <v>14384.55</v>
      </c>
      <c r="Q90" s="30">
        <v>16025.29</v>
      </c>
      <c r="R90" s="31">
        <f t="shared" si="1"/>
        <v>167267.63</v>
      </c>
      <c r="S90" s="32">
        <f t="shared" si="2"/>
        <v>2172.306883</v>
      </c>
      <c r="T90" s="33">
        <f t="shared" si="6"/>
        <v>30840.80562</v>
      </c>
      <c r="U90" s="31">
        <f t="shared" si="4"/>
        <v>30.84080562</v>
      </c>
      <c r="V90" s="32">
        <f t="shared" si="5"/>
        <v>400.5299431</v>
      </c>
      <c r="W90" s="3"/>
      <c r="X90" s="3"/>
      <c r="Y90" s="3"/>
      <c r="Z90" s="3"/>
    </row>
    <row r="91" ht="12.75" customHeight="1">
      <c r="A91" s="46" t="s">
        <v>70</v>
      </c>
      <c r="B91" s="29" t="str">
        <f>VLOOKUP(A91,'Site Information'!$A$1:$C$81,3,FALSE)</f>
        <v>Midlands</v>
      </c>
      <c r="C91" s="29">
        <f>VLOOKUP(A91,'Site Information'!$A$1:$C$81,2,FALSE)</f>
        <v>184</v>
      </c>
      <c r="D91" s="3" t="s">
        <v>5</v>
      </c>
      <c r="E91" s="3" t="s">
        <v>60</v>
      </c>
      <c r="F91" s="30">
        <v>20147.49</v>
      </c>
      <c r="G91" s="30">
        <v>18272.15</v>
      </c>
      <c r="H91" s="30">
        <v>20304.67</v>
      </c>
      <c r="I91" s="30">
        <v>17554.74</v>
      </c>
      <c r="J91" s="30">
        <v>17667.39</v>
      </c>
      <c r="K91" s="30">
        <v>14043.74</v>
      </c>
      <c r="L91" s="30">
        <v>13049.79</v>
      </c>
      <c r="M91" s="30">
        <v>12771.41</v>
      </c>
      <c r="N91" s="30">
        <v>15823.76</v>
      </c>
      <c r="O91" s="30">
        <v>22532.49</v>
      </c>
      <c r="P91" s="30">
        <v>24423.41</v>
      </c>
      <c r="Q91" s="30">
        <v>24902.21</v>
      </c>
      <c r="R91" s="31">
        <f t="shared" si="1"/>
        <v>221493.25</v>
      </c>
      <c r="S91" s="32">
        <f t="shared" si="2"/>
        <v>1203.767663</v>
      </c>
      <c r="T91" s="33">
        <f t="shared" si="6"/>
        <v>40838.92544</v>
      </c>
      <c r="U91" s="31">
        <f t="shared" si="4"/>
        <v>40.83892544</v>
      </c>
      <c r="V91" s="32">
        <f t="shared" si="5"/>
        <v>221.9506817</v>
      </c>
      <c r="W91" s="3"/>
      <c r="X91" s="3"/>
      <c r="Y91" s="3"/>
      <c r="Z91" s="3"/>
    </row>
    <row r="92" ht="12.75" customHeight="1">
      <c r="A92" s="46" t="s">
        <v>71</v>
      </c>
      <c r="B92" s="29" t="str">
        <f>VLOOKUP(A92,'Site Information'!$A$1:$C$81,3,FALSE)</f>
        <v>South West</v>
      </c>
      <c r="C92" s="29">
        <f>VLOOKUP(A92,'Site Information'!$A$1:$C$81,2,FALSE)</f>
        <v>84</v>
      </c>
      <c r="D92" s="3" t="s">
        <v>5</v>
      </c>
      <c r="E92" s="3" t="s">
        <v>60</v>
      </c>
      <c r="F92" s="30">
        <v>13244.63</v>
      </c>
      <c r="G92" s="30">
        <v>17254.11</v>
      </c>
      <c r="H92" s="30">
        <v>14117.64</v>
      </c>
      <c r="I92" s="30">
        <v>12881.48</v>
      </c>
      <c r="J92" s="30">
        <v>10680.62</v>
      </c>
      <c r="K92" s="30">
        <v>9396.74</v>
      </c>
      <c r="L92" s="30">
        <v>8704.51</v>
      </c>
      <c r="M92" s="30">
        <v>9484.58</v>
      </c>
      <c r="N92" s="30">
        <v>10216.81</v>
      </c>
      <c r="O92" s="30">
        <v>14967.99</v>
      </c>
      <c r="P92" s="30">
        <v>17677.64</v>
      </c>
      <c r="Q92" s="30">
        <v>16688.0</v>
      </c>
      <c r="R92" s="31">
        <f t="shared" si="1"/>
        <v>155314.75</v>
      </c>
      <c r="S92" s="32">
        <f t="shared" si="2"/>
        <v>1848.985119</v>
      </c>
      <c r="T92" s="33">
        <f t="shared" si="6"/>
        <v>28636.93361</v>
      </c>
      <c r="U92" s="31">
        <f t="shared" si="4"/>
        <v>28.63693361</v>
      </c>
      <c r="V92" s="32">
        <f t="shared" si="5"/>
        <v>340.9158763</v>
      </c>
      <c r="W92" s="3"/>
      <c r="X92" s="3"/>
      <c r="Y92" s="3"/>
      <c r="Z92" s="3"/>
    </row>
    <row r="93" ht="12.75" customHeight="1">
      <c r="A93" s="47" t="s">
        <v>73</v>
      </c>
      <c r="B93" s="41" t="str">
        <f>VLOOKUP(A93,'Site Information'!$A$1:$C$81,3,FALSE)</f>
        <v>South East</v>
      </c>
      <c r="C93" s="41">
        <f>VLOOKUP(A93,'Site Information'!$A$1:$C$81,2,FALSE)</f>
        <v>79</v>
      </c>
      <c r="D93" s="40" t="s">
        <v>5</v>
      </c>
      <c r="E93" s="40" t="s">
        <v>60</v>
      </c>
      <c r="F93" s="42">
        <v>5511.662</v>
      </c>
      <c r="G93" s="42">
        <v>6142.658</v>
      </c>
      <c r="H93" s="42">
        <v>528.0</v>
      </c>
      <c r="I93" s="42">
        <v>528.0</v>
      </c>
      <c r="J93" s="42">
        <v>528.0</v>
      </c>
      <c r="K93" s="42">
        <v>500000.0</v>
      </c>
      <c r="L93" s="42">
        <v>528.0</v>
      </c>
      <c r="M93" s="42">
        <v>528.0</v>
      </c>
      <c r="N93" s="42">
        <v>2611.017</v>
      </c>
      <c r="O93" s="42">
        <v>2721.733</v>
      </c>
      <c r="P93" s="42">
        <v>3245.3650000000002</v>
      </c>
      <c r="Q93" s="42">
        <v>4874.472</v>
      </c>
      <c r="R93" s="43">
        <f t="shared" si="1"/>
        <v>527746.907</v>
      </c>
      <c r="S93" s="44">
        <f t="shared" si="2"/>
        <v>6680.340595</v>
      </c>
      <c r="T93" s="45">
        <f t="shared" si="6"/>
        <v>97305.97471</v>
      </c>
      <c r="U93" s="43">
        <f t="shared" si="4"/>
        <v>97.30597471</v>
      </c>
      <c r="V93" s="44">
        <f t="shared" si="5"/>
        <v>1231.721199</v>
      </c>
      <c r="W93" s="40"/>
      <c r="X93" s="40"/>
      <c r="Y93" s="40"/>
      <c r="Z93" s="40"/>
    </row>
    <row r="94" ht="12.75" customHeight="1">
      <c r="A94" s="46" t="s">
        <v>75</v>
      </c>
      <c r="B94" s="29" t="str">
        <f>VLOOKUP(A94,'Site Information'!$A$1:$C$81,3,FALSE)</f>
        <v>South East</v>
      </c>
      <c r="C94" s="29">
        <f>VLOOKUP(A94,'Site Information'!$A$1:$C$81,2,FALSE)</f>
        <v>47</v>
      </c>
      <c r="D94" s="3" t="s">
        <v>5</v>
      </c>
      <c r="E94" s="3" t="s">
        <v>60</v>
      </c>
      <c r="F94" s="30">
        <v>2155.5</v>
      </c>
      <c r="G94" s="30">
        <v>2086.19</v>
      </c>
      <c r="H94" s="30">
        <v>2007.38</v>
      </c>
      <c r="I94" s="30">
        <v>1331.03</v>
      </c>
      <c r="J94" s="30">
        <v>732.52</v>
      </c>
      <c r="K94" s="30">
        <v>197.1</v>
      </c>
      <c r="L94" s="30">
        <v>120.06</v>
      </c>
      <c r="M94" s="30">
        <v>110.58</v>
      </c>
      <c r="N94" s="30">
        <v>266.09</v>
      </c>
      <c r="O94" s="30">
        <v>858.55</v>
      </c>
      <c r="P94" s="30">
        <v>1561.35</v>
      </c>
      <c r="Q94" s="30">
        <v>2013.96</v>
      </c>
      <c r="R94" s="31">
        <f t="shared" si="1"/>
        <v>13440.31</v>
      </c>
      <c r="S94" s="32">
        <f t="shared" si="2"/>
        <v>285.9640426</v>
      </c>
      <c r="T94" s="33">
        <f t="shared" si="6"/>
        <v>2478.124358</v>
      </c>
      <c r="U94" s="31">
        <f t="shared" si="4"/>
        <v>2.478124358</v>
      </c>
      <c r="V94" s="32">
        <f t="shared" si="5"/>
        <v>52.72605017</v>
      </c>
      <c r="W94" s="3"/>
      <c r="X94" s="3"/>
      <c r="Y94" s="3"/>
      <c r="Z94" s="3"/>
    </row>
    <row r="95" ht="12.75" customHeight="1">
      <c r="A95" s="46" t="s">
        <v>76</v>
      </c>
      <c r="B95" s="29" t="str">
        <f>VLOOKUP(A95,'Site Information'!$A$1:$C$81,3,FALSE)</f>
        <v>South West</v>
      </c>
      <c r="C95" s="29">
        <f>VLOOKUP(A95,'Site Information'!$A$1:$C$81,2,FALSE)</f>
        <v>51</v>
      </c>
      <c r="D95" s="3" t="s">
        <v>5</v>
      </c>
      <c r="E95" s="3" t="s">
        <v>60</v>
      </c>
      <c r="F95" s="30">
        <v>31132.73</v>
      </c>
      <c r="G95" s="30">
        <v>31123.44</v>
      </c>
      <c r="H95" s="30">
        <v>31048.99</v>
      </c>
      <c r="I95" s="30">
        <v>23376.42</v>
      </c>
      <c r="J95" s="30">
        <v>4174.0</v>
      </c>
      <c r="K95" s="30">
        <v>4174.0</v>
      </c>
      <c r="L95" s="30">
        <v>5681.07</v>
      </c>
      <c r="M95" s="30">
        <v>5733.49</v>
      </c>
      <c r="N95" s="30">
        <v>8816.48</v>
      </c>
      <c r="O95" s="30">
        <v>26109.12</v>
      </c>
      <c r="P95" s="30">
        <v>21083.09</v>
      </c>
      <c r="Q95" s="30">
        <v>24384.94</v>
      </c>
      <c r="R95" s="31">
        <f t="shared" si="1"/>
        <v>216837.77</v>
      </c>
      <c r="S95" s="32">
        <f t="shared" si="2"/>
        <v>4251.72098</v>
      </c>
      <c r="T95" s="33">
        <f t="shared" si="6"/>
        <v>39980.54803</v>
      </c>
      <c r="U95" s="31">
        <f t="shared" si="4"/>
        <v>39.98054803</v>
      </c>
      <c r="V95" s="32">
        <f t="shared" si="5"/>
        <v>783.9323144</v>
      </c>
      <c r="W95" s="3"/>
      <c r="X95" s="3"/>
      <c r="Y95" s="3"/>
      <c r="Z95" s="3"/>
    </row>
    <row r="96" ht="12.75" customHeight="1">
      <c r="A96" s="46" t="s">
        <v>77</v>
      </c>
      <c r="B96" s="29" t="str">
        <f>VLOOKUP(A96,'Site Information'!$A$1:$C$81,3,FALSE)</f>
        <v>South West</v>
      </c>
      <c r="C96" s="29">
        <f>VLOOKUP(A96,'Site Information'!$A$1:$C$81,2,FALSE)</f>
        <v>67</v>
      </c>
      <c r="D96" s="3" t="s">
        <v>5</v>
      </c>
      <c r="E96" s="3" t="s">
        <v>60</v>
      </c>
      <c r="F96" s="30">
        <v>24500.91</v>
      </c>
      <c r="G96" s="30">
        <v>17258.85</v>
      </c>
      <c r="H96" s="30">
        <v>24947.7</v>
      </c>
      <c r="I96" s="30">
        <v>20548.98</v>
      </c>
      <c r="J96" s="30">
        <v>18119.59</v>
      </c>
      <c r="K96" s="30">
        <v>8695.22</v>
      </c>
      <c r="L96" s="30">
        <v>7383.13</v>
      </c>
      <c r="M96" s="30">
        <v>7607.47</v>
      </c>
      <c r="N96" s="30">
        <v>8401.98</v>
      </c>
      <c r="O96" s="30">
        <v>17685.38</v>
      </c>
      <c r="P96" s="30">
        <v>22277.31</v>
      </c>
      <c r="Q96" s="30">
        <v>26172.73</v>
      </c>
      <c r="R96" s="31">
        <f t="shared" si="1"/>
        <v>203599.25</v>
      </c>
      <c r="S96" s="32">
        <f t="shared" si="2"/>
        <v>3038.794776</v>
      </c>
      <c r="T96" s="33">
        <f t="shared" si="6"/>
        <v>37539.62972</v>
      </c>
      <c r="U96" s="31">
        <f t="shared" si="4"/>
        <v>37.53962972</v>
      </c>
      <c r="V96" s="32">
        <f t="shared" si="5"/>
        <v>560.2929808</v>
      </c>
      <c r="W96" s="3"/>
      <c r="X96" s="3"/>
      <c r="Y96" s="3"/>
      <c r="Z96" s="3"/>
    </row>
    <row r="97" ht="12.75" customHeight="1">
      <c r="A97" s="46" t="s">
        <v>78</v>
      </c>
      <c r="B97" s="29" t="str">
        <f>VLOOKUP(A97,'Site Information'!$A$1:$C$81,3,FALSE)</f>
        <v>South West</v>
      </c>
      <c r="C97" s="29">
        <f>VLOOKUP(A97,'Site Information'!$A$1:$C$81,2,FALSE)</f>
        <v>87</v>
      </c>
      <c r="D97" s="3" t="s">
        <v>5</v>
      </c>
      <c r="E97" s="3" t="s">
        <v>60</v>
      </c>
      <c r="F97" s="30">
        <v>30846.87</v>
      </c>
      <c r="G97" s="30">
        <v>21592.92</v>
      </c>
      <c r="H97" s="30">
        <v>23087.42</v>
      </c>
      <c r="I97" s="30">
        <v>20738.22</v>
      </c>
      <c r="J97" s="30">
        <v>19824.58</v>
      </c>
      <c r="K97" s="30">
        <v>11582.48</v>
      </c>
      <c r="L97" s="30">
        <v>9975.67</v>
      </c>
      <c r="M97" s="30">
        <v>10463.06</v>
      </c>
      <c r="N97" s="30">
        <v>10452.06</v>
      </c>
      <c r="O97" s="30">
        <v>17327.88</v>
      </c>
      <c r="P97" s="30">
        <v>23917.98</v>
      </c>
      <c r="Q97" s="30">
        <v>25506.48</v>
      </c>
      <c r="R97" s="31">
        <f t="shared" si="1"/>
        <v>225315.62</v>
      </c>
      <c r="S97" s="32">
        <f t="shared" si="2"/>
        <v>2589.834713</v>
      </c>
      <c r="T97" s="33">
        <f t="shared" si="6"/>
        <v>41543.69402</v>
      </c>
      <c r="U97" s="31">
        <f t="shared" si="4"/>
        <v>41.54369402</v>
      </c>
      <c r="V97" s="32">
        <f t="shared" si="5"/>
        <v>477.5137243</v>
      </c>
      <c r="W97" s="3"/>
      <c r="X97" s="3"/>
      <c r="Y97" s="3"/>
      <c r="Z97" s="3"/>
    </row>
    <row r="98" ht="12.75" customHeight="1">
      <c r="A98" s="46" t="s">
        <v>79</v>
      </c>
      <c r="B98" s="29" t="str">
        <f>VLOOKUP(A98,'Site Information'!$A$1:$C$81,3,FALSE)</f>
        <v>South West</v>
      </c>
      <c r="C98" s="29">
        <f>VLOOKUP(A98,'Site Information'!$A$1:$C$81,2,FALSE)</f>
        <v>314</v>
      </c>
      <c r="D98" s="3" t="s">
        <v>5</v>
      </c>
      <c r="E98" s="3" t="s">
        <v>60</v>
      </c>
      <c r="F98" s="30">
        <v>224717.19</v>
      </c>
      <c r="G98" s="30">
        <v>166957.44</v>
      </c>
      <c r="H98" s="30">
        <v>168091.88</v>
      </c>
      <c r="I98" s="30">
        <v>107653.09</v>
      </c>
      <c r="J98" s="30">
        <v>94961.39</v>
      </c>
      <c r="K98" s="30">
        <v>54639.25</v>
      </c>
      <c r="L98" s="30">
        <v>45423.73</v>
      </c>
      <c r="M98" s="30">
        <v>52405.48</v>
      </c>
      <c r="N98" s="30">
        <v>53916.26</v>
      </c>
      <c r="O98" s="30">
        <v>90739.57</v>
      </c>
      <c r="P98" s="30">
        <v>118810.41</v>
      </c>
      <c r="Q98" s="30">
        <v>129605.91</v>
      </c>
      <c r="R98" s="31">
        <f t="shared" si="1"/>
        <v>1307921.6</v>
      </c>
      <c r="S98" s="32">
        <f t="shared" si="2"/>
        <v>4165.355414</v>
      </c>
      <c r="T98" s="33">
        <f t="shared" si="6"/>
        <v>241154.5846</v>
      </c>
      <c r="U98" s="31">
        <f t="shared" si="4"/>
        <v>241.1545846</v>
      </c>
      <c r="V98" s="32">
        <f t="shared" si="5"/>
        <v>768.0082312</v>
      </c>
      <c r="W98" s="3"/>
      <c r="X98" s="3"/>
      <c r="Y98" s="3"/>
      <c r="Z98" s="3"/>
    </row>
    <row r="99" ht="12.75" customHeight="1">
      <c r="A99" s="46" t="s">
        <v>81</v>
      </c>
      <c r="B99" s="29" t="str">
        <f>VLOOKUP(A99,'Site Information'!$A$1:$C$81,3,FALSE)</f>
        <v>Scotland</v>
      </c>
      <c r="C99" s="29">
        <f>VLOOKUP(A99,'Site Information'!$A$1:$C$81,2,FALSE)</f>
        <v>166</v>
      </c>
      <c r="D99" s="3" t="s">
        <v>5</v>
      </c>
      <c r="E99" s="3" t="s">
        <v>60</v>
      </c>
      <c r="F99" s="30">
        <v>18347.99</v>
      </c>
      <c r="G99" s="30">
        <v>16999.74</v>
      </c>
      <c r="H99" s="30">
        <v>18247.94</v>
      </c>
      <c r="I99" s="30">
        <v>17261.64</v>
      </c>
      <c r="J99" s="30">
        <v>16152.2</v>
      </c>
      <c r="K99" s="30">
        <v>14148.52</v>
      </c>
      <c r="L99" s="30">
        <v>12936.1</v>
      </c>
      <c r="M99" s="30">
        <v>13385.16</v>
      </c>
      <c r="N99" s="30">
        <v>21651.3</v>
      </c>
      <c r="O99" s="30">
        <v>32244.78</v>
      </c>
      <c r="P99" s="30">
        <v>28285.62</v>
      </c>
      <c r="Q99" s="30">
        <v>29565.67</v>
      </c>
      <c r="R99" s="31">
        <f t="shared" si="1"/>
        <v>239226.66</v>
      </c>
      <c r="S99" s="32">
        <f t="shared" si="2"/>
        <v>1441.124458</v>
      </c>
      <c r="T99" s="33">
        <f t="shared" si="6"/>
        <v>44108.61157</v>
      </c>
      <c r="U99" s="31">
        <f t="shared" si="4"/>
        <v>44.10861157</v>
      </c>
      <c r="V99" s="32">
        <f t="shared" si="5"/>
        <v>265.7145275</v>
      </c>
      <c r="W99" s="3"/>
      <c r="X99" s="3"/>
      <c r="Y99" s="3"/>
      <c r="Z99" s="3"/>
    </row>
    <row r="100" ht="12.75" customHeight="1">
      <c r="A100" s="46" t="s">
        <v>82</v>
      </c>
      <c r="B100" s="29" t="str">
        <f>VLOOKUP(A100,'Site Information'!$A$1:$C$81,3,FALSE)</f>
        <v>Scotland</v>
      </c>
      <c r="C100" s="29">
        <f>VLOOKUP(A100,'Site Information'!$A$1:$C$81,2,FALSE)</f>
        <v>88</v>
      </c>
      <c r="D100" s="3" t="s">
        <v>5</v>
      </c>
      <c r="E100" s="3" t="s">
        <v>60</v>
      </c>
      <c r="F100" s="30">
        <v>34831.98</v>
      </c>
      <c r="G100" s="30">
        <v>30508.07</v>
      </c>
      <c r="H100" s="30">
        <v>29381.52</v>
      </c>
      <c r="I100" s="30">
        <v>26758.38</v>
      </c>
      <c r="J100" s="30">
        <v>24738.01</v>
      </c>
      <c r="K100" s="30">
        <v>16607.15</v>
      </c>
      <c r="L100" s="30">
        <v>16013.46</v>
      </c>
      <c r="M100" s="30">
        <v>17917.06</v>
      </c>
      <c r="N100" s="30">
        <v>20853.1</v>
      </c>
      <c r="O100" s="30">
        <v>31941.74</v>
      </c>
      <c r="P100" s="30">
        <v>36165.9</v>
      </c>
      <c r="Q100" s="30">
        <v>39318.95</v>
      </c>
      <c r="R100" s="31">
        <f t="shared" si="1"/>
        <v>325035.32</v>
      </c>
      <c r="S100" s="32">
        <f t="shared" si="2"/>
        <v>3693.583182</v>
      </c>
      <c r="T100" s="33">
        <f t="shared" si="6"/>
        <v>59930.0123</v>
      </c>
      <c r="U100" s="31">
        <f t="shared" si="4"/>
        <v>59.9300123</v>
      </c>
      <c r="V100" s="32">
        <f t="shared" si="5"/>
        <v>681.0228671</v>
      </c>
      <c r="W100" s="3"/>
      <c r="X100" s="3"/>
      <c r="Y100" s="3"/>
      <c r="Z100" s="3"/>
    </row>
    <row r="101" ht="12.75" customHeight="1">
      <c r="A101" s="46" t="s">
        <v>84</v>
      </c>
      <c r="B101" s="29" t="str">
        <f>VLOOKUP(A101,'Site Information'!$A$1:$C$81,3,FALSE)</f>
        <v>South West</v>
      </c>
      <c r="C101" s="29">
        <f>VLOOKUP(A101,'Site Information'!$A$1:$C$81,2,FALSE)</f>
        <v>150</v>
      </c>
      <c r="D101" s="3" t="s">
        <v>5</v>
      </c>
      <c r="E101" s="3" t="s">
        <v>60</v>
      </c>
      <c r="F101" s="30">
        <v>16741.12</v>
      </c>
      <c r="G101" s="30">
        <v>18317.96</v>
      </c>
      <c r="H101" s="30">
        <v>20134.81</v>
      </c>
      <c r="I101" s="30">
        <v>18314.64</v>
      </c>
      <c r="J101" s="30">
        <v>18732.84</v>
      </c>
      <c r="K101" s="30">
        <v>16809.34</v>
      </c>
      <c r="L101" s="30">
        <v>15275.01</v>
      </c>
      <c r="M101" s="30">
        <v>14349.6</v>
      </c>
      <c r="N101" s="30">
        <v>16490.29</v>
      </c>
      <c r="O101" s="30">
        <v>20009.49</v>
      </c>
      <c r="P101" s="30">
        <v>18348.1</v>
      </c>
      <c r="Q101" s="30">
        <v>16209.61</v>
      </c>
      <c r="R101" s="31">
        <f t="shared" si="1"/>
        <v>209732.81</v>
      </c>
      <c r="S101" s="32">
        <f t="shared" si="2"/>
        <v>1398.218733</v>
      </c>
      <c r="T101" s="33">
        <f t="shared" si="6"/>
        <v>38670.53551</v>
      </c>
      <c r="U101" s="31">
        <f t="shared" si="4"/>
        <v>38.67053551</v>
      </c>
      <c r="V101" s="32">
        <f t="shared" si="5"/>
        <v>257.8035701</v>
      </c>
      <c r="W101" s="3"/>
      <c r="X101" s="3"/>
      <c r="Y101" s="3"/>
      <c r="Z101" s="3"/>
    </row>
    <row r="102" ht="12.75" customHeight="1">
      <c r="A102" s="46" t="s">
        <v>85</v>
      </c>
      <c r="B102" s="29" t="str">
        <f>VLOOKUP(A102,'Site Information'!$A$1:$C$81,3,FALSE)</f>
        <v>South West</v>
      </c>
      <c r="C102" s="29">
        <f>VLOOKUP(A102,'Site Information'!$A$1:$C$81,2,FALSE)</f>
        <v>30</v>
      </c>
      <c r="D102" s="3" t="s">
        <v>5</v>
      </c>
      <c r="E102" s="3" t="s">
        <v>60</v>
      </c>
      <c r="F102" s="30">
        <v>34500.22</v>
      </c>
      <c r="G102" s="30">
        <v>32834.9</v>
      </c>
      <c r="H102" s="30">
        <v>31504.28</v>
      </c>
      <c r="I102" s="30">
        <v>25339.89</v>
      </c>
      <c r="J102" s="30">
        <v>19300.84</v>
      </c>
      <c r="K102" s="30">
        <v>9998.66</v>
      </c>
      <c r="L102" s="30">
        <v>9389.64</v>
      </c>
      <c r="M102" s="30">
        <v>8926.66</v>
      </c>
      <c r="N102" s="30">
        <v>9667.88</v>
      </c>
      <c r="O102" s="30">
        <v>16488.26</v>
      </c>
      <c r="P102" s="30">
        <v>24102.82</v>
      </c>
      <c r="Q102" s="30">
        <v>29938.27</v>
      </c>
      <c r="R102" s="31">
        <f t="shared" si="1"/>
        <v>251992.32</v>
      </c>
      <c r="S102" s="32">
        <f t="shared" si="2"/>
        <v>8399.744</v>
      </c>
      <c r="T102" s="33">
        <f t="shared" si="6"/>
        <v>46462.34396</v>
      </c>
      <c r="U102" s="31">
        <f t="shared" si="4"/>
        <v>46.46234396</v>
      </c>
      <c r="V102" s="32">
        <f t="shared" si="5"/>
        <v>1548.744799</v>
      </c>
      <c r="W102" s="3"/>
      <c r="X102" s="3"/>
      <c r="Y102" s="3"/>
      <c r="Z102" s="3"/>
    </row>
    <row r="103" ht="12.75" customHeight="1">
      <c r="A103" s="46" t="s">
        <v>87</v>
      </c>
      <c r="B103" s="29" t="str">
        <f>VLOOKUP(A103,'Site Information'!$A$1:$C$81,3,FALSE)</f>
        <v>South West</v>
      </c>
      <c r="C103" s="29">
        <f>VLOOKUP(A103,'Site Information'!$A$1:$C$81,2,FALSE)</f>
        <v>61</v>
      </c>
      <c r="D103" s="3" t="s">
        <v>5</v>
      </c>
      <c r="E103" s="3" t="s">
        <v>60</v>
      </c>
      <c r="F103" s="30">
        <v>53498.56</v>
      </c>
      <c r="G103" s="30">
        <v>41877.53</v>
      </c>
      <c r="H103" s="30">
        <v>41765.61</v>
      </c>
      <c r="I103" s="30">
        <v>31452.19</v>
      </c>
      <c r="J103" s="30">
        <v>22252.22</v>
      </c>
      <c r="K103" s="30">
        <v>10366.5</v>
      </c>
      <c r="L103" s="30">
        <v>7648.74</v>
      </c>
      <c r="M103" s="30">
        <v>7710.4</v>
      </c>
      <c r="N103" s="30">
        <v>11852.39</v>
      </c>
      <c r="O103" s="30">
        <v>22569.35</v>
      </c>
      <c r="P103" s="30">
        <v>34293.73</v>
      </c>
      <c r="Q103" s="30">
        <v>41252.74</v>
      </c>
      <c r="R103" s="31">
        <f t="shared" si="1"/>
        <v>326539.96</v>
      </c>
      <c r="S103" s="32">
        <f t="shared" si="2"/>
        <v>5353.114098</v>
      </c>
      <c r="T103" s="33">
        <f t="shared" si="6"/>
        <v>60207.43782</v>
      </c>
      <c r="U103" s="31">
        <f t="shared" si="4"/>
        <v>60.20743782</v>
      </c>
      <c r="V103" s="32">
        <f t="shared" si="5"/>
        <v>987.0071775</v>
      </c>
      <c r="W103" s="3"/>
      <c r="X103" s="3"/>
      <c r="Y103" s="3"/>
      <c r="Z103" s="3"/>
    </row>
    <row r="104" ht="12.75" customHeight="1">
      <c r="A104" s="46" t="s">
        <v>88</v>
      </c>
      <c r="B104" s="29" t="str">
        <f>VLOOKUP(A104,'Site Information'!$A$1:$C$81,3,FALSE)</f>
        <v>South West</v>
      </c>
      <c r="C104" s="29">
        <f>VLOOKUP(A104,'Site Information'!$A$1:$C$81,2,FALSE)</f>
        <v>102</v>
      </c>
      <c r="D104" s="3" t="s">
        <v>5</v>
      </c>
      <c r="E104" s="3" t="s">
        <v>60</v>
      </c>
      <c r="F104" s="30">
        <v>12647.13</v>
      </c>
      <c r="G104" s="30">
        <v>15835.67</v>
      </c>
      <c r="H104" s="30">
        <v>15946.06</v>
      </c>
      <c r="I104" s="30">
        <v>13471.55</v>
      </c>
      <c r="J104" s="30">
        <v>13988.38</v>
      </c>
      <c r="K104" s="30">
        <v>11993.94</v>
      </c>
      <c r="L104" s="30">
        <v>10748.66</v>
      </c>
      <c r="M104" s="30">
        <v>10879.36</v>
      </c>
      <c r="N104" s="30">
        <v>12535.76</v>
      </c>
      <c r="O104" s="30">
        <v>16532.98</v>
      </c>
      <c r="P104" s="30">
        <v>17029.53</v>
      </c>
      <c r="Q104" s="30">
        <v>16320.87</v>
      </c>
      <c r="R104" s="31">
        <f t="shared" si="1"/>
        <v>167929.89</v>
      </c>
      <c r="S104" s="32">
        <f t="shared" si="2"/>
        <v>1646.371471</v>
      </c>
      <c r="T104" s="33">
        <f t="shared" si="6"/>
        <v>30962.91312</v>
      </c>
      <c r="U104" s="31">
        <f t="shared" si="4"/>
        <v>30.96291312</v>
      </c>
      <c r="V104" s="32">
        <f t="shared" si="5"/>
        <v>303.5579717</v>
      </c>
      <c r="W104" s="3"/>
      <c r="X104" s="3"/>
      <c r="Y104" s="3"/>
      <c r="Z104" s="3"/>
    </row>
    <row r="105" ht="12.75" customHeight="1">
      <c r="A105" s="46" t="s">
        <v>89</v>
      </c>
      <c r="B105" s="29" t="str">
        <f>VLOOKUP(A105,'Site Information'!$A$1:$C$81,3,FALSE)</f>
        <v>South West</v>
      </c>
      <c r="C105" s="29">
        <f>VLOOKUP(A105,'Site Information'!$A$1:$C$81,2,FALSE)</f>
        <v>190</v>
      </c>
      <c r="D105" s="3" t="s">
        <v>5</v>
      </c>
      <c r="E105" s="3" t="s">
        <v>60</v>
      </c>
      <c r="F105" s="30">
        <v>34500.22</v>
      </c>
      <c r="G105" s="30">
        <v>32546.79</v>
      </c>
      <c r="H105" s="30">
        <v>38374.71</v>
      </c>
      <c r="I105" s="30">
        <v>36517.94</v>
      </c>
      <c r="J105" s="30">
        <v>38055.97</v>
      </c>
      <c r="K105" s="30">
        <v>27309.6</v>
      </c>
      <c r="L105" s="30">
        <v>22642.96</v>
      </c>
      <c r="M105" s="30">
        <v>19571.7</v>
      </c>
      <c r="N105" s="30">
        <v>37562.46</v>
      </c>
      <c r="O105" s="30">
        <v>43338.97</v>
      </c>
      <c r="P105" s="30">
        <v>44451.12</v>
      </c>
      <c r="Q105" s="30">
        <v>39116.67</v>
      </c>
      <c r="R105" s="31">
        <f t="shared" si="1"/>
        <v>413989.11</v>
      </c>
      <c r="S105" s="32">
        <f t="shared" si="2"/>
        <v>2178.890053</v>
      </c>
      <c r="T105" s="33">
        <f t="shared" si="6"/>
        <v>76331.3121</v>
      </c>
      <c r="U105" s="31">
        <f t="shared" si="4"/>
        <v>76.3313121</v>
      </c>
      <c r="V105" s="32">
        <f t="shared" si="5"/>
        <v>401.7437479</v>
      </c>
      <c r="W105" s="3"/>
      <c r="X105" s="3"/>
      <c r="Y105" s="3"/>
      <c r="Z105" s="3"/>
    </row>
    <row r="106" ht="12.75" customHeight="1">
      <c r="A106" s="46" t="s">
        <v>90</v>
      </c>
      <c r="B106" s="29" t="str">
        <f>VLOOKUP(A106,'Site Information'!$A$1:$C$81,3,FALSE)</f>
        <v>Scotland</v>
      </c>
      <c r="C106" s="29">
        <f>VLOOKUP(A106,'Site Information'!$A$1:$C$81,2,FALSE)</f>
        <v>70</v>
      </c>
      <c r="D106" s="3" t="s">
        <v>5</v>
      </c>
      <c r="E106" s="3" t="s">
        <v>60</v>
      </c>
      <c r="F106" s="30">
        <v>50080.8</v>
      </c>
      <c r="G106" s="30">
        <v>42108.95</v>
      </c>
      <c r="H106" s="30">
        <v>44077.85</v>
      </c>
      <c r="I106" s="30">
        <v>37930.34</v>
      </c>
      <c r="J106" s="30">
        <v>31873.98</v>
      </c>
      <c r="K106" s="30">
        <v>17472.21</v>
      </c>
      <c r="L106" s="30">
        <v>14681.8</v>
      </c>
      <c r="M106" s="30">
        <v>15856.1</v>
      </c>
      <c r="N106" s="30">
        <v>19112.56</v>
      </c>
      <c r="O106" s="30">
        <v>35892.38</v>
      </c>
      <c r="P106" s="30">
        <v>41103.76</v>
      </c>
      <c r="Q106" s="30">
        <v>50590.16</v>
      </c>
      <c r="R106" s="31">
        <f t="shared" si="1"/>
        <v>400780.89</v>
      </c>
      <c r="S106" s="32">
        <f t="shared" si="2"/>
        <v>5725.441286</v>
      </c>
      <c r="T106" s="33">
        <f t="shared" si="6"/>
        <v>73895.9805</v>
      </c>
      <c r="U106" s="31">
        <f t="shared" si="4"/>
        <v>73.8959805</v>
      </c>
      <c r="V106" s="32">
        <f t="shared" si="5"/>
        <v>1055.656864</v>
      </c>
      <c r="W106" s="3"/>
      <c r="X106" s="3"/>
      <c r="Y106" s="3"/>
      <c r="Z106" s="3"/>
    </row>
    <row r="107" ht="12.75" customHeight="1">
      <c r="A107" s="46" t="s">
        <v>91</v>
      </c>
      <c r="B107" s="29" t="str">
        <f>VLOOKUP(A107,'Site Information'!$A$1:$C$81,3,FALSE)</f>
        <v>Scotland</v>
      </c>
      <c r="C107" s="29">
        <f>VLOOKUP(A107,'Site Information'!$A$1:$C$81,2,FALSE)</f>
        <v>89</v>
      </c>
      <c r="D107" s="3" t="s">
        <v>5</v>
      </c>
      <c r="E107" s="3" t="s">
        <v>60</v>
      </c>
      <c r="F107" s="30">
        <v>50574.88</v>
      </c>
      <c r="G107" s="30">
        <v>44864.16</v>
      </c>
      <c r="H107" s="30">
        <v>37119.36</v>
      </c>
      <c r="I107" s="30">
        <v>29757.95</v>
      </c>
      <c r="J107" s="30">
        <v>26595.63</v>
      </c>
      <c r="K107" s="30">
        <v>17221.8</v>
      </c>
      <c r="L107" s="30">
        <v>14144.66</v>
      </c>
      <c r="M107" s="30">
        <v>13928.1</v>
      </c>
      <c r="N107" s="30">
        <v>19733.39</v>
      </c>
      <c r="O107" s="30">
        <v>33355.89</v>
      </c>
      <c r="P107" s="30">
        <v>44790.25</v>
      </c>
      <c r="Q107" s="30">
        <v>56491.97</v>
      </c>
      <c r="R107" s="31">
        <f t="shared" si="1"/>
        <v>388578.04</v>
      </c>
      <c r="S107" s="32">
        <f t="shared" si="2"/>
        <v>4366.045393</v>
      </c>
      <c r="T107" s="33">
        <f t="shared" si="6"/>
        <v>71646.01902</v>
      </c>
      <c r="U107" s="31">
        <f t="shared" si="4"/>
        <v>71.64601902</v>
      </c>
      <c r="V107" s="32">
        <f t="shared" si="5"/>
        <v>805.0114496</v>
      </c>
      <c r="W107" s="3"/>
      <c r="X107" s="3"/>
      <c r="Y107" s="3"/>
      <c r="Z107" s="3"/>
    </row>
    <row r="108" ht="12.75" customHeight="1">
      <c r="A108" s="46" t="s">
        <v>92</v>
      </c>
      <c r="B108" s="29" t="str">
        <f>VLOOKUP(A108,'Site Information'!$A$1:$C$81,3,FALSE)</f>
        <v>Scotland</v>
      </c>
      <c r="C108" s="29">
        <f>VLOOKUP(A108,'Site Information'!$A$1:$C$81,2,FALSE)</f>
        <v>103</v>
      </c>
      <c r="D108" s="3" t="s">
        <v>5</v>
      </c>
      <c r="E108" s="3" t="s">
        <v>60</v>
      </c>
      <c r="F108" s="30">
        <v>38219.45</v>
      </c>
      <c r="G108" s="30">
        <v>27896.79</v>
      </c>
      <c r="H108" s="30">
        <v>32645.29</v>
      </c>
      <c r="I108" s="30">
        <v>35010.01</v>
      </c>
      <c r="J108" s="30">
        <v>18057.88</v>
      </c>
      <c r="K108" s="30">
        <v>20526.35</v>
      </c>
      <c r="L108" s="30">
        <v>25208.12</v>
      </c>
      <c r="M108" s="30">
        <v>23568.08</v>
      </c>
      <c r="N108" s="30">
        <v>24101.34</v>
      </c>
      <c r="O108" s="30">
        <v>32525.37</v>
      </c>
      <c r="P108" s="30">
        <v>33820.98</v>
      </c>
      <c r="Q108" s="30">
        <v>33292.54</v>
      </c>
      <c r="R108" s="31">
        <f t="shared" si="1"/>
        <v>344872.2</v>
      </c>
      <c r="S108" s="32">
        <f t="shared" si="2"/>
        <v>3348.273786</v>
      </c>
      <c r="T108" s="33">
        <f t="shared" si="6"/>
        <v>63587.53624</v>
      </c>
      <c r="U108" s="31">
        <f t="shared" si="4"/>
        <v>63.58753624</v>
      </c>
      <c r="V108" s="32">
        <f t="shared" si="5"/>
        <v>617.3547207</v>
      </c>
      <c r="W108" s="3"/>
      <c r="X108" s="3"/>
      <c r="Y108" s="3"/>
      <c r="Z108" s="3"/>
    </row>
    <row r="109" ht="12.75" customHeight="1">
      <c r="A109" s="46" t="s">
        <v>93</v>
      </c>
      <c r="B109" s="29" t="str">
        <f>VLOOKUP(A109,'Site Information'!$A$1:$C$81,3,FALSE)</f>
        <v>Scotland</v>
      </c>
      <c r="C109" s="29">
        <f>VLOOKUP(A109,'Site Information'!$A$1:$C$81,2,FALSE)</f>
        <v>178</v>
      </c>
      <c r="D109" s="3" t="s">
        <v>5</v>
      </c>
      <c r="E109" s="3" t="s">
        <v>60</v>
      </c>
      <c r="F109" s="30">
        <v>3851.506</v>
      </c>
      <c r="G109" s="30">
        <v>3591.81</v>
      </c>
      <c r="H109" s="30">
        <v>4022.5629999999996</v>
      </c>
      <c r="I109" s="30">
        <v>3979.799</v>
      </c>
      <c r="J109" s="30">
        <v>4060.703</v>
      </c>
      <c r="K109" s="30">
        <v>3609.406</v>
      </c>
      <c r="L109" s="30">
        <v>3310.119</v>
      </c>
      <c r="M109" s="30">
        <v>3188.949</v>
      </c>
      <c r="N109" s="30">
        <v>3237.1639999999998</v>
      </c>
      <c r="O109" s="30">
        <v>4148.162</v>
      </c>
      <c r="P109" s="30">
        <v>4424.912</v>
      </c>
      <c r="Q109" s="30">
        <v>4501.686</v>
      </c>
      <c r="R109" s="31">
        <f t="shared" si="1"/>
        <v>45926.779</v>
      </c>
      <c r="S109" s="32">
        <f t="shared" si="2"/>
        <v>258.0156124</v>
      </c>
      <c r="T109" s="33">
        <f t="shared" si="6"/>
        <v>8467.979512</v>
      </c>
      <c r="U109" s="31">
        <f t="shared" si="4"/>
        <v>8.467979512</v>
      </c>
      <c r="V109" s="32">
        <f t="shared" si="5"/>
        <v>47.57291861</v>
      </c>
      <c r="W109" s="3"/>
      <c r="X109" s="3"/>
      <c r="Y109" s="3"/>
      <c r="Z109" s="3"/>
    </row>
    <row r="110" ht="12.75" customHeight="1">
      <c r="A110" s="46" t="s">
        <v>94</v>
      </c>
      <c r="B110" s="29" t="str">
        <f>VLOOKUP(A110,'Site Information'!$A$1:$C$81,3,FALSE)</f>
        <v>South East</v>
      </c>
      <c r="C110" s="29">
        <f>VLOOKUP(A110,'Site Information'!$A$1:$C$81,2,FALSE)</f>
        <v>116</v>
      </c>
      <c r="D110" s="3" t="s">
        <v>5</v>
      </c>
      <c r="E110" s="3" t="s">
        <v>60</v>
      </c>
      <c r="F110" s="30">
        <v>50199.88</v>
      </c>
      <c r="G110" s="30">
        <v>44167.07</v>
      </c>
      <c r="H110" s="30">
        <v>45298.94</v>
      </c>
      <c r="I110" s="30">
        <v>40615.47</v>
      </c>
      <c r="J110" s="30">
        <v>35761.39</v>
      </c>
      <c r="K110" s="30">
        <v>22368.38</v>
      </c>
      <c r="L110" s="30">
        <v>18587.76</v>
      </c>
      <c r="M110" s="30">
        <v>24821.24</v>
      </c>
      <c r="N110" s="30">
        <v>21153.75</v>
      </c>
      <c r="O110" s="30">
        <v>31701.81</v>
      </c>
      <c r="P110" s="30">
        <v>47107.39</v>
      </c>
      <c r="Q110" s="30">
        <v>47034.83</v>
      </c>
      <c r="R110" s="31">
        <f t="shared" si="1"/>
        <v>428817.91</v>
      </c>
      <c r="S110" s="32">
        <f t="shared" si="2"/>
        <v>3696.706121</v>
      </c>
      <c r="T110" s="33">
        <f t="shared" si="6"/>
        <v>79065.44625</v>
      </c>
      <c r="U110" s="31">
        <f t="shared" si="4"/>
        <v>79.06544625</v>
      </c>
      <c r="V110" s="32">
        <f t="shared" si="5"/>
        <v>681.5986745</v>
      </c>
      <c r="W110" s="3"/>
      <c r="X110" s="3"/>
      <c r="Y110" s="3"/>
      <c r="Z110" s="3"/>
    </row>
    <row r="111" ht="12.75" customHeight="1">
      <c r="A111" s="46" t="s">
        <v>95</v>
      </c>
      <c r="B111" s="29" t="str">
        <f>VLOOKUP(A111,'Site Information'!$A$1:$C$81,3,FALSE)</f>
        <v>North East</v>
      </c>
      <c r="C111" s="29">
        <f>VLOOKUP(A111,'Site Information'!$A$1:$C$81,2,FALSE)</f>
        <v>98</v>
      </c>
      <c r="D111" s="3" t="s">
        <v>5</v>
      </c>
      <c r="E111" s="3" t="s">
        <v>60</v>
      </c>
      <c r="F111" s="30">
        <v>22373.23</v>
      </c>
      <c r="G111" s="30">
        <v>19165.45</v>
      </c>
      <c r="H111" s="30">
        <v>19957.0</v>
      </c>
      <c r="I111" s="30">
        <v>18059.79</v>
      </c>
      <c r="J111" s="30">
        <v>17580.74</v>
      </c>
      <c r="K111" s="30">
        <v>13685.2</v>
      </c>
      <c r="L111" s="30">
        <v>12841.83</v>
      </c>
      <c r="M111" s="30">
        <v>12947.3</v>
      </c>
      <c r="N111" s="30">
        <v>14645.7</v>
      </c>
      <c r="O111" s="30">
        <v>17507.95</v>
      </c>
      <c r="P111" s="30">
        <v>19315.35</v>
      </c>
      <c r="Q111" s="30">
        <v>19233.49</v>
      </c>
      <c r="R111" s="31">
        <f t="shared" si="1"/>
        <v>207313.03</v>
      </c>
      <c r="S111" s="32">
        <f t="shared" si="2"/>
        <v>2115.439082</v>
      </c>
      <c r="T111" s="33">
        <f t="shared" si="6"/>
        <v>38224.37647</v>
      </c>
      <c r="U111" s="31">
        <f t="shared" si="4"/>
        <v>38.22437647</v>
      </c>
      <c r="V111" s="32">
        <f t="shared" si="5"/>
        <v>390.0446579</v>
      </c>
      <c r="W111" s="3"/>
      <c r="X111" s="3"/>
      <c r="Y111" s="3"/>
      <c r="Z111" s="3"/>
    </row>
    <row r="112" ht="12.75" customHeight="1">
      <c r="A112" s="46" t="s">
        <v>96</v>
      </c>
      <c r="B112" s="29" t="str">
        <f>VLOOKUP(A112,'Site Information'!$A$1:$C$81,3,FALSE)</f>
        <v>North East</v>
      </c>
      <c r="C112" s="29">
        <f>VLOOKUP(A112,'Site Information'!$A$1:$C$81,2,FALSE)</f>
        <v>179</v>
      </c>
      <c r="D112" s="3" t="s">
        <v>5</v>
      </c>
      <c r="E112" s="3" t="s">
        <v>60</v>
      </c>
      <c r="F112" s="30">
        <v>32945.32</v>
      </c>
      <c r="G112" s="30">
        <v>31980.41</v>
      </c>
      <c r="H112" s="30">
        <v>31901.56</v>
      </c>
      <c r="I112" s="30">
        <v>24026.68</v>
      </c>
      <c r="J112" s="30">
        <v>17000.04</v>
      </c>
      <c r="K112" s="30">
        <v>7914.6</v>
      </c>
      <c r="L112" s="30">
        <v>5839.27</v>
      </c>
      <c r="M112" s="30">
        <v>5888.24</v>
      </c>
      <c r="N112" s="30">
        <v>9054.53</v>
      </c>
      <c r="O112" s="30">
        <v>17234.39</v>
      </c>
      <c r="P112" s="30">
        <v>26199.02</v>
      </c>
      <c r="Q112" s="30">
        <v>31499.98</v>
      </c>
      <c r="R112" s="31">
        <f t="shared" si="1"/>
        <v>241484.04</v>
      </c>
      <c r="S112" s="32">
        <f t="shared" si="2"/>
        <v>1349.072849</v>
      </c>
      <c r="T112" s="33">
        <f t="shared" si="6"/>
        <v>44524.8273</v>
      </c>
      <c r="U112" s="31">
        <f t="shared" si="4"/>
        <v>44.5248273</v>
      </c>
      <c r="V112" s="32">
        <f t="shared" si="5"/>
        <v>248.7420519</v>
      </c>
      <c r="W112" s="3"/>
      <c r="X112" s="3"/>
      <c r="Y112" s="3"/>
      <c r="Z112" s="3"/>
    </row>
    <row r="113" ht="12.75" customHeight="1">
      <c r="A113" s="46" t="s">
        <v>99</v>
      </c>
      <c r="B113" s="29" t="str">
        <f>VLOOKUP(A113,'Site Information'!$A$1:$C$81,3,FALSE)</f>
        <v>North West</v>
      </c>
      <c r="C113" s="29">
        <f>VLOOKUP(A113,'Site Information'!$A$1:$C$81,2,FALSE)</f>
        <v>100</v>
      </c>
      <c r="D113" s="3" t="s">
        <v>5</v>
      </c>
      <c r="E113" s="3" t="s">
        <v>60</v>
      </c>
      <c r="F113" s="30">
        <v>22770.39</v>
      </c>
      <c r="G113" s="30">
        <v>10142.54</v>
      </c>
      <c r="H113" s="30">
        <v>9751.98</v>
      </c>
      <c r="I113" s="30">
        <v>6475.27</v>
      </c>
      <c r="J113" s="30">
        <v>3545.72</v>
      </c>
      <c r="K113" s="30">
        <v>942.94</v>
      </c>
      <c r="L113" s="30">
        <v>599.45</v>
      </c>
      <c r="M113" s="30">
        <v>561.31</v>
      </c>
      <c r="N113" s="30">
        <v>1286.57</v>
      </c>
      <c r="O113" s="30">
        <v>4157.06</v>
      </c>
      <c r="P113" s="30">
        <v>7594.19</v>
      </c>
      <c r="Q113" s="30">
        <v>9777.76</v>
      </c>
      <c r="R113" s="31">
        <f t="shared" si="1"/>
        <v>77605.18</v>
      </c>
      <c r="S113" s="32">
        <f t="shared" si="2"/>
        <v>776.0518</v>
      </c>
      <c r="T113" s="33">
        <f t="shared" si="6"/>
        <v>14308.84309</v>
      </c>
      <c r="U113" s="31">
        <f t="shared" si="4"/>
        <v>14.30884309</v>
      </c>
      <c r="V113" s="32">
        <f t="shared" si="5"/>
        <v>143.0884309</v>
      </c>
      <c r="W113" s="3"/>
      <c r="X113" s="3"/>
      <c r="Y113" s="3"/>
      <c r="Z113" s="3"/>
    </row>
    <row r="114" ht="12.75" customHeight="1">
      <c r="A114" s="46" t="s">
        <v>100</v>
      </c>
      <c r="B114" s="29" t="str">
        <f>VLOOKUP(A114,'Site Information'!$A$1:$C$81,3,FALSE)</f>
        <v>North East</v>
      </c>
      <c r="C114" s="29">
        <f>VLOOKUP(A114,'Site Information'!$A$1:$C$81,2,FALSE)</f>
        <v>111</v>
      </c>
      <c r="D114" s="3" t="s">
        <v>5</v>
      </c>
      <c r="E114" s="3" t="s">
        <v>60</v>
      </c>
      <c r="F114" s="30">
        <v>29007.81</v>
      </c>
      <c r="G114" s="30">
        <v>6775.786666666667</v>
      </c>
      <c r="H114" s="30">
        <v>6775.786666666667</v>
      </c>
      <c r="I114" s="30">
        <v>6775.786666666667</v>
      </c>
      <c r="J114" s="30">
        <v>15610.88</v>
      </c>
      <c r="K114" s="30">
        <v>11723.65</v>
      </c>
      <c r="L114" s="30">
        <v>10047.65</v>
      </c>
      <c r="M114" s="30">
        <v>9389.35</v>
      </c>
      <c r="N114" s="30">
        <v>10163.71</v>
      </c>
      <c r="O114" s="30">
        <v>17086.21</v>
      </c>
      <c r="P114" s="30">
        <v>19338.18</v>
      </c>
      <c r="Q114" s="30">
        <v>19895.93</v>
      </c>
      <c r="R114" s="31">
        <f t="shared" si="1"/>
        <v>162590.73</v>
      </c>
      <c r="S114" s="32">
        <f t="shared" si="2"/>
        <v>1464.781351</v>
      </c>
      <c r="T114" s="33">
        <f t="shared" si="6"/>
        <v>29978.4788</v>
      </c>
      <c r="U114" s="31">
        <f t="shared" si="4"/>
        <v>29.9784788</v>
      </c>
      <c r="V114" s="32">
        <f t="shared" si="5"/>
        <v>270.0763856</v>
      </c>
      <c r="W114" s="3"/>
      <c r="X114" s="3"/>
      <c r="Y114" s="3"/>
      <c r="Z114" s="3"/>
    </row>
    <row r="115" ht="12.75" customHeight="1">
      <c r="A115" s="46" t="s">
        <v>101</v>
      </c>
      <c r="B115" s="29" t="str">
        <f>VLOOKUP(A115,'Site Information'!$A$1:$C$81,3,FALSE)</f>
        <v>North East</v>
      </c>
      <c r="C115" s="29">
        <f>VLOOKUP(A115,'Site Information'!$A$1:$C$81,2,FALSE)</f>
        <v>127</v>
      </c>
      <c r="D115" s="3" t="s">
        <v>5</v>
      </c>
      <c r="E115" s="3" t="s">
        <v>60</v>
      </c>
      <c r="F115" s="30">
        <v>28230.93</v>
      </c>
      <c r="G115" s="30">
        <v>29483.55</v>
      </c>
      <c r="H115" s="30">
        <v>28334.15</v>
      </c>
      <c r="I115" s="30">
        <v>18821.28</v>
      </c>
      <c r="J115" s="30">
        <v>10293.39</v>
      </c>
      <c r="K115" s="30">
        <v>2737.04</v>
      </c>
      <c r="L115" s="30">
        <v>1744.94</v>
      </c>
      <c r="M115" s="30">
        <v>1614.15</v>
      </c>
      <c r="N115" s="30">
        <v>3746.31</v>
      </c>
      <c r="O115" s="30">
        <v>12082.31</v>
      </c>
      <c r="P115" s="30">
        <v>22089.36</v>
      </c>
      <c r="Q115" s="30">
        <v>28427.65</v>
      </c>
      <c r="R115" s="31">
        <f t="shared" si="1"/>
        <v>187605.06</v>
      </c>
      <c r="S115" s="32">
        <f t="shared" si="2"/>
        <v>1477.205197</v>
      </c>
      <c r="T115" s="33">
        <f t="shared" si="6"/>
        <v>34590.62096</v>
      </c>
      <c r="U115" s="31">
        <f t="shared" si="4"/>
        <v>34.59062096</v>
      </c>
      <c r="V115" s="32">
        <f t="shared" si="5"/>
        <v>272.3670942</v>
      </c>
      <c r="W115" s="3"/>
      <c r="X115" s="3"/>
      <c r="Y115" s="3"/>
      <c r="Z115" s="3"/>
    </row>
    <row r="116" ht="12.75" customHeight="1">
      <c r="A116" s="46" t="s">
        <v>102</v>
      </c>
      <c r="B116" s="29" t="str">
        <f>VLOOKUP(A116,'Site Information'!$A$1:$C$81,3,FALSE)</f>
        <v>North East</v>
      </c>
      <c r="C116" s="29">
        <f>VLOOKUP(A116,'Site Information'!$A$1:$C$81,2,FALSE)</f>
        <v>85</v>
      </c>
      <c r="D116" s="3" t="s">
        <v>5</v>
      </c>
      <c r="E116" s="3" t="s">
        <v>60</v>
      </c>
      <c r="F116" s="30">
        <v>55705.48</v>
      </c>
      <c r="G116" s="30">
        <v>48937.89</v>
      </c>
      <c r="H116" s="30">
        <v>54776.33</v>
      </c>
      <c r="I116" s="30">
        <v>44916.48</v>
      </c>
      <c r="J116" s="30">
        <v>36584.79</v>
      </c>
      <c r="K116" s="30">
        <v>21634.01</v>
      </c>
      <c r="L116" s="30">
        <v>18544.24</v>
      </c>
      <c r="M116" s="30">
        <v>18733.23</v>
      </c>
      <c r="N116" s="30">
        <v>23428.6</v>
      </c>
      <c r="O116" s="30">
        <v>34879.12</v>
      </c>
      <c r="P116" s="30">
        <v>46941.33</v>
      </c>
      <c r="Q116" s="30">
        <v>52732.2</v>
      </c>
      <c r="R116" s="31">
        <f t="shared" si="1"/>
        <v>457813.7</v>
      </c>
      <c r="S116" s="32">
        <f t="shared" si="2"/>
        <v>5386.043529</v>
      </c>
      <c r="T116" s="33">
        <f t="shared" si="6"/>
        <v>84411.69001</v>
      </c>
      <c r="U116" s="31">
        <f t="shared" si="4"/>
        <v>84.41169001</v>
      </c>
      <c r="V116" s="32">
        <f t="shared" si="5"/>
        <v>993.078706</v>
      </c>
      <c r="W116" s="3"/>
      <c r="X116" s="3"/>
      <c r="Y116" s="3"/>
      <c r="Z116" s="3"/>
    </row>
    <row r="117" ht="12.75" customHeight="1">
      <c r="A117" s="46" t="s">
        <v>104</v>
      </c>
      <c r="B117" s="29" t="str">
        <f>VLOOKUP(A117,'Site Information'!$A$1:$C$81,3,FALSE)</f>
        <v>Midlands</v>
      </c>
      <c r="C117" s="29">
        <f>VLOOKUP(A117,'Site Information'!$A$1:$C$81,2,FALSE)</f>
        <v>110</v>
      </c>
      <c r="D117" s="3" t="s">
        <v>5</v>
      </c>
      <c r="E117" s="3" t="s">
        <v>60</v>
      </c>
      <c r="F117" s="30">
        <v>10976.97</v>
      </c>
      <c r="G117" s="30">
        <v>11903.75</v>
      </c>
      <c r="H117" s="30">
        <v>11867.8</v>
      </c>
      <c r="I117" s="30">
        <v>8936.16</v>
      </c>
      <c r="J117" s="30">
        <v>6323.88</v>
      </c>
      <c r="K117" s="30">
        <v>2944.8</v>
      </c>
      <c r="L117" s="30">
        <v>2168.77</v>
      </c>
      <c r="M117" s="30">
        <v>2192.59</v>
      </c>
      <c r="N117" s="30">
        <v>3370.57</v>
      </c>
      <c r="O117" s="30">
        <v>6409.29</v>
      </c>
      <c r="P117" s="30">
        <v>9753.37</v>
      </c>
      <c r="Q117" s="30">
        <v>11719.12</v>
      </c>
      <c r="R117" s="31">
        <f t="shared" si="1"/>
        <v>88567.07</v>
      </c>
      <c r="S117" s="32">
        <f t="shared" si="2"/>
        <v>805.1551818</v>
      </c>
      <c r="T117" s="33">
        <f t="shared" si="6"/>
        <v>16329.99637</v>
      </c>
      <c r="U117" s="31">
        <f t="shared" si="4"/>
        <v>16.32999637</v>
      </c>
      <c r="V117" s="32">
        <f t="shared" si="5"/>
        <v>148.4545124</v>
      </c>
      <c r="W117" s="3"/>
      <c r="X117" s="3"/>
      <c r="Y117" s="3"/>
      <c r="Z117" s="3"/>
    </row>
    <row r="118" ht="12.75" customHeight="1">
      <c r="A118" s="46" t="s">
        <v>105</v>
      </c>
      <c r="B118" s="29" t="str">
        <f>VLOOKUP(A118,'Site Information'!$A$1:$C$81,3,FALSE)</f>
        <v>Midlands</v>
      </c>
      <c r="C118" s="29">
        <f>VLOOKUP(A118,'Site Information'!$A$1:$C$81,2,FALSE)</f>
        <v>174</v>
      </c>
      <c r="D118" s="3" t="s">
        <v>5</v>
      </c>
      <c r="E118" s="3" t="s">
        <v>60</v>
      </c>
      <c r="F118" s="30">
        <v>26450.52</v>
      </c>
      <c r="G118" s="30">
        <v>24197.25</v>
      </c>
      <c r="H118" s="30">
        <v>28373.71</v>
      </c>
      <c r="I118" s="30">
        <v>24521.42</v>
      </c>
      <c r="J118" s="30">
        <v>25451.36</v>
      </c>
      <c r="K118" s="30">
        <v>24275.010000000002</v>
      </c>
      <c r="L118" s="30">
        <v>18159.190000000002</v>
      </c>
      <c r="M118" s="30">
        <v>19778.15</v>
      </c>
      <c r="N118" s="30">
        <v>19965.870000000003</v>
      </c>
      <c r="O118" s="30">
        <v>25995.73</v>
      </c>
      <c r="P118" s="30">
        <v>28151.54</v>
      </c>
      <c r="Q118" s="30">
        <v>28427.25</v>
      </c>
      <c r="R118" s="31">
        <f t="shared" si="1"/>
        <v>293747</v>
      </c>
      <c r="S118" s="32">
        <f t="shared" si="2"/>
        <v>1688.201149</v>
      </c>
      <c r="T118" s="33">
        <f t="shared" si="6"/>
        <v>54161.07186</v>
      </c>
      <c r="U118" s="31">
        <f t="shared" si="4"/>
        <v>54.16107186</v>
      </c>
      <c r="V118" s="32">
        <f t="shared" si="5"/>
        <v>311.2705279</v>
      </c>
      <c r="W118" s="3"/>
      <c r="X118" s="3"/>
      <c r="Y118" s="3"/>
      <c r="Z118" s="3"/>
    </row>
    <row r="119" ht="12.75" customHeight="1">
      <c r="A119" s="47" t="s">
        <v>111</v>
      </c>
      <c r="B119" s="41" t="str">
        <f>VLOOKUP(A119,'Site Information'!$A$1:$C$81,3,FALSE)</f>
        <v>North West</v>
      </c>
      <c r="C119" s="41">
        <f>VLOOKUP(A119,'Site Information'!$A$1:$C$81,2,FALSE)</f>
        <v>64</v>
      </c>
      <c r="D119" s="40" t="s">
        <v>5</v>
      </c>
      <c r="E119" s="40" t="s">
        <v>60</v>
      </c>
      <c r="F119" s="42">
        <v>86808.68</v>
      </c>
      <c r="G119" s="42">
        <v>80316.38</v>
      </c>
      <c r="H119" s="42">
        <v>79449.33</v>
      </c>
      <c r="I119" s="42">
        <v>63069.24</v>
      </c>
      <c r="J119" s="42">
        <v>62188.77</v>
      </c>
      <c r="K119" s="42">
        <v>24112.46</v>
      </c>
      <c r="L119" s="42">
        <v>29857.93</v>
      </c>
      <c r="M119" s="42">
        <v>36671.89</v>
      </c>
      <c r="N119" s="42">
        <v>26665.53</v>
      </c>
      <c r="O119" s="42">
        <v>63772.17</v>
      </c>
      <c r="P119" s="42">
        <v>76204.56</v>
      </c>
      <c r="Q119" s="42">
        <v>91646.87</v>
      </c>
      <c r="R119" s="43">
        <f t="shared" si="1"/>
        <v>720763.81</v>
      </c>
      <c r="S119" s="44">
        <f t="shared" si="2"/>
        <v>11261.93453</v>
      </c>
      <c r="T119" s="45">
        <f t="shared" si="6"/>
        <v>132894.4313</v>
      </c>
      <c r="U119" s="43">
        <f t="shared" si="4"/>
        <v>132.8944313</v>
      </c>
      <c r="V119" s="44">
        <f t="shared" si="5"/>
        <v>2076.475489</v>
      </c>
      <c r="W119" s="40"/>
      <c r="X119" s="40"/>
      <c r="Y119" s="40"/>
      <c r="Z119" s="40"/>
    </row>
    <row r="120" ht="12.75" customHeight="1">
      <c r="A120" s="46" t="s">
        <v>112</v>
      </c>
      <c r="B120" s="29" t="str">
        <f>VLOOKUP(A120,'Site Information'!$A$1:$C$81,3,FALSE)</f>
        <v>North West</v>
      </c>
      <c r="C120" s="29">
        <f>VLOOKUP(A120,'Site Information'!$A$1:$C$81,2,FALSE)</f>
        <v>50</v>
      </c>
      <c r="D120" s="3" t="s">
        <v>5</v>
      </c>
      <c r="E120" s="3" t="s">
        <v>60</v>
      </c>
      <c r="F120" s="30">
        <v>14050.52</v>
      </c>
      <c r="G120" s="30">
        <v>13643.05</v>
      </c>
      <c r="H120" s="30">
        <v>13603.23</v>
      </c>
      <c r="I120" s="30">
        <v>10247.82</v>
      </c>
      <c r="J120" s="30">
        <v>7249.53</v>
      </c>
      <c r="K120" s="30">
        <v>3374.15</v>
      </c>
      <c r="L120" s="30">
        <v>2488.3</v>
      </c>
      <c r="M120" s="30">
        <v>2514.65</v>
      </c>
      <c r="N120" s="30">
        <v>3859.69</v>
      </c>
      <c r="O120" s="30">
        <v>7347.89</v>
      </c>
      <c r="P120" s="30">
        <v>11171.24</v>
      </c>
      <c r="Q120" s="30">
        <v>13433.1</v>
      </c>
      <c r="R120" s="31">
        <f t="shared" si="1"/>
        <v>102983.17</v>
      </c>
      <c r="S120" s="32">
        <f t="shared" si="2"/>
        <v>2059.6634</v>
      </c>
      <c r="T120" s="33">
        <f t="shared" si="6"/>
        <v>18988.03688</v>
      </c>
      <c r="U120" s="31">
        <f t="shared" si="4"/>
        <v>18.98803688</v>
      </c>
      <c r="V120" s="32">
        <f t="shared" si="5"/>
        <v>379.7607377</v>
      </c>
      <c r="W120" s="3"/>
      <c r="X120" s="3"/>
      <c r="Y120" s="3"/>
      <c r="Z120" s="3"/>
    </row>
    <row r="121" ht="12.75" customHeight="1">
      <c r="A121" s="46" t="s">
        <v>113</v>
      </c>
      <c r="B121" s="29" t="str">
        <f>VLOOKUP(A121,'Site Information'!$A$1:$C$81,3,FALSE)</f>
        <v>North West</v>
      </c>
      <c r="C121" s="29">
        <f>VLOOKUP(A121,'Site Information'!$A$1:$C$81,2,FALSE)</f>
        <v>28</v>
      </c>
      <c r="D121" s="3" t="s">
        <v>5</v>
      </c>
      <c r="E121" s="3" t="s">
        <v>60</v>
      </c>
      <c r="F121" s="30">
        <v>21109.46</v>
      </c>
      <c r="G121" s="30">
        <v>15561.61</v>
      </c>
      <c r="H121" s="30">
        <v>14650.5</v>
      </c>
      <c r="I121" s="30">
        <v>9988.82</v>
      </c>
      <c r="J121" s="30">
        <v>7554.42</v>
      </c>
      <c r="K121" s="30">
        <v>2851.56</v>
      </c>
      <c r="L121" s="30">
        <v>2952.02</v>
      </c>
      <c r="M121" s="30">
        <v>4254.71</v>
      </c>
      <c r="N121" s="30">
        <v>5235.75</v>
      </c>
      <c r="O121" s="30">
        <v>10617.36</v>
      </c>
      <c r="P121" s="30">
        <v>14928.83</v>
      </c>
      <c r="Q121" s="30">
        <v>20302.43</v>
      </c>
      <c r="R121" s="31">
        <f t="shared" si="1"/>
        <v>130007.47</v>
      </c>
      <c r="S121" s="32">
        <f t="shared" si="2"/>
        <v>4643.123929</v>
      </c>
      <c r="T121" s="33">
        <f t="shared" si="6"/>
        <v>23970.77732</v>
      </c>
      <c r="U121" s="31">
        <f t="shared" si="4"/>
        <v>23.97077732</v>
      </c>
      <c r="V121" s="32">
        <f t="shared" si="5"/>
        <v>856.09919</v>
      </c>
      <c r="W121" s="3"/>
      <c r="X121" s="3"/>
      <c r="Y121" s="3"/>
      <c r="Z121" s="3"/>
    </row>
    <row r="122" ht="12.75" customHeight="1">
      <c r="A122" s="46" t="s">
        <v>114</v>
      </c>
      <c r="B122" s="29" t="str">
        <f>VLOOKUP(A122,'Site Information'!$A$1:$C$81,3,FALSE)</f>
        <v>North West</v>
      </c>
      <c r="C122" s="29">
        <f>VLOOKUP(A122,'Site Information'!$A$1:$C$81,2,FALSE)</f>
        <v>74</v>
      </c>
      <c r="D122" s="3" t="s">
        <v>5</v>
      </c>
      <c r="E122" s="3" t="s">
        <v>60</v>
      </c>
      <c r="F122" s="30">
        <v>5745.91</v>
      </c>
      <c r="G122" s="30">
        <v>8863.5</v>
      </c>
      <c r="H122" s="30">
        <v>4982.02</v>
      </c>
      <c r="I122" s="30">
        <v>5135.18</v>
      </c>
      <c r="J122" s="30">
        <v>2811.73</v>
      </c>
      <c r="K122" s="30">
        <v>12985.37</v>
      </c>
      <c r="L122" s="30">
        <v>5994.53</v>
      </c>
      <c r="M122" s="30">
        <v>5770.23</v>
      </c>
      <c r="N122" s="30">
        <v>4653.99</v>
      </c>
      <c r="O122" s="30">
        <v>8797.23</v>
      </c>
      <c r="P122" s="30">
        <v>10573.18</v>
      </c>
      <c r="Q122" s="30">
        <v>10377.55</v>
      </c>
      <c r="R122" s="31">
        <f t="shared" si="1"/>
        <v>86690.42</v>
      </c>
      <c r="S122" s="32">
        <f t="shared" si="2"/>
        <v>1171.492162</v>
      </c>
      <c r="T122" s="33">
        <f t="shared" si="6"/>
        <v>15983.97964</v>
      </c>
      <c r="U122" s="31">
        <f t="shared" si="4"/>
        <v>15.98397964</v>
      </c>
      <c r="V122" s="32">
        <f t="shared" si="5"/>
        <v>215.9997249</v>
      </c>
      <c r="W122" s="3"/>
      <c r="X122" s="3"/>
      <c r="Y122" s="3"/>
      <c r="Z122" s="3"/>
    </row>
    <row r="123" ht="12.75" customHeight="1">
      <c r="A123" s="46" t="s">
        <v>116</v>
      </c>
      <c r="B123" s="29" t="str">
        <f>VLOOKUP(A123,'Site Information'!$A$1:$C$81,3,FALSE)</f>
        <v>North West</v>
      </c>
      <c r="C123" s="29">
        <f>VLOOKUP(A123,'Site Information'!$A$1:$C$81,2,FALSE)</f>
        <v>98</v>
      </c>
      <c r="D123" s="3" t="s">
        <v>5</v>
      </c>
      <c r="E123" s="3" t="s">
        <v>60</v>
      </c>
      <c r="F123" s="30">
        <v>22817.09</v>
      </c>
      <c r="G123" s="30">
        <v>22144.1</v>
      </c>
      <c r="H123" s="30">
        <v>22098.15</v>
      </c>
      <c r="I123" s="30">
        <v>16645.93</v>
      </c>
      <c r="J123" s="30">
        <v>11767.13</v>
      </c>
      <c r="K123" s="30">
        <v>5468.95</v>
      </c>
      <c r="L123" s="30">
        <v>4035.51</v>
      </c>
      <c r="M123" s="30">
        <v>4069.0</v>
      </c>
      <c r="N123" s="30">
        <v>6272.57</v>
      </c>
      <c r="O123" s="30">
        <v>11930.62</v>
      </c>
      <c r="P123" s="30">
        <v>18149.38</v>
      </c>
      <c r="Q123" s="30">
        <v>21823.28</v>
      </c>
      <c r="R123" s="31">
        <f t="shared" si="1"/>
        <v>167221.71</v>
      </c>
      <c r="S123" s="32">
        <f t="shared" si="2"/>
        <v>1706.34398</v>
      </c>
      <c r="T123" s="33">
        <f t="shared" si="6"/>
        <v>30832.33889</v>
      </c>
      <c r="U123" s="31">
        <f t="shared" si="4"/>
        <v>30.83233889</v>
      </c>
      <c r="V123" s="32">
        <f t="shared" si="5"/>
        <v>314.615703</v>
      </c>
      <c r="W123" s="3"/>
      <c r="X123" s="3"/>
      <c r="Y123" s="3"/>
      <c r="Z123" s="3"/>
    </row>
    <row r="124" ht="12.75" customHeight="1">
      <c r="A124" s="46" t="s">
        <v>117</v>
      </c>
      <c r="B124" s="29" t="str">
        <f>VLOOKUP(A124,'Site Information'!$A$1:$C$81,3,FALSE)</f>
        <v>North West</v>
      </c>
      <c r="C124" s="29">
        <f>VLOOKUP(A124,'Site Information'!$A$1:$C$81,2,FALSE)</f>
        <v>19</v>
      </c>
      <c r="D124" s="3" t="s">
        <v>5</v>
      </c>
      <c r="E124" s="3" t="s">
        <v>60</v>
      </c>
      <c r="F124" s="30">
        <v>16025.68</v>
      </c>
      <c r="G124" s="30">
        <v>13934.77</v>
      </c>
      <c r="H124" s="30">
        <v>12004.17</v>
      </c>
      <c r="I124" s="30">
        <v>10259.09</v>
      </c>
      <c r="J124" s="30">
        <v>9428.91</v>
      </c>
      <c r="K124" s="30">
        <v>5703.1</v>
      </c>
      <c r="L124" s="30">
        <v>5723.08</v>
      </c>
      <c r="M124" s="30">
        <v>5927.4</v>
      </c>
      <c r="N124" s="30">
        <v>5045.56</v>
      </c>
      <c r="O124" s="30">
        <v>7606.29</v>
      </c>
      <c r="P124" s="30">
        <v>13168.52</v>
      </c>
      <c r="Q124" s="30">
        <v>16499.97</v>
      </c>
      <c r="R124" s="31">
        <f t="shared" si="1"/>
        <v>121326.54</v>
      </c>
      <c r="S124" s="32">
        <f t="shared" si="2"/>
        <v>6385.607368</v>
      </c>
      <c r="T124" s="33">
        <f t="shared" si="6"/>
        <v>22370.18745</v>
      </c>
      <c r="U124" s="31">
        <f t="shared" si="4"/>
        <v>22.37018745</v>
      </c>
      <c r="V124" s="32">
        <f t="shared" si="5"/>
        <v>1177.378287</v>
      </c>
      <c r="W124" s="3"/>
      <c r="X124" s="3"/>
      <c r="Y124" s="3"/>
      <c r="Z124" s="3"/>
    </row>
    <row r="125" ht="12.75" customHeight="1">
      <c r="A125" s="46" t="s">
        <v>118</v>
      </c>
      <c r="B125" s="29" t="str">
        <f>VLOOKUP(A125,'Site Information'!$A$1:$C$81,3,FALSE)</f>
        <v>North West</v>
      </c>
      <c r="C125" s="29">
        <f>VLOOKUP(A125,'Site Information'!$A$1:$C$81,2,FALSE)</f>
        <v>117</v>
      </c>
      <c r="D125" s="3" t="s">
        <v>5</v>
      </c>
      <c r="E125" s="3" t="s">
        <v>60</v>
      </c>
      <c r="F125" s="30">
        <v>19078.19</v>
      </c>
      <c r="G125" s="30">
        <v>17895.29</v>
      </c>
      <c r="H125" s="30">
        <v>18130.13</v>
      </c>
      <c r="I125" s="30">
        <v>16768.15</v>
      </c>
      <c r="J125" s="30">
        <v>18654.56</v>
      </c>
      <c r="K125" s="30">
        <v>13916.95</v>
      </c>
      <c r="L125" s="30">
        <v>10326.42</v>
      </c>
      <c r="M125" s="30">
        <v>11798.67</v>
      </c>
      <c r="N125" s="30">
        <v>10762.37</v>
      </c>
      <c r="O125" s="30">
        <v>16841.7</v>
      </c>
      <c r="P125" s="30">
        <v>17873.98</v>
      </c>
      <c r="Q125" s="30">
        <v>16443.38</v>
      </c>
      <c r="R125" s="31">
        <f t="shared" si="1"/>
        <v>188489.79</v>
      </c>
      <c r="S125" s="32">
        <f t="shared" si="2"/>
        <v>1611.023846</v>
      </c>
      <c r="T125" s="33">
        <f t="shared" si="6"/>
        <v>34753.74748</v>
      </c>
      <c r="U125" s="31">
        <f t="shared" si="4"/>
        <v>34.75374748</v>
      </c>
      <c r="V125" s="32">
        <f t="shared" si="5"/>
        <v>297.0405768</v>
      </c>
      <c r="W125" s="3"/>
      <c r="X125" s="3"/>
      <c r="Y125" s="3"/>
      <c r="Z125" s="3"/>
    </row>
    <row r="126" ht="12.75" customHeight="1">
      <c r="A126" s="46" t="s">
        <v>120</v>
      </c>
      <c r="B126" s="29" t="str">
        <f>VLOOKUP(A126,'Site Information'!$A$1:$C$81,3,FALSE)</f>
        <v>North East</v>
      </c>
      <c r="C126" s="29">
        <f>VLOOKUP(A126,'Site Information'!$A$1:$C$81,2,FALSE)</f>
        <v>89</v>
      </c>
      <c r="D126" s="3" t="s">
        <v>5</v>
      </c>
      <c r="E126" s="3" t="s">
        <v>60</v>
      </c>
      <c r="F126" s="30">
        <v>81488.4</v>
      </c>
      <c r="G126" s="30">
        <v>83452.11</v>
      </c>
      <c r="H126" s="30">
        <v>78515.94</v>
      </c>
      <c r="I126" s="30">
        <v>70307.26</v>
      </c>
      <c r="J126" s="30">
        <v>60167.14</v>
      </c>
      <c r="K126" s="30">
        <v>31992.06</v>
      </c>
      <c r="L126" s="30">
        <v>28764.14</v>
      </c>
      <c r="M126" s="30">
        <v>33851.91</v>
      </c>
      <c r="N126" s="30">
        <v>30494.79</v>
      </c>
      <c r="O126" s="30">
        <v>61395.52</v>
      </c>
      <c r="P126" s="30">
        <v>74813.95</v>
      </c>
      <c r="Q126" s="30">
        <v>83365.93</v>
      </c>
      <c r="R126" s="31">
        <f t="shared" si="1"/>
        <v>718609.15</v>
      </c>
      <c r="S126" s="32">
        <f t="shared" si="2"/>
        <v>8074.260112</v>
      </c>
      <c r="T126" s="33">
        <f t="shared" si="6"/>
        <v>132497.1551</v>
      </c>
      <c r="U126" s="31">
        <f t="shared" si="4"/>
        <v>132.4971551</v>
      </c>
      <c r="V126" s="32">
        <f t="shared" si="5"/>
        <v>1488.73208</v>
      </c>
      <c r="W126" s="3"/>
      <c r="X126" s="3"/>
      <c r="Y126" s="3"/>
      <c r="Z126" s="3"/>
    </row>
    <row r="127" ht="12.75" customHeight="1">
      <c r="A127" s="46" t="s">
        <v>121</v>
      </c>
      <c r="B127" s="29" t="str">
        <f>VLOOKUP(A127,'Site Information'!$A$1:$C$81,3,FALSE)</f>
        <v>North East</v>
      </c>
      <c r="C127" s="29">
        <f>VLOOKUP(A127,'Site Information'!$A$1:$C$81,2,FALSE)</f>
        <v>85</v>
      </c>
      <c r="D127" s="3" t="s">
        <v>5</v>
      </c>
      <c r="E127" s="3" t="s">
        <v>60</v>
      </c>
      <c r="F127" s="30">
        <v>12533.43</v>
      </c>
      <c r="G127" s="30">
        <v>11617.84</v>
      </c>
      <c r="H127" s="30">
        <v>12583.33</v>
      </c>
      <c r="I127" s="30">
        <v>12317.34</v>
      </c>
      <c r="J127" s="30">
        <v>12263.92</v>
      </c>
      <c r="K127" s="30">
        <v>9888.52</v>
      </c>
      <c r="L127" s="30">
        <v>10453.65</v>
      </c>
      <c r="M127" s="30">
        <v>11522.12</v>
      </c>
      <c r="N127" s="30">
        <v>11869.77</v>
      </c>
      <c r="O127" s="30">
        <v>12870.87</v>
      </c>
      <c r="P127" s="30">
        <v>15596.28</v>
      </c>
      <c r="Q127" s="30">
        <v>17576.81</v>
      </c>
      <c r="R127" s="31">
        <f t="shared" si="1"/>
        <v>151093.88</v>
      </c>
      <c r="S127" s="32">
        <f t="shared" si="2"/>
        <v>1777.575059</v>
      </c>
      <c r="T127" s="33">
        <f t="shared" si="6"/>
        <v>27858.68959</v>
      </c>
      <c r="U127" s="31">
        <f t="shared" si="4"/>
        <v>27.85868959</v>
      </c>
      <c r="V127" s="32">
        <f t="shared" si="5"/>
        <v>327.7492893</v>
      </c>
      <c r="W127" s="3"/>
      <c r="X127" s="3"/>
      <c r="Y127" s="3"/>
      <c r="Z127" s="3"/>
    </row>
    <row r="128" ht="12.75" customHeight="1">
      <c r="A128" s="46" t="s">
        <v>122</v>
      </c>
      <c r="B128" s="29" t="str">
        <f>VLOOKUP(A128,'Site Information'!$A$1:$C$81,3,FALSE)</f>
        <v>Midlands</v>
      </c>
      <c r="C128" s="29">
        <f>VLOOKUP(A128,'Site Information'!$A$1:$C$81,2,FALSE)</f>
        <v>77</v>
      </c>
      <c r="D128" s="3" t="s">
        <v>5</v>
      </c>
      <c r="E128" s="3" t="s">
        <v>60</v>
      </c>
      <c r="F128" s="30">
        <v>46253.25</v>
      </c>
      <c r="G128" s="30">
        <v>21836.54</v>
      </c>
      <c r="H128" s="30">
        <v>21778.02</v>
      </c>
      <c r="I128" s="30">
        <v>2158.6616666666664</v>
      </c>
      <c r="J128" s="30">
        <v>2158.6616666666664</v>
      </c>
      <c r="K128" s="30">
        <v>2158.6616666666664</v>
      </c>
      <c r="L128" s="30">
        <v>2158.6616666666664</v>
      </c>
      <c r="M128" s="30">
        <v>2158.6616666666664</v>
      </c>
      <c r="N128" s="30">
        <v>2158.6616666666664</v>
      </c>
      <c r="O128" s="30">
        <v>10857.7</v>
      </c>
      <c r="P128" s="30">
        <v>11097.12</v>
      </c>
      <c r="Q128" s="30">
        <v>9330.65</v>
      </c>
      <c r="R128" s="31">
        <f t="shared" si="1"/>
        <v>134105.25</v>
      </c>
      <c r="S128" s="32">
        <f t="shared" si="2"/>
        <v>1741.626623</v>
      </c>
      <c r="T128" s="33">
        <f t="shared" si="6"/>
        <v>24726.326</v>
      </c>
      <c r="U128" s="31">
        <f t="shared" si="4"/>
        <v>24.726326</v>
      </c>
      <c r="V128" s="32">
        <f t="shared" si="5"/>
        <v>321.1211168</v>
      </c>
      <c r="W128" s="3"/>
      <c r="X128" s="3"/>
      <c r="Y128" s="3"/>
      <c r="Z128" s="3"/>
    </row>
    <row r="129" ht="12.75" customHeight="1">
      <c r="A129" s="46" t="s">
        <v>123</v>
      </c>
      <c r="B129" s="29" t="str">
        <f>VLOOKUP(A129,'Site Information'!$A$1:$C$81,3,FALSE)</f>
        <v>Midlands</v>
      </c>
      <c r="C129" s="29">
        <f>VLOOKUP(A129,'Site Information'!$A$1:$C$81,2,FALSE)</f>
        <v>98</v>
      </c>
      <c r="D129" s="3" t="s">
        <v>5</v>
      </c>
      <c r="E129" s="3" t="s">
        <v>60</v>
      </c>
      <c r="F129" s="30">
        <v>10877.68</v>
      </c>
      <c r="G129" s="30">
        <v>9955.06</v>
      </c>
      <c r="H129" s="30">
        <v>10889.02</v>
      </c>
      <c r="I129" s="30">
        <v>9616.69</v>
      </c>
      <c r="J129" s="30">
        <v>10265.16</v>
      </c>
      <c r="K129" s="30">
        <v>7781.89</v>
      </c>
      <c r="L129" s="30">
        <v>6686.09</v>
      </c>
      <c r="M129" s="30">
        <v>7137.13</v>
      </c>
      <c r="N129" s="30">
        <v>7480.21</v>
      </c>
      <c r="O129" s="30">
        <v>13020.28</v>
      </c>
      <c r="P129" s="30">
        <v>12799.21</v>
      </c>
      <c r="Q129" s="30">
        <v>11183.39</v>
      </c>
      <c r="R129" s="31">
        <f t="shared" si="1"/>
        <v>117691.81</v>
      </c>
      <c r="S129" s="32">
        <f t="shared" si="2"/>
        <v>1200.936837</v>
      </c>
      <c r="T129" s="33">
        <f t="shared" si="6"/>
        <v>21700.01593</v>
      </c>
      <c r="U129" s="31">
        <f t="shared" si="4"/>
        <v>21.70001593</v>
      </c>
      <c r="V129" s="32">
        <f t="shared" si="5"/>
        <v>221.428734</v>
      </c>
      <c r="W129" s="3"/>
      <c r="X129" s="3"/>
      <c r="Y129" s="3"/>
      <c r="Z129" s="3"/>
    </row>
    <row r="130" ht="12.75" customHeight="1">
      <c r="A130" s="46" t="s">
        <v>124</v>
      </c>
      <c r="B130" s="29" t="str">
        <f>VLOOKUP(A130,'Site Information'!$A$1:$C$81,3,FALSE)</f>
        <v>Midlands</v>
      </c>
      <c r="C130" s="29">
        <f>VLOOKUP(A130,'Site Information'!$A$1:$C$81,2,FALSE)</f>
        <v>162</v>
      </c>
      <c r="D130" s="3" t="s">
        <v>5</v>
      </c>
      <c r="E130" s="3" t="s">
        <v>60</v>
      </c>
      <c r="F130" s="30">
        <v>102331.89</v>
      </c>
      <c r="G130" s="30">
        <v>87532.17</v>
      </c>
      <c r="H130" s="30">
        <v>86229.57</v>
      </c>
      <c r="I130" s="30">
        <v>66745.58</v>
      </c>
      <c r="J130" s="30">
        <v>68393.88</v>
      </c>
      <c r="K130" s="30">
        <v>10026.94</v>
      </c>
      <c r="L130" s="30">
        <v>6402.05</v>
      </c>
      <c r="M130" s="30">
        <v>76245.12</v>
      </c>
      <c r="N130" s="30">
        <v>31360.32</v>
      </c>
      <c r="O130" s="30">
        <v>61209.09</v>
      </c>
      <c r="P130" s="30">
        <v>87942.07</v>
      </c>
      <c r="Q130" s="30">
        <v>96562.15</v>
      </c>
      <c r="R130" s="31">
        <f t="shared" si="1"/>
        <v>780980.83</v>
      </c>
      <c r="S130" s="32">
        <f t="shared" si="2"/>
        <v>4820.869321</v>
      </c>
      <c r="T130" s="33">
        <f t="shared" si="6"/>
        <v>143997.2454</v>
      </c>
      <c r="U130" s="31">
        <f t="shared" si="4"/>
        <v>143.9972454</v>
      </c>
      <c r="V130" s="32">
        <f t="shared" si="5"/>
        <v>888.8718854</v>
      </c>
      <c r="W130" s="3"/>
      <c r="X130" s="3"/>
      <c r="Y130" s="3"/>
      <c r="Z130" s="3"/>
    </row>
    <row r="131" ht="12.75" customHeight="1">
      <c r="A131" s="46" t="s">
        <v>125</v>
      </c>
      <c r="B131" s="29" t="str">
        <f>VLOOKUP(A131,'Site Information'!$A$1:$C$81,3,FALSE)</f>
        <v>South East</v>
      </c>
      <c r="C131" s="29">
        <f>VLOOKUP(A131,'Site Information'!$A$1:$C$81,2,FALSE)</f>
        <v>44</v>
      </c>
      <c r="D131" s="3" t="s">
        <v>5</v>
      </c>
      <c r="E131" s="3" t="s">
        <v>60</v>
      </c>
      <c r="F131" s="30">
        <v>13430.61</v>
      </c>
      <c r="G131" s="30">
        <v>12655.93</v>
      </c>
      <c r="H131" s="30">
        <v>12114.49</v>
      </c>
      <c r="I131" s="30">
        <v>11317.01</v>
      </c>
      <c r="J131" s="30">
        <v>9685.42</v>
      </c>
      <c r="K131" s="30">
        <v>4565.65</v>
      </c>
      <c r="L131" s="30">
        <v>3335.56</v>
      </c>
      <c r="M131" s="30">
        <v>3391.3</v>
      </c>
      <c r="N131" s="30">
        <v>3998.32</v>
      </c>
      <c r="O131" s="30">
        <v>10250.04</v>
      </c>
      <c r="P131" s="30">
        <v>12814.02</v>
      </c>
      <c r="Q131" s="30">
        <v>15409.86</v>
      </c>
      <c r="R131" s="31">
        <f t="shared" si="1"/>
        <v>112968.21</v>
      </c>
      <c r="S131" s="32">
        <f t="shared" si="2"/>
        <v>2567.459318</v>
      </c>
      <c r="T131" s="33">
        <f t="shared" si="6"/>
        <v>20829.07856</v>
      </c>
      <c r="U131" s="31">
        <f t="shared" si="4"/>
        <v>20.82907856</v>
      </c>
      <c r="V131" s="32">
        <f t="shared" si="5"/>
        <v>473.3881491</v>
      </c>
      <c r="W131" s="3"/>
      <c r="X131" s="3"/>
      <c r="Y131" s="3"/>
      <c r="Z131" s="3"/>
    </row>
    <row r="132" ht="12.75" customHeight="1">
      <c r="A132" s="46" t="s">
        <v>126</v>
      </c>
      <c r="B132" s="29" t="str">
        <f>VLOOKUP(A132,'Site Information'!$A$1:$C$81,3,FALSE)</f>
        <v>South East</v>
      </c>
      <c r="C132" s="29">
        <f>VLOOKUP(A132,'Site Information'!$A$1:$C$81,2,FALSE)</f>
        <v>242</v>
      </c>
      <c r="D132" s="3" t="s">
        <v>5</v>
      </c>
      <c r="E132" s="3" t="s">
        <v>60</v>
      </c>
      <c r="F132" s="30">
        <v>24864.93</v>
      </c>
      <c r="G132" s="30">
        <v>23421.27</v>
      </c>
      <c r="H132" s="30">
        <v>26787.59</v>
      </c>
      <c r="I132" s="30">
        <v>24403.35</v>
      </c>
      <c r="J132" s="30">
        <v>27909.58</v>
      </c>
      <c r="K132" s="30">
        <v>21205.68</v>
      </c>
      <c r="L132" s="30">
        <v>18591.81</v>
      </c>
      <c r="M132" s="30">
        <v>18406.7</v>
      </c>
      <c r="N132" s="30">
        <v>18770.87</v>
      </c>
      <c r="O132" s="30">
        <v>29009.89</v>
      </c>
      <c r="P132" s="30">
        <v>29780.0</v>
      </c>
      <c r="Q132" s="30">
        <v>28508.25</v>
      </c>
      <c r="R132" s="31">
        <f t="shared" si="1"/>
        <v>291659.92</v>
      </c>
      <c r="S132" s="32">
        <f t="shared" si="2"/>
        <v>1205.206281</v>
      </c>
      <c r="T132" s="33">
        <f t="shared" si="6"/>
        <v>53776.25605</v>
      </c>
      <c r="U132" s="31">
        <f t="shared" si="4"/>
        <v>53.77625605</v>
      </c>
      <c r="V132" s="32">
        <f t="shared" si="5"/>
        <v>222.2159341</v>
      </c>
      <c r="W132" s="3"/>
      <c r="X132" s="3"/>
      <c r="Y132" s="3"/>
      <c r="Z132" s="3"/>
    </row>
    <row r="133" ht="12.75" customHeight="1">
      <c r="A133" s="46" t="s">
        <v>127</v>
      </c>
      <c r="B133" s="29" t="str">
        <f>VLOOKUP(A133,'Site Information'!$A$1:$C$81,3,FALSE)</f>
        <v>Midlands</v>
      </c>
      <c r="C133" s="29">
        <f>VLOOKUP(A133,'Site Information'!$A$1:$C$81,2,FALSE)</f>
        <v>83</v>
      </c>
      <c r="D133" s="3" t="s">
        <v>5</v>
      </c>
      <c r="E133" s="3" t="s">
        <v>60</v>
      </c>
      <c r="F133" s="30">
        <v>10835.43</v>
      </c>
      <c r="G133" s="30">
        <v>11766.24</v>
      </c>
      <c r="H133" s="30">
        <v>16352.89</v>
      </c>
      <c r="I133" s="30">
        <v>12307.39</v>
      </c>
      <c r="J133" s="30">
        <v>8238.17</v>
      </c>
      <c r="K133" s="30">
        <v>9343.92</v>
      </c>
      <c r="L133" s="30">
        <v>8361.28</v>
      </c>
      <c r="M133" s="30">
        <v>8310.9</v>
      </c>
      <c r="N133" s="30">
        <v>9934.23</v>
      </c>
      <c r="O133" s="30">
        <v>14633.8</v>
      </c>
      <c r="P133" s="30">
        <v>14761.3</v>
      </c>
      <c r="Q133" s="30">
        <v>12551.22</v>
      </c>
      <c r="R133" s="31">
        <f t="shared" si="1"/>
        <v>137396.77</v>
      </c>
      <c r="S133" s="32">
        <f t="shared" si="2"/>
        <v>1655.382771</v>
      </c>
      <c r="T133" s="33">
        <f t="shared" si="6"/>
        <v>25333.21645</v>
      </c>
      <c r="U133" s="31">
        <f t="shared" si="4"/>
        <v>25.33321645</v>
      </c>
      <c r="V133" s="32">
        <f t="shared" si="5"/>
        <v>305.2194753</v>
      </c>
      <c r="W133" s="3"/>
      <c r="X133" s="3"/>
      <c r="Y133" s="3"/>
      <c r="Z133" s="3"/>
    </row>
    <row r="134" ht="12.75" customHeight="1">
      <c r="A134" s="46" t="s">
        <v>131</v>
      </c>
      <c r="B134" s="29" t="str">
        <f>VLOOKUP(A134,'Site Information'!$A$1:$C$81,3,FALSE)</f>
        <v>South East</v>
      </c>
      <c r="C134" s="29">
        <f>VLOOKUP(A134,'Site Information'!$A$1:$C$81,2,FALSE)</f>
        <v>173</v>
      </c>
      <c r="D134" s="3" t="s">
        <v>5</v>
      </c>
      <c r="E134" s="3" t="s">
        <v>60</v>
      </c>
      <c r="F134" s="30">
        <v>38461.91</v>
      </c>
      <c r="G134" s="30">
        <v>10765.34</v>
      </c>
      <c r="H134" s="30">
        <v>27299.32</v>
      </c>
      <c r="I134" s="30">
        <v>26640.04</v>
      </c>
      <c r="J134" s="30">
        <v>26684.99</v>
      </c>
      <c r="K134" s="30">
        <v>27841.54</v>
      </c>
      <c r="L134" s="30">
        <v>28341.04</v>
      </c>
      <c r="M134" s="30">
        <v>28658.67</v>
      </c>
      <c r="N134" s="30">
        <v>25882.74</v>
      </c>
      <c r="O134" s="30">
        <v>36091.48</v>
      </c>
      <c r="P134" s="30">
        <v>36282.13</v>
      </c>
      <c r="Q134" s="30">
        <v>36615.19</v>
      </c>
      <c r="R134" s="31">
        <f t="shared" si="1"/>
        <v>349564.39</v>
      </c>
      <c r="S134" s="32">
        <f t="shared" si="2"/>
        <v>2020.60341</v>
      </c>
      <c r="T134" s="33">
        <f t="shared" si="6"/>
        <v>64452.68223</v>
      </c>
      <c r="U134" s="31">
        <f t="shared" si="4"/>
        <v>64.45268223</v>
      </c>
      <c r="V134" s="32">
        <f t="shared" si="5"/>
        <v>372.5588568</v>
      </c>
      <c r="W134" s="3"/>
      <c r="X134" s="3"/>
      <c r="Y134" s="3"/>
      <c r="Z134" s="3"/>
    </row>
    <row r="135" ht="12.75" customHeight="1">
      <c r="A135" s="46" t="s">
        <v>133</v>
      </c>
      <c r="B135" s="29" t="str">
        <f>VLOOKUP(A135,'Site Information'!$A$1:$C$81,3,FALSE)</f>
        <v>Scotland</v>
      </c>
      <c r="C135" s="29">
        <f>VLOOKUP(A135,'Site Information'!$A$1:$C$81,2,FALSE)</f>
        <v>233</v>
      </c>
      <c r="D135" s="3" t="s">
        <v>5</v>
      </c>
      <c r="E135" s="3" t="s">
        <v>60</v>
      </c>
      <c r="F135" s="30">
        <v>45892.44</v>
      </c>
      <c r="G135" s="30">
        <v>36408.91</v>
      </c>
      <c r="H135" s="30">
        <v>34191.22</v>
      </c>
      <c r="I135" s="30">
        <v>32882.01</v>
      </c>
      <c r="J135" s="30">
        <v>39542.3</v>
      </c>
      <c r="K135" s="30">
        <v>44403.34</v>
      </c>
      <c r="L135" s="30">
        <v>34164.27</v>
      </c>
      <c r="M135" s="30">
        <v>22626.24</v>
      </c>
      <c r="N135" s="30">
        <v>30642.19</v>
      </c>
      <c r="O135" s="30">
        <v>36251.52</v>
      </c>
      <c r="P135" s="30">
        <v>40991.03</v>
      </c>
      <c r="Q135" s="30">
        <v>33088.63</v>
      </c>
      <c r="R135" s="31">
        <f t="shared" si="1"/>
        <v>431084.1</v>
      </c>
      <c r="S135" s="32">
        <f t="shared" si="2"/>
        <v>1850.146352</v>
      </c>
      <c r="T135" s="33">
        <f t="shared" si="6"/>
        <v>79483.28636</v>
      </c>
      <c r="U135" s="31">
        <f t="shared" si="4"/>
        <v>79.48328636</v>
      </c>
      <c r="V135" s="32">
        <f t="shared" si="5"/>
        <v>341.1299844</v>
      </c>
      <c r="W135" s="3"/>
      <c r="X135" s="3"/>
      <c r="Y135" s="3"/>
      <c r="Z135" s="3"/>
    </row>
    <row r="136" ht="12.75" customHeight="1">
      <c r="A136" s="46" t="s">
        <v>134</v>
      </c>
      <c r="B136" s="29" t="str">
        <f>VLOOKUP(A136,'Site Information'!$A$1:$C$81,3,FALSE)</f>
        <v>Midlands</v>
      </c>
      <c r="C136" s="29">
        <f>VLOOKUP(A136,'Site Information'!$A$1:$C$81,2,FALSE)</f>
        <v>120</v>
      </c>
      <c r="D136" s="3" t="s">
        <v>5</v>
      </c>
      <c r="E136" s="3" t="s">
        <v>60</v>
      </c>
      <c r="F136" s="30">
        <v>26007.16</v>
      </c>
      <c r="G136" s="30">
        <v>24199.76</v>
      </c>
      <c r="H136" s="30">
        <v>26110.75</v>
      </c>
      <c r="I136" s="30">
        <v>26159.12</v>
      </c>
      <c r="J136" s="30">
        <v>21511.52</v>
      </c>
      <c r="K136" s="30">
        <v>16952.8</v>
      </c>
      <c r="L136" s="30">
        <v>18450.48</v>
      </c>
      <c r="M136" s="30">
        <v>18151.79</v>
      </c>
      <c r="N136" s="30">
        <v>22007.38</v>
      </c>
      <c r="O136" s="30">
        <v>27081.67</v>
      </c>
      <c r="P136" s="30">
        <v>27174.56</v>
      </c>
      <c r="Q136" s="30">
        <v>27032.22</v>
      </c>
      <c r="R136" s="31">
        <f t="shared" si="1"/>
        <v>280839.21</v>
      </c>
      <c r="S136" s="32">
        <f t="shared" si="2"/>
        <v>2340.32675</v>
      </c>
      <c r="T136" s="33">
        <f t="shared" si="6"/>
        <v>51781.13354</v>
      </c>
      <c r="U136" s="31">
        <f t="shared" si="4"/>
        <v>51.78113354</v>
      </c>
      <c r="V136" s="32">
        <f t="shared" si="5"/>
        <v>431.5094462</v>
      </c>
      <c r="W136" s="3"/>
      <c r="X136" s="3"/>
      <c r="Y136" s="3"/>
      <c r="Z136" s="3"/>
    </row>
    <row r="137" ht="12.75" customHeight="1">
      <c r="A137" s="46" t="s">
        <v>135</v>
      </c>
      <c r="B137" s="29" t="str">
        <f>VLOOKUP(A137,'Site Information'!$A$1:$C$81,3,FALSE)</f>
        <v>South East</v>
      </c>
      <c r="C137" s="29">
        <f>VLOOKUP(A137,'Site Information'!$A$1:$C$81,2,FALSE)</f>
        <v>72</v>
      </c>
      <c r="D137" s="3" t="s">
        <v>5</v>
      </c>
      <c r="E137" s="3" t="s">
        <v>60</v>
      </c>
      <c r="F137" s="30">
        <v>67213.83</v>
      </c>
      <c r="G137" s="30">
        <v>58509.14</v>
      </c>
      <c r="H137" s="30">
        <v>59449.77</v>
      </c>
      <c r="I137" s="30">
        <v>51807.98</v>
      </c>
      <c r="J137" s="30">
        <v>31635.23</v>
      </c>
      <c r="K137" s="30">
        <v>10619.65</v>
      </c>
      <c r="L137" s="30">
        <v>11210.24</v>
      </c>
      <c r="M137" s="30">
        <v>9609.12</v>
      </c>
      <c r="N137" s="30">
        <v>10201.29</v>
      </c>
      <c r="O137" s="30">
        <v>44789.51</v>
      </c>
      <c r="P137" s="30">
        <v>51312.69</v>
      </c>
      <c r="Q137" s="30">
        <v>54752.27</v>
      </c>
      <c r="R137" s="31">
        <f t="shared" si="1"/>
        <v>461110.72</v>
      </c>
      <c r="S137" s="32">
        <f t="shared" si="2"/>
        <v>6404.315556</v>
      </c>
      <c r="T137" s="33">
        <f t="shared" si="6"/>
        <v>85019.59455</v>
      </c>
      <c r="U137" s="31">
        <f t="shared" si="4"/>
        <v>85.01959455</v>
      </c>
      <c r="V137" s="32">
        <f t="shared" si="5"/>
        <v>1180.827702</v>
      </c>
      <c r="W137" s="3"/>
      <c r="X137" s="3"/>
      <c r="Y137" s="3"/>
      <c r="Z137" s="3"/>
    </row>
    <row r="138" ht="12.75" customHeight="1">
      <c r="A138" s="46" t="s">
        <v>136</v>
      </c>
      <c r="B138" s="29" t="str">
        <f>VLOOKUP(A138,'Site Information'!$A$1:$C$81,3,FALSE)</f>
        <v>South East</v>
      </c>
      <c r="C138" s="29">
        <f>VLOOKUP(A138,'Site Information'!$A$1:$C$81,2,FALSE)</f>
        <v>70</v>
      </c>
      <c r="D138" s="3" t="s">
        <v>5</v>
      </c>
      <c r="E138" s="3" t="s">
        <v>60</v>
      </c>
      <c r="F138" s="30">
        <v>67114.13</v>
      </c>
      <c r="G138" s="30">
        <v>79635.58</v>
      </c>
      <c r="H138" s="30">
        <v>70858.88</v>
      </c>
      <c r="I138" s="30">
        <v>47710.3</v>
      </c>
      <c r="J138" s="30">
        <v>28654.14</v>
      </c>
      <c r="K138" s="30">
        <v>9001.19</v>
      </c>
      <c r="L138" s="30">
        <v>28024.469999999998</v>
      </c>
      <c r="M138" s="30">
        <v>5738.79</v>
      </c>
      <c r="N138" s="30">
        <v>11130.720000000001</v>
      </c>
      <c r="O138" s="30">
        <v>32950.53</v>
      </c>
      <c r="P138" s="30">
        <v>57891.53</v>
      </c>
      <c r="Q138" s="30">
        <v>74145.33</v>
      </c>
      <c r="R138" s="31">
        <f t="shared" si="1"/>
        <v>512855.59</v>
      </c>
      <c r="S138" s="32">
        <f t="shared" si="2"/>
        <v>7326.508429</v>
      </c>
      <c r="T138" s="33">
        <f t="shared" si="6"/>
        <v>94560.31368</v>
      </c>
      <c r="U138" s="31">
        <f t="shared" si="4"/>
        <v>94.56031368</v>
      </c>
      <c r="V138" s="32">
        <f t="shared" si="5"/>
        <v>1350.861624</v>
      </c>
      <c r="W138" s="3"/>
      <c r="X138" s="3"/>
      <c r="Y138" s="3"/>
      <c r="Z138" s="3"/>
    </row>
    <row r="139" ht="12.75" customHeight="1">
      <c r="A139" s="46" t="s">
        <v>137</v>
      </c>
      <c r="B139" s="29" t="str">
        <f>VLOOKUP(A139,'Site Information'!$A$1:$C$81,3,FALSE)</f>
        <v>North East</v>
      </c>
      <c r="C139" s="29">
        <f>VLOOKUP(A139,'Site Information'!$A$1:$C$81,2,FALSE)</f>
        <v>220</v>
      </c>
      <c r="D139" s="3" t="s">
        <v>5</v>
      </c>
      <c r="E139" s="3" t="s">
        <v>60</v>
      </c>
      <c r="F139" s="30">
        <v>33916.95</v>
      </c>
      <c r="G139" s="30">
        <v>50507.39</v>
      </c>
      <c r="H139" s="30">
        <v>8023.01</v>
      </c>
      <c r="I139" s="30">
        <v>31066.19</v>
      </c>
      <c r="J139" s="30">
        <v>33906.06</v>
      </c>
      <c r="K139" s="30">
        <v>39665.32</v>
      </c>
      <c r="L139" s="30">
        <v>36849.76</v>
      </c>
      <c r="M139" s="30">
        <v>37977.98</v>
      </c>
      <c r="N139" s="30">
        <v>31611.63</v>
      </c>
      <c r="O139" s="30">
        <v>27413.16</v>
      </c>
      <c r="P139" s="30">
        <v>30217.34</v>
      </c>
      <c r="Q139" s="30">
        <v>31751.25</v>
      </c>
      <c r="R139" s="31">
        <f t="shared" si="1"/>
        <v>392906.04</v>
      </c>
      <c r="S139" s="32">
        <f t="shared" si="2"/>
        <v>1785.936545</v>
      </c>
      <c r="T139" s="33">
        <f t="shared" si="6"/>
        <v>72444.01566</v>
      </c>
      <c r="U139" s="31">
        <f t="shared" si="4"/>
        <v>72.44401566</v>
      </c>
      <c r="V139" s="32">
        <f t="shared" si="5"/>
        <v>329.2909803</v>
      </c>
      <c r="W139" s="3"/>
      <c r="X139" s="3"/>
      <c r="Y139" s="3"/>
      <c r="Z139" s="3"/>
    </row>
    <row r="140" ht="12.75" customHeight="1">
      <c r="A140" s="46" t="s">
        <v>138</v>
      </c>
      <c r="B140" s="29" t="str">
        <f>VLOOKUP(A140,'Site Information'!$A$1:$C$81,3,FALSE)</f>
        <v>North East</v>
      </c>
      <c r="C140" s="29">
        <f>VLOOKUP(A140,'Site Information'!$A$1:$C$81,2,FALSE)</f>
        <v>106</v>
      </c>
      <c r="D140" s="3" t="s">
        <v>5</v>
      </c>
      <c r="E140" s="3" t="s">
        <v>60</v>
      </c>
      <c r="F140" s="30">
        <v>18299.16</v>
      </c>
      <c r="G140" s="30">
        <v>17215.83</v>
      </c>
      <c r="H140" s="30">
        <v>18828.65</v>
      </c>
      <c r="I140" s="30">
        <v>17525.61</v>
      </c>
      <c r="J140" s="30">
        <v>17455.49</v>
      </c>
      <c r="K140" s="30">
        <v>12955.32</v>
      </c>
      <c r="L140" s="30">
        <v>12841.83</v>
      </c>
      <c r="M140" s="30">
        <v>12788.16</v>
      </c>
      <c r="N140" s="30">
        <v>13321.47</v>
      </c>
      <c r="O140" s="30">
        <v>19662.25</v>
      </c>
      <c r="P140" s="30">
        <v>21256.03</v>
      </c>
      <c r="Q140" s="30">
        <v>19690.34</v>
      </c>
      <c r="R140" s="31">
        <f t="shared" si="1"/>
        <v>201840.14</v>
      </c>
      <c r="S140" s="32">
        <f t="shared" si="2"/>
        <v>1904.152264</v>
      </c>
      <c r="T140" s="33">
        <f t="shared" si="6"/>
        <v>37215.28501</v>
      </c>
      <c r="U140" s="31">
        <f t="shared" si="4"/>
        <v>37.21528501</v>
      </c>
      <c r="V140" s="32">
        <f t="shared" si="5"/>
        <v>351.0875945</v>
      </c>
      <c r="W140" s="3"/>
      <c r="X140" s="3"/>
      <c r="Y140" s="3"/>
      <c r="Z140" s="3"/>
    </row>
    <row r="141" ht="12.75" customHeight="1">
      <c r="A141" s="46" t="s">
        <v>139</v>
      </c>
      <c r="B141" s="29" t="str">
        <f>VLOOKUP(A141,'Site Information'!$A$1:$C$81,3,FALSE)</f>
        <v>North East</v>
      </c>
      <c r="C141" s="29">
        <f>VLOOKUP(A141,'Site Information'!$A$1:$C$81,2,FALSE)</f>
        <v>115</v>
      </c>
      <c r="D141" s="3" t="s">
        <v>5</v>
      </c>
      <c r="E141" s="3" t="s">
        <v>60</v>
      </c>
      <c r="F141" s="30">
        <v>17650.5</v>
      </c>
      <c r="G141" s="30">
        <v>16052.91</v>
      </c>
      <c r="H141" s="30">
        <v>17016.45</v>
      </c>
      <c r="I141" s="30">
        <v>16855.05</v>
      </c>
      <c r="J141" s="30">
        <v>14586.1</v>
      </c>
      <c r="K141" s="30">
        <v>12134.21</v>
      </c>
      <c r="L141" s="30">
        <v>12431.26</v>
      </c>
      <c r="M141" s="30">
        <v>12128.86</v>
      </c>
      <c r="N141" s="30">
        <v>9348.81</v>
      </c>
      <c r="O141" s="30">
        <v>12526.84</v>
      </c>
      <c r="P141" s="30">
        <v>15068.72</v>
      </c>
      <c r="Q141" s="30">
        <v>14722.07</v>
      </c>
      <c r="R141" s="31">
        <f t="shared" si="1"/>
        <v>170521.78</v>
      </c>
      <c r="S141" s="32">
        <f t="shared" si="2"/>
        <v>1482.798087</v>
      </c>
      <c r="T141" s="33">
        <f t="shared" si="6"/>
        <v>31440.8058</v>
      </c>
      <c r="U141" s="31">
        <f t="shared" si="4"/>
        <v>31.4408058</v>
      </c>
      <c r="V141" s="32">
        <f t="shared" si="5"/>
        <v>273.3983113</v>
      </c>
      <c r="W141" s="3"/>
      <c r="X141" s="3"/>
      <c r="Y141" s="3"/>
      <c r="Z141" s="3"/>
    </row>
    <row r="142" ht="12.75" customHeight="1">
      <c r="A142" s="3"/>
      <c r="B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D144" s="3"/>
      <c r="E144" s="3"/>
      <c r="F144" s="48"/>
      <c r="G144" s="48"/>
      <c r="H144" s="48"/>
      <c r="I144" s="48"/>
      <c r="J144" s="48"/>
      <c r="K144" s="48"/>
      <c r="L144" s="48"/>
      <c r="M144" s="48"/>
      <c r="N144" s="48"/>
      <c r="O144" s="48"/>
      <c r="P144" s="48"/>
      <c r="Q144" s="48"/>
      <c r="R144" s="3"/>
      <c r="S144" s="3"/>
      <c r="T144" s="3"/>
      <c r="U144" s="3"/>
      <c r="V144" s="3"/>
      <c r="W144" s="3"/>
      <c r="X144" s="3"/>
      <c r="Y144" s="3"/>
      <c r="Z144" s="3"/>
    </row>
    <row r="145" ht="12.75" customHeight="1">
      <c r="A145" s="3"/>
      <c r="B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V$141">
    <sortState ref="A1:V141">
      <sortCondition ref="D1:D141"/>
    </sortState>
  </autoFilter>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12.0"/>
    <col customWidth="1" min="3" max="3" width="31.57"/>
    <col customWidth="1" min="4" max="8" width="9.0"/>
    <col customWidth="1" min="9" max="9" width="36.14"/>
    <col customWidth="1" min="10" max="10" width="33.0"/>
    <col customWidth="1" min="11" max="11" width="17.0"/>
    <col customWidth="1" min="12" max="13" width="12.0"/>
    <col customWidth="1" min="14" max="14" width="5.57"/>
    <col customWidth="1" min="15" max="15" width="10.0"/>
    <col customWidth="1" min="16" max="16" width="13.86"/>
    <col customWidth="1" min="17" max="17" width="14.71"/>
    <col customWidth="1" min="18" max="38" width="6.57"/>
  </cols>
  <sheetData>
    <row r="1" ht="33.0" customHeight="1">
      <c r="A1" s="49"/>
      <c r="B1" s="50" t="s">
        <v>140</v>
      </c>
      <c r="C1" s="49"/>
      <c r="D1" s="49"/>
      <c r="E1" s="49"/>
      <c r="F1" s="49"/>
      <c r="G1" s="49"/>
      <c r="H1" s="49"/>
      <c r="I1" s="51"/>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row>
    <row r="2" ht="13.5" customHeight="1">
      <c r="A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row>
    <row r="3" ht="13.5" customHeight="1">
      <c r="A3" s="49"/>
      <c r="D3" s="49"/>
      <c r="E3" s="49"/>
      <c r="F3" s="49"/>
      <c r="G3" s="49"/>
      <c r="H3" s="49"/>
      <c r="I3" s="49"/>
      <c r="J3" s="50" t="s">
        <v>142</v>
      </c>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row>
    <row r="4" ht="13.5" customHeight="1">
      <c r="A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row>
    <row r="5" ht="13.5" customHeight="1">
      <c r="A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row>
    <row r="6" ht="13.5" customHeight="1">
      <c r="A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row>
    <row r="7" ht="13.5" customHeight="1">
      <c r="A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row>
    <row r="8" ht="13.5" customHeight="1">
      <c r="A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row>
    <row r="9" ht="13.5" customHeight="1">
      <c r="A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row>
    <row r="10" ht="13.5" customHeight="1">
      <c r="A10" s="49"/>
      <c r="B10" s="49"/>
      <c r="C10" s="49"/>
      <c r="D10" s="49"/>
      <c r="E10" s="49"/>
      <c r="F10" s="49"/>
      <c r="G10" s="49"/>
      <c r="H10" s="49"/>
      <c r="I10" s="49"/>
      <c r="J10" s="49"/>
      <c r="K10" s="49"/>
      <c r="L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row>
    <row r="11" ht="13.5" customHeight="1">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row>
    <row r="12" ht="13.5" customHeight="1">
      <c r="A12" s="49"/>
      <c r="B12" s="49"/>
      <c r="C12" s="49"/>
      <c r="D12" s="49"/>
      <c r="E12" s="49"/>
      <c r="F12" s="49"/>
      <c r="G12" s="49"/>
      <c r="H12" s="49"/>
      <c r="I12" s="49"/>
      <c r="J12" s="49"/>
      <c r="K12" s="49"/>
      <c r="L12" s="49"/>
      <c r="AE12" s="49"/>
      <c r="AF12" s="49"/>
      <c r="AG12" s="49"/>
      <c r="AH12" s="49"/>
      <c r="AI12" s="49"/>
      <c r="AJ12" s="49"/>
      <c r="AK12" s="49"/>
      <c r="AL12" s="49"/>
    </row>
    <row r="13" ht="13.5" customHeight="1">
      <c r="A13" s="49"/>
      <c r="B13" s="49"/>
      <c r="C13" s="49"/>
      <c r="D13" s="49"/>
      <c r="E13" s="49"/>
      <c r="F13" s="49"/>
      <c r="G13" s="49"/>
      <c r="H13" s="49"/>
      <c r="I13" s="49"/>
      <c r="J13" s="49"/>
      <c r="K13" s="49"/>
      <c r="L13" s="49"/>
      <c r="AE13" s="49"/>
      <c r="AF13" s="49"/>
      <c r="AG13" s="49"/>
      <c r="AH13" s="49"/>
      <c r="AI13" s="49"/>
      <c r="AJ13" s="49"/>
      <c r="AK13" s="49"/>
      <c r="AL13" s="49"/>
    </row>
    <row r="14" ht="13.5" customHeight="1">
      <c r="A14" s="49"/>
      <c r="B14" s="49"/>
      <c r="C14" s="49"/>
      <c r="D14" s="49"/>
      <c r="E14" s="49"/>
      <c r="F14" s="49"/>
      <c r="G14" s="49"/>
      <c r="H14" s="49"/>
      <c r="I14" s="49"/>
      <c r="J14" s="49"/>
      <c r="K14" s="49"/>
      <c r="L14" s="49"/>
      <c r="AE14" s="49"/>
      <c r="AF14" s="49"/>
      <c r="AG14" s="49"/>
      <c r="AH14" s="49"/>
      <c r="AI14" s="49"/>
      <c r="AJ14" s="49"/>
      <c r="AK14" s="49"/>
      <c r="AL14" s="49"/>
    </row>
    <row r="15" ht="13.5" customHeight="1">
      <c r="A15" s="49"/>
      <c r="B15" s="49"/>
      <c r="C15" s="49"/>
      <c r="D15" s="49"/>
      <c r="E15" s="49"/>
      <c r="F15" s="49"/>
      <c r="G15" s="49"/>
      <c r="H15" s="49"/>
      <c r="I15" s="49"/>
      <c r="J15" s="49"/>
      <c r="K15" s="49"/>
      <c r="L15" s="49"/>
      <c r="AE15" s="49"/>
      <c r="AF15" s="49"/>
      <c r="AG15" s="49"/>
      <c r="AH15" s="49"/>
      <c r="AI15" s="49"/>
      <c r="AJ15" s="49"/>
      <c r="AK15" s="49"/>
      <c r="AL15" s="49"/>
    </row>
    <row r="16" ht="13.5" customHeight="1">
      <c r="A16" s="49"/>
      <c r="B16" s="49"/>
      <c r="C16" s="49"/>
      <c r="D16" s="49"/>
      <c r="E16" s="49"/>
      <c r="F16" s="49"/>
      <c r="G16" s="49"/>
      <c r="H16" s="49"/>
      <c r="I16" s="49"/>
      <c r="J16" s="49"/>
      <c r="K16" s="49"/>
      <c r="L16" s="49"/>
      <c r="AE16" s="49"/>
      <c r="AF16" s="49"/>
      <c r="AG16" s="49"/>
      <c r="AH16" s="49"/>
      <c r="AI16" s="49"/>
      <c r="AJ16" s="49"/>
      <c r="AK16" s="49"/>
      <c r="AL16" s="49"/>
    </row>
    <row r="17" ht="13.5" customHeight="1">
      <c r="A17" s="49"/>
      <c r="B17" s="49"/>
      <c r="C17" s="49"/>
      <c r="D17" s="49"/>
      <c r="E17" s="49"/>
      <c r="F17" s="49"/>
      <c r="G17" s="49"/>
      <c r="H17" s="49"/>
      <c r="I17" s="49"/>
      <c r="J17" s="49"/>
      <c r="K17" s="49"/>
      <c r="L17" s="49"/>
      <c r="AE17" s="49"/>
      <c r="AF17" s="49"/>
      <c r="AG17" s="49"/>
      <c r="AH17" s="49"/>
      <c r="AI17" s="49"/>
      <c r="AJ17" s="49"/>
      <c r="AK17" s="49"/>
      <c r="AL17" s="49"/>
    </row>
    <row r="18" ht="13.5" customHeight="1">
      <c r="A18" s="49"/>
      <c r="B18" s="49"/>
      <c r="C18" s="49"/>
      <c r="D18" s="49"/>
      <c r="E18" s="49"/>
      <c r="F18" s="49"/>
      <c r="G18" s="49"/>
      <c r="H18" s="49"/>
      <c r="I18" s="49"/>
      <c r="J18" s="49"/>
      <c r="K18" s="49"/>
      <c r="L18" s="49"/>
      <c r="AE18" s="49"/>
      <c r="AF18" s="49"/>
      <c r="AG18" s="49"/>
      <c r="AH18" s="49"/>
      <c r="AI18" s="49"/>
      <c r="AJ18" s="49"/>
      <c r="AK18" s="49"/>
      <c r="AL18" s="49"/>
    </row>
    <row r="19" ht="13.5" customHeight="1">
      <c r="A19" s="49"/>
      <c r="B19" s="49"/>
      <c r="C19" s="49"/>
      <c r="D19" s="49"/>
      <c r="E19" s="49"/>
      <c r="F19" s="49"/>
      <c r="G19" s="49"/>
      <c r="H19" s="49"/>
      <c r="I19" s="49"/>
      <c r="J19" s="49"/>
      <c r="K19" s="49"/>
      <c r="L19" s="49"/>
      <c r="AK19" s="49"/>
      <c r="AL19" s="49"/>
    </row>
    <row r="20" ht="13.5" customHeight="1">
      <c r="A20" s="49"/>
      <c r="B20" s="49"/>
      <c r="C20" s="49"/>
      <c r="D20" s="49"/>
      <c r="E20" s="49"/>
      <c r="F20" s="49"/>
      <c r="G20" s="49"/>
      <c r="H20" s="49"/>
      <c r="I20" s="49"/>
      <c r="L20" s="49"/>
      <c r="AK20" s="49"/>
      <c r="AL20" s="49"/>
    </row>
    <row r="21" ht="13.5" customHeight="1">
      <c r="A21" s="49"/>
      <c r="B21" s="49"/>
      <c r="C21" s="49"/>
      <c r="D21" s="49"/>
      <c r="E21" s="49"/>
      <c r="F21" s="49"/>
      <c r="G21" s="49"/>
      <c r="H21" s="49"/>
      <c r="I21" s="49"/>
      <c r="J21" s="49"/>
      <c r="K21" s="49"/>
      <c r="L21" s="49"/>
      <c r="AK21" s="49"/>
      <c r="AL21" s="49"/>
    </row>
    <row r="22" ht="13.5" customHeight="1">
      <c r="A22" s="49"/>
      <c r="B22" s="49"/>
      <c r="C22" s="49"/>
      <c r="D22" s="49"/>
      <c r="E22" s="49"/>
      <c r="F22" s="49"/>
      <c r="G22" s="49"/>
      <c r="H22" s="49"/>
      <c r="I22" s="49"/>
      <c r="J22" s="49"/>
      <c r="K22" s="49"/>
      <c r="L22" s="49"/>
      <c r="M22" s="49"/>
      <c r="AK22" s="49"/>
      <c r="AL22" s="49"/>
    </row>
    <row r="23" ht="13.5" customHeight="1">
      <c r="A23" s="49"/>
      <c r="B23" s="49"/>
      <c r="C23" s="49"/>
      <c r="D23" s="49"/>
      <c r="E23" s="49"/>
      <c r="F23" s="49"/>
      <c r="G23" s="49"/>
      <c r="H23" s="49"/>
      <c r="I23" s="49"/>
      <c r="J23" s="49"/>
      <c r="K23" s="49"/>
      <c r="L23" s="49"/>
      <c r="M23" s="49"/>
      <c r="AK23" s="49"/>
      <c r="AL23" s="49"/>
    </row>
    <row r="24" ht="13.5" customHeight="1">
      <c r="A24" s="49"/>
      <c r="B24" s="49"/>
      <c r="C24" s="49"/>
      <c r="D24" s="49"/>
      <c r="E24" s="49"/>
      <c r="F24" s="49"/>
      <c r="G24" s="49"/>
      <c r="H24" s="49"/>
      <c r="I24" s="49"/>
      <c r="J24" s="49"/>
      <c r="K24" s="49"/>
      <c r="L24" s="49"/>
      <c r="M24" s="49"/>
      <c r="AK24" s="49"/>
      <c r="AL24" s="49"/>
    </row>
    <row r="25" ht="13.5" customHeight="1">
      <c r="A25" s="49"/>
      <c r="B25" s="49"/>
      <c r="C25" s="49"/>
      <c r="D25" s="49"/>
      <c r="E25" s="49"/>
      <c r="F25" s="49"/>
      <c r="G25" s="49"/>
      <c r="H25" s="49"/>
      <c r="I25" s="49"/>
      <c r="J25" s="49"/>
      <c r="K25" s="49"/>
      <c r="L25" s="49"/>
      <c r="M25" s="49"/>
      <c r="AK25" s="49"/>
      <c r="AL25" s="49"/>
    </row>
    <row r="26" ht="13.5" customHeight="1">
      <c r="A26" s="49"/>
      <c r="B26" s="49"/>
      <c r="C26" s="49"/>
      <c r="D26" s="49"/>
      <c r="E26" s="49"/>
      <c r="F26" s="49"/>
      <c r="G26" s="49"/>
      <c r="H26" s="49"/>
      <c r="I26" s="49"/>
      <c r="J26" s="49"/>
      <c r="K26" s="49"/>
      <c r="L26" s="49"/>
      <c r="M26" s="49"/>
      <c r="AK26" s="49"/>
      <c r="AL26" s="49"/>
    </row>
    <row r="27" ht="13.5" customHeight="1">
      <c r="A27" s="49"/>
      <c r="B27" s="49"/>
      <c r="C27" s="49"/>
      <c r="D27" s="49"/>
      <c r="E27" s="49"/>
      <c r="F27" s="49"/>
      <c r="G27" s="49"/>
      <c r="H27" s="49"/>
      <c r="I27" s="49"/>
      <c r="J27" s="49"/>
      <c r="K27" s="49"/>
      <c r="L27" s="49"/>
      <c r="M27" s="49"/>
      <c r="AK27" s="49"/>
      <c r="AL27" s="49"/>
    </row>
    <row r="28" ht="13.5" customHeight="1">
      <c r="A28" s="49"/>
      <c r="B28" s="49"/>
      <c r="C28" s="49"/>
      <c r="D28" s="49"/>
      <c r="E28" s="49"/>
      <c r="F28" s="49"/>
      <c r="G28" s="49"/>
      <c r="H28" s="49"/>
      <c r="I28" s="49"/>
      <c r="J28" s="49"/>
      <c r="K28" s="49"/>
      <c r="L28" s="49"/>
      <c r="M28" s="49"/>
      <c r="AK28" s="49"/>
      <c r="AL28" s="49"/>
    </row>
    <row r="29" ht="13.5" customHeight="1">
      <c r="A29" s="49"/>
      <c r="B29" s="49"/>
      <c r="C29" s="49"/>
      <c r="D29" s="49"/>
      <c r="E29" s="49"/>
      <c r="F29" s="49"/>
      <c r="G29" s="49"/>
      <c r="H29" s="49"/>
      <c r="I29" s="49"/>
      <c r="J29" s="49"/>
      <c r="K29" s="49"/>
      <c r="L29" s="49"/>
      <c r="M29" s="49"/>
      <c r="AK29" s="49"/>
      <c r="AL29" s="49"/>
    </row>
    <row r="30" ht="13.5" customHeight="1">
      <c r="A30" s="49"/>
      <c r="B30" s="49"/>
      <c r="C30" s="49"/>
      <c r="D30" s="49"/>
      <c r="E30" s="49"/>
      <c r="F30" s="49"/>
      <c r="G30" s="49"/>
      <c r="H30" s="49"/>
      <c r="I30" s="49"/>
      <c r="J30" s="49"/>
      <c r="K30" s="49"/>
      <c r="L30" s="49"/>
      <c r="M30" s="49"/>
      <c r="AK30" s="49"/>
      <c r="AL30" s="49"/>
    </row>
    <row r="31" ht="13.5" customHeight="1">
      <c r="A31" s="49"/>
      <c r="B31" s="49"/>
      <c r="C31" s="49"/>
      <c r="D31" s="49"/>
      <c r="E31" s="49"/>
      <c r="F31" s="49"/>
      <c r="G31" s="49"/>
      <c r="H31" s="49"/>
      <c r="I31" s="49"/>
      <c r="J31" s="49"/>
      <c r="K31" s="49"/>
      <c r="L31" s="49"/>
      <c r="M31" s="49"/>
      <c r="AK31" s="49"/>
      <c r="AL31" s="49"/>
    </row>
    <row r="32" ht="13.5" customHeight="1">
      <c r="A32" s="49"/>
      <c r="B32" s="49"/>
      <c r="C32" s="49"/>
      <c r="D32" s="49"/>
      <c r="E32" s="49"/>
      <c r="F32" s="49"/>
      <c r="G32" s="49"/>
      <c r="H32" s="49"/>
      <c r="I32" s="49"/>
      <c r="J32" s="49"/>
      <c r="K32" s="49"/>
      <c r="L32" s="49"/>
      <c r="M32" s="49"/>
    </row>
    <row r="33" ht="13.5" customHeight="1">
      <c r="A33" s="49"/>
      <c r="B33" s="49"/>
      <c r="C33" s="49"/>
      <c r="D33" s="49"/>
      <c r="E33" s="49"/>
      <c r="F33" s="49"/>
      <c r="G33" s="49"/>
      <c r="H33" s="49"/>
      <c r="I33" s="49"/>
      <c r="J33" s="49"/>
      <c r="K33" s="49"/>
      <c r="L33" s="49"/>
      <c r="M33" s="49"/>
    </row>
    <row r="34" ht="13.5" customHeight="1">
      <c r="A34" s="49"/>
      <c r="B34" s="49"/>
      <c r="C34" s="49"/>
      <c r="D34" s="49"/>
      <c r="E34" s="49"/>
      <c r="F34" s="49"/>
      <c r="G34" s="49"/>
      <c r="H34" s="49"/>
      <c r="I34" s="49"/>
      <c r="J34" s="49"/>
      <c r="K34" s="49"/>
      <c r="L34" s="49"/>
      <c r="M34" s="49"/>
    </row>
    <row r="35" ht="13.5" customHeight="1">
      <c r="A35" s="49"/>
      <c r="B35" s="49"/>
      <c r="C35" s="49"/>
      <c r="D35" s="49"/>
      <c r="E35" s="49"/>
      <c r="F35" s="49"/>
      <c r="G35" s="49"/>
      <c r="H35" s="49"/>
      <c r="I35" s="49"/>
      <c r="J35" s="49"/>
      <c r="K35" s="49"/>
      <c r="L35" s="49"/>
      <c r="M35" s="49"/>
    </row>
    <row r="36" ht="13.5" customHeight="1">
      <c r="A36" s="49"/>
      <c r="B36" s="49"/>
      <c r="C36" s="49"/>
      <c r="D36" s="49"/>
      <c r="E36" s="49"/>
      <c r="F36" s="49"/>
      <c r="G36" s="49"/>
      <c r="H36" s="49"/>
      <c r="I36" s="49"/>
      <c r="J36" s="49"/>
      <c r="K36" s="49"/>
      <c r="L36" s="49"/>
      <c r="M36" s="49"/>
    </row>
    <row r="37" ht="13.5" customHeight="1">
      <c r="A37" s="49"/>
      <c r="B37" s="49"/>
      <c r="C37" s="49"/>
      <c r="D37" s="49"/>
      <c r="E37" s="49"/>
      <c r="F37" s="49"/>
      <c r="G37" s="49"/>
      <c r="H37" s="49"/>
      <c r="I37" s="49"/>
      <c r="J37" s="49"/>
      <c r="K37" s="49"/>
      <c r="L37" s="49"/>
      <c r="M37" s="49"/>
    </row>
    <row r="38" ht="13.5" customHeight="1">
      <c r="A38" s="49"/>
      <c r="B38" s="49"/>
      <c r="C38" s="49"/>
      <c r="D38" s="49"/>
      <c r="E38" s="49"/>
      <c r="F38" s="49"/>
      <c r="G38" s="49"/>
      <c r="H38" s="49"/>
      <c r="I38" s="49"/>
      <c r="J38" s="49"/>
      <c r="K38" s="49"/>
      <c r="L38" s="49"/>
      <c r="M38" s="49"/>
    </row>
    <row r="39" ht="13.5" customHeight="1">
      <c r="A39" s="49"/>
      <c r="B39" s="49"/>
      <c r="C39" s="49"/>
      <c r="D39" s="49"/>
      <c r="E39" s="49"/>
      <c r="F39" s="49"/>
      <c r="G39" s="49"/>
      <c r="H39" s="49"/>
      <c r="I39" s="49"/>
      <c r="J39" s="49"/>
      <c r="K39" s="49"/>
      <c r="L39" s="49"/>
      <c r="M39" s="49"/>
    </row>
    <row r="40" ht="13.5" customHeight="1">
      <c r="A40" s="49"/>
      <c r="B40" s="49"/>
      <c r="C40" s="49"/>
      <c r="D40" s="49"/>
      <c r="E40" s="49"/>
      <c r="F40" s="49"/>
      <c r="G40" s="49"/>
      <c r="H40" s="49"/>
      <c r="I40" s="49"/>
      <c r="J40" s="49"/>
      <c r="K40" s="49"/>
      <c r="L40" s="49"/>
      <c r="M40" s="49"/>
    </row>
    <row r="41" ht="13.5" customHeight="1">
      <c r="A41" s="49"/>
      <c r="B41" s="50" t="s">
        <v>147</v>
      </c>
      <c r="C41" s="49"/>
      <c r="D41" s="49"/>
      <c r="E41" s="49"/>
      <c r="F41" s="49"/>
      <c r="G41" s="49"/>
      <c r="H41" s="49"/>
      <c r="I41" s="49"/>
      <c r="J41" s="49"/>
      <c r="K41" s="49"/>
      <c r="L41" s="49"/>
      <c r="M41" s="49"/>
    </row>
    <row r="42" ht="13.5" customHeight="1">
      <c r="A42" s="49"/>
      <c r="B42" s="49"/>
      <c r="C42" s="49"/>
      <c r="D42" s="49"/>
      <c r="E42" s="49"/>
      <c r="F42" s="49"/>
      <c r="G42" s="49"/>
      <c r="H42" s="49"/>
      <c r="I42" s="49"/>
      <c r="J42" s="49"/>
      <c r="K42" s="49"/>
      <c r="L42" s="49"/>
      <c r="M42" s="49"/>
    </row>
    <row r="43" ht="13.5" customHeight="1">
      <c r="A43" s="49"/>
      <c r="B43" s="49"/>
      <c r="C43" s="49"/>
      <c r="D43" s="49"/>
      <c r="E43" s="49"/>
      <c r="F43" s="49"/>
      <c r="G43" s="49"/>
      <c r="H43" s="49"/>
      <c r="I43" s="49"/>
      <c r="J43" s="49"/>
      <c r="K43" s="49"/>
      <c r="L43" s="49"/>
      <c r="M43" s="49"/>
    </row>
    <row r="44" ht="13.5" customHeight="1">
      <c r="A44" s="49"/>
      <c r="B44" s="49"/>
      <c r="C44" s="49"/>
      <c r="D44" s="49"/>
      <c r="E44" s="49"/>
      <c r="F44" s="49"/>
      <c r="G44" s="49"/>
      <c r="H44" s="49"/>
      <c r="I44" s="49"/>
      <c r="J44" s="49"/>
      <c r="K44" s="49"/>
      <c r="L44" s="49"/>
      <c r="M44" s="49"/>
    </row>
    <row r="45" ht="13.5" customHeight="1">
      <c r="A45" s="49"/>
      <c r="B45" s="49"/>
      <c r="C45" s="49"/>
      <c r="D45" s="49"/>
      <c r="E45" s="49"/>
      <c r="F45" s="49"/>
      <c r="G45" s="49"/>
      <c r="H45" s="49"/>
      <c r="I45" s="49"/>
      <c r="J45" s="49"/>
      <c r="K45" s="49"/>
      <c r="L45" s="49"/>
      <c r="M45" s="49"/>
    </row>
    <row r="46" ht="13.5" customHeight="1">
      <c r="A46" s="49"/>
      <c r="B46" s="49"/>
      <c r="C46" s="49"/>
      <c r="D46" s="49"/>
      <c r="E46" s="49"/>
      <c r="F46" s="49"/>
      <c r="G46" s="49"/>
      <c r="H46" s="49"/>
      <c r="I46" s="49"/>
      <c r="J46" s="49"/>
      <c r="K46" s="49"/>
      <c r="L46" s="49"/>
      <c r="M46" s="49"/>
    </row>
    <row r="47" ht="13.5" customHeight="1">
      <c r="A47" s="49"/>
      <c r="B47" s="49"/>
      <c r="C47" s="49"/>
      <c r="D47" s="49"/>
      <c r="E47" s="49"/>
      <c r="F47" s="49"/>
      <c r="G47" s="49"/>
      <c r="H47" s="49"/>
      <c r="I47" s="49"/>
      <c r="J47" s="49"/>
      <c r="K47" s="49"/>
      <c r="L47" s="49"/>
      <c r="M47" s="49"/>
    </row>
    <row r="48" ht="13.5" customHeight="1">
      <c r="A48" s="49"/>
      <c r="B48" s="49"/>
      <c r="C48" s="49"/>
      <c r="D48" s="49"/>
      <c r="E48" s="49"/>
      <c r="F48" s="49"/>
      <c r="G48" s="49"/>
      <c r="H48" s="49"/>
      <c r="I48" s="49"/>
      <c r="J48" s="49"/>
      <c r="K48" s="49"/>
      <c r="L48" s="49"/>
      <c r="M48" s="49"/>
    </row>
    <row r="49" ht="13.5" customHeight="1">
      <c r="A49" s="49"/>
      <c r="B49" s="49"/>
      <c r="C49" s="49"/>
      <c r="D49" s="49"/>
      <c r="E49" s="49"/>
      <c r="F49" s="49"/>
      <c r="G49" s="49"/>
      <c r="H49" s="49"/>
      <c r="I49" s="49"/>
      <c r="J49" s="49"/>
      <c r="K49" s="49"/>
      <c r="L49" s="49"/>
      <c r="M49" s="49"/>
    </row>
    <row r="50" ht="13.5" customHeight="1">
      <c r="A50" s="49"/>
      <c r="B50" s="49"/>
      <c r="C50" s="49"/>
      <c r="D50" s="49"/>
      <c r="E50" s="49"/>
      <c r="F50" s="49"/>
      <c r="G50" s="49"/>
      <c r="H50" s="49"/>
      <c r="I50" s="49"/>
      <c r="J50" s="49"/>
      <c r="K50" s="49"/>
      <c r="L50" s="49"/>
      <c r="M50" s="49"/>
    </row>
    <row r="51" ht="13.5" customHeight="1">
      <c r="A51" s="49"/>
      <c r="B51" s="49"/>
      <c r="C51" s="49"/>
      <c r="D51" s="49"/>
      <c r="E51" s="49"/>
      <c r="F51" s="49"/>
      <c r="G51" s="49"/>
      <c r="H51" s="49"/>
      <c r="I51" s="49"/>
      <c r="J51" s="49"/>
      <c r="K51" s="49"/>
      <c r="L51" s="49"/>
      <c r="M51" s="49"/>
    </row>
    <row r="52" ht="13.5" customHeight="1">
      <c r="A52" s="49"/>
      <c r="B52" s="49"/>
      <c r="C52" s="49"/>
      <c r="D52" s="49"/>
      <c r="E52" s="49"/>
      <c r="F52" s="49"/>
      <c r="G52" s="49"/>
      <c r="H52" s="49"/>
      <c r="I52" s="49"/>
      <c r="J52" s="49"/>
      <c r="K52" s="49"/>
      <c r="L52" s="49"/>
      <c r="M52" s="49"/>
    </row>
    <row r="53" ht="13.5" customHeight="1">
      <c r="A53" s="49"/>
      <c r="B53" s="49"/>
      <c r="C53" s="49"/>
      <c r="D53" s="49"/>
      <c r="E53" s="49"/>
      <c r="F53" s="49"/>
      <c r="G53" s="49"/>
      <c r="H53" s="49"/>
      <c r="I53" s="49"/>
      <c r="J53" s="49"/>
      <c r="K53" s="49"/>
      <c r="L53" s="49"/>
      <c r="M53" s="49"/>
    </row>
    <row r="54" ht="13.5" customHeight="1">
      <c r="A54" s="49"/>
      <c r="B54" s="49"/>
      <c r="C54" s="49"/>
      <c r="D54" s="49"/>
      <c r="E54" s="49"/>
      <c r="F54" s="49"/>
      <c r="G54" s="49"/>
      <c r="H54" s="49"/>
      <c r="I54" s="49"/>
      <c r="J54" s="49"/>
      <c r="K54" s="49"/>
      <c r="L54" s="49"/>
      <c r="M54" s="49"/>
    </row>
    <row r="55" ht="13.5" customHeight="1">
      <c r="A55" s="49"/>
      <c r="D55" s="49"/>
      <c r="E55" s="49"/>
      <c r="F55" s="49"/>
      <c r="G55" s="49"/>
      <c r="H55" s="49"/>
      <c r="I55" s="49"/>
      <c r="J55" s="49"/>
      <c r="K55" s="49"/>
      <c r="L55" s="49"/>
      <c r="M55" s="49"/>
    </row>
    <row r="56" ht="13.5" customHeight="1">
      <c r="A56" s="49"/>
      <c r="D56" s="49"/>
      <c r="E56" s="49"/>
      <c r="F56" s="49"/>
      <c r="G56" s="49"/>
      <c r="H56" s="49"/>
      <c r="I56" s="49"/>
      <c r="J56" s="49"/>
      <c r="K56" s="49"/>
      <c r="L56" s="49"/>
      <c r="M56" s="49"/>
    </row>
    <row r="57" ht="13.5" customHeight="1">
      <c r="A57" s="49"/>
      <c r="D57" s="49"/>
      <c r="E57" s="49"/>
      <c r="F57" s="49"/>
      <c r="G57" s="49"/>
      <c r="H57" s="49"/>
      <c r="I57" s="49"/>
      <c r="J57" s="49"/>
      <c r="K57" s="49"/>
      <c r="L57" s="49"/>
      <c r="M57" s="49"/>
    </row>
    <row r="58" ht="13.5" customHeight="1">
      <c r="A58" s="49"/>
      <c r="D58" s="49"/>
      <c r="E58" s="49"/>
      <c r="F58" s="49"/>
      <c r="G58" s="49"/>
      <c r="H58" s="49"/>
      <c r="I58" s="49"/>
      <c r="J58" s="49"/>
      <c r="K58" s="49"/>
      <c r="L58" s="49"/>
      <c r="M58" s="49"/>
    </row>
    <row r="59" ht="13.5" customHeight="1">
      <c r="A59" s="49"/>
      <c r="D59" s="49"/>
      <c r="E59" s="49"/>
      <c r="F59" s="49"/>
      <c r="G59" s="49"/>
      <c r="H59" s="49"/>
      <c r="I59" s="49"/>
      <c r="J59" s="49"/>
      <c r="K59" s="49"/>
      <c r="L59" s="49"/>
      <c r="M59" s="49"/>
    </row>
    <row r="60" ht="13.5" customHeight="1">
      <c r="A60" s="49"/>
      <c r="D60" s="49"/>
      <c r="E60" s="49"/>
      <c r="F60" s="49"/>
      <c r="G60" s="49"/>
      <c r="H60" s="49"/>
      <c r="I60" s="49"/>
      <c r="J60" s="49"/>
      <c r="K60" s="49"/>
      <c r="L60" s="49"/>
      <c r="M60" s="49"/>
    </row>
    <row r="61" ht="13.5" customHeight="1">
      <c r="A61" s="49"/>
      <c r="D61" s="49"/>
      <c r="E61" s="49"/>
      <c r="F61" s="49"/>
      <c r="G61" s="49"/>
      <c r="H61" s="49"/>
      <c r="I61" s="49"/>
      <c r="J61" s="49"/>
      <c r="K61" s="49"/>
      <c r="L61" s="49"/>
      <c r="M61" s="49"/>
    </row>
    <row r="62" ht="13.5" customHeight="1">
      <c r="A62" s="49"/>
      <c r="D62" s="49"/>
      <c r="E62" s="49"/>
      <c r="F62" s="49"/>
      <c r="G62" s="49"/>
      <c r="H62" s="49"/>
      <c r="I62" s="49"/>
      <c r="J62" s="49"/>
      <c r="K62" s="49"/>
      <c r="L62" s="49"/>
      <c r="M62" s="49"/>
    </row>
    <row r="63" ht="13.5" customHeight="1">
      <c r="A63" s="49"/>
      <c r="B63" s="49"/>
      <c r="C63" s="49"/>
      <c r="D63" s="49"/>
      <c r="E63" s="49"/>
      <c r="F63" s="49"/>
      <c r="G63" s="49"/>
      <c r="H63" s="49"/>
      <c r="I63" s="49"/>
      <c r="J63" s="49"/>
      <c r="K63" s="49"/>
      <c r="L63" s="49"/>
      <c r="M63" s="49"/>
    </row>
    <row r="64" ht="13.5" customHeight="1">
      <c r="A64" s="49"/>
      <c r="B64" s="49"/>
      <c r="C64" s="49"/>
      <c r="D64" s="49"/>
      <c r="E64" s="49"/>
      <c r="F64" s="49"/>
      <c r="G64" s="49"/>
      <c r="H64" s="49"/>
      <c r="I64" s="49"/>
      <c r="J64" s="49"/>
      <c r="K64" s="49"/>
      <c r="L64" s="49"/>
      <c r="M64" s="49"/>
    </row>
    <row r="65" ht="13.5" customHeight="1">
      <c r="A65" s="49"/>
      <c r="B65" s="49"/>
      <c r="C65" s="49"/>
      <c r="D65" s="49"/>
      <c r="E65" s="49"/>
      <c r="F65" s="49"/>
      <c r="G65" s="49"/>
      <c r="H65" s="49"/>
      <c r="I65" s="49"/>
      <c r="J65" s="49"/>
      <c r="K65" s="49"/>
      <c r="L65" s="49"/>
      <c r="M65" s="49"/>
    </row>
    <row r="66" ht="13.5" customHeight="1">
      <c r="A66" s="49"/>
      <c r="B66" s="49"/>
      <c r="C66" s="49"/>
      <c r="D66" s="49"/>
      <c r="E66" s="49"/>
      <c r="F66" s="49"/>
      <c r="G66" s="49"/>
      <c r="H66" s="49"/>
      <c r="I66" s="49"/>
      <c r="J66" s="49"/>
      <c r="K66" s="49"/>
      <c r="L66" s="49"/>
      <c r="M66" s="49"/>
    </row>
    <row r="67" ht="13.5" customHeight="1">
      <c r="A67" s="49"/>
      <c r="B67" s="49"/>
      <c r="C67" s="49"/>
      <c r="D67" s="49"/>
      <c r="E67" s="49"/>
      <c r="F67" s="49"/>
      <c r="G67" s="49"/>
      <c r="H67" s="49"/>
      <c r="I67" s="49"/>
      <c r="J67" s="49"/>
      <c r="K67" s="49"/>
      <c r="L67" s="49"/>
      <c r="M67" s="49"/>
    </row>
    <row r="68" ht="13.5" customHeight="1">
      <c r="A68" s="49"/>
      <c r="B68" s="49"/>
      <c r="C68" s="49"/>
      <c r="D68" s="49"/>
      <c r="E68" s="49"/>
      <c r="F68" s="49"/>
      <c r="G68" s="49"/>
      <c r="H68" s="49"/>
      <c r="I68" s="49"/>
      <c r="J68" s="49"/>
      <c r="K68" s="49"/>
      <c r="L68" s="49"/>
      <c r="M68" s="49"/>
    </row>
    <row r="69" ht="13.5" customHeight="1">
      <c r="A69" s="49"/>
      <c r="B69" s="49"/>
      <c r="C69" s="49"/>
      <c r="D69" s="49"/>
      <c r="E69" s="49"/>
      <c r="F69" s="49"/>
      <c r="G69" s="49"/>
      <c r="H69" s="49"/>
      <c r="I69" s="49"/>
      <c r="J69" s="49"/>
      <c r="K69" s="49"/>
      <c r="L69" s="49"/>
      <c r="M69" s="49"/>
    </row>
    <row r="70" ht="13.5" customHeight="1">
      <c r="A70" s="49"/>
      <c r="B70" s="49"/>
      <c r="C70" s="49"/>
      <c r="D70" s="49"/>
      <c r="E70" s="49"/>
      <c r="F70" s="49"/>
      <c r="G70" s="49"/>
      <c r="H70" s="49"/>
      <c r="I70" s="49"/>
      <c r="J70" s="49"/>
      <c r="K70" s="49"/>
      <c r="L70" s="49"/>
      <c r="M70" s="49"/>
    </row>
    <row r="71" ht="13.5" customHeight="1">
      <c r="A71" s="49"/>
      <c r="B71" s="49"/>
      <c r="C71" s="49"/>
      <c r="D71" s="49"/>
      <c r="E71" s="49"/>
      <c r="F71" s="49"/>
      <c r="G71" s="49"/>
      <c r="H71" s="49"/>
      <c r="I71" s="49"/>
      <c r="J71" s="49"/>
      <c r="K71" s="49"/>
      <c r="L71" s="49"/>
      <c r="M71" s="49"/>
    </row>
    <row r="72" ht="13.5" customHeight="1">
      <c r="A72" s="49"/>
      <c r="B72" s="49"/>
      <c r="C72" s="49"/>
      <c r="D72" s="49"/>
      <c r="E72" s="49"/>
      <c r="F72" s="49"/>
      <c r="G72" s="49"/>
      <c r="H72" s="49"/>
      <c r="I72" s="49"/>
      <c r="J72" s="49"/>
      <c r="K72" s="49"/>
      <c r="L72" s="49"/>
      <c r="M72" s="49"/>
    </row>
    <row r="73" ht="13.5" customHeight="1">
      <c r="A73" s="49"/>
      <c r="D73" s="49"/>
      <c r="E73" s="49"/>
      <c r="F73" s="49"/>
      <c r="G73" s="49"/>
      <c r="H73" s="49"/>
      <c r="I73" s="49"/>
      <c r="J73" s="49"/>
      <c r="K73" s="49"/>
      <c r="L73" s="49"/>
      <c r="M73" s="49"/>
    </row>
    <row r="74" ht="13.5" customHeight="1">
      <c r="A74" s="49"/>
      <c r="D74" s="49"/>
      <c r="E74" s="49"/>
      <c r="F74" s="49"/>
      <c r="G74" s="49"/>
      <c r="H74" s="49"/>
      <c r="I74" s="49"/>
      <c r="J74" s="49"/>
      <c r="K74" s="49"/>
      <c r="L74" s="49"/>
      <c r="M74" s="49"/>
    </row>
    <row r="75" ht="13.5" customHeight="1">
      <c r="A75" s="49"/>
      <c r="D75" s="49"/>
      <c r="E75" s="49"/>
      <c r="F75" s="49"/>
      <c r="G75" s="49"/>
      <c r="H75" s="49"/>
      <c r="I75" s="49"/>
      <c r="J75" s="49"/>
      <c r="K75" s="49"/>
      <c r="L75" s="49"/>
      <c r="M75" s="49"/>
    </row>
    <row r="76" ht="13.5" customHeight="1">
      <c r="A76" s="49"/>
      <c r="D76" s="49"/>
      <c r="E76" s="49"/>
      <c r="F76" s="49"/>
      <c r="G76" s="49"/>
      <c r="H76" s="49"/>
      <c r="I76" s="49"/>
      <c r="J76" s="49"/>
      <c r="K76" s="49"/>
      <c r="L76" s="49"/>
      <c r="M76" s="49"/>
    </row>
    <row r="77" ht="13.5" customHeight="1">
      <c r="A77" s="49"/>
      <c r="D77" s="49"/>
      <c r="E77" s="49"/>
      <c r="F77" s="49"/>
      <c r="G77" s="49"/>
      <c r="H77" s="49"/>
      <c r="I77" s="49"/>
      <c r="J77" s="49"/>
      <c r="K77" s="49"/>
      <c r="L77" s="49"/>
      <c r="M77" s="49"/>
    </row>
    <row r="78" ht="13.5" customHeight="1">
      <c r="A78" s="49"/>
      <c r="D78" s="49"/>
      <c r="E78" s="49"/>
      <c r="F78" s="49"/>
      <c r="G78" s="49"/>
      <c r="H78" s="49"/>
      <c r="I78" s="49"/>
      <c r="J78" s="49"/>
      <c r="K78" s="49"/>
      <c r="L78" s="49"/>
      <c r="M78" s="49"/>
    </row>
    <row r="79" ht="13.5" customHeight="1">
      <c r="A79" s="49"/>
      <c r="D79" s="49"/>
      <c r="E79" s="49"/>
      <c r="F79" s="49"/>
      <c r="G79" s="49"/>
      <c r="H79" s="49"/>
      <c r="I79" s="49"/>
      <c r="J79" s="49"/>
      <c r="K79" s="49"/>
      <c r="L79" s="49"/>
      <c r="M79" s="49"/>
    </row>
    <row r="80" ht="13.5" customHeight="1">
      <c r="A80" s="49"/>
      <c r="D80" s="49"/>
      <c r="E80" s="49"/>
      <c r="F80" s="49"/>
      <c r="G80" s="49"/>
      <c r="H80" s="49"/>
      <c r="I80" s="49"/>
      <c r="J80" s="49"/>
      <c r="K80" s="49"/>
      <c r="L80" s="49"/>
      <c r="M80" s="49"/>
    </row>
    <row r="81" ht="13.5" customHeight="1">
      <c r="A81" s="49"/>
      <c r="B81" s="49"/>
      <c r="C81" s="49"/>
      <c r="D81" s="49"/>
      <c r="E81" s="49"/>
      <c r="F81" s="49"/>
      <c r="G81" s="49"/>
      <c r="H81" s="49"/>
      <c r="I81" s="49"/>
      <c r="J81" s="49"/>
      <c r="K81" s="49"/>
      <c r="L81" s="49"/>
      <c r="M81" s="49"/>
    </row>
    <row r="82" ht="13.5" customHeight="1">
      <c r="A82" s="49"/>
      <c r="B82" s="49"/>
      <c r="C82" s="49"/>
      <c r="D82" s="49"/>
      <c r="E82" s="49"/>
      <c r="F82" s="49"/>
      <c r="G82" s="49"/>
      <c r="H82" s="49"/>
      <c r="I82" s="49"/>
      <c r="J82" s="49"/>
      <c r="K82" s="49"/>
      <c r="L82" s="49"/>
      <c r="M82" s="49"/>
    </row>
    <row r="83" ht="13.5" customHeight="1">
      <c r="A83" s="49"/>
      <c r="B83" s="49"/>
      <c r="C83" s="49"/>
      <c r="D83" s="49"/>
      <c r="E83" s="49"/>
      <c r="F83" s="49"/>
      <c r="G83" s="49"/>
      <c r="H83" s="49"/>
      <c r="I83" s="49"/>
      <c r="J83" s="49"/>
      <c r="K83" s="49"/>
      <c r="L83" s="49"/>
      <c r="M83" s="49"/>
    </row>
    <row r="84" ht="13.5" customHeight="1">
      <c r="A84" s="49"/>
      <c r="B84" s="49"/>
      <c r="C84" s="49"/>
      <c r="D84" s="49"/>
      <c r="E84" s="49"/>
      <c r="F84" s="49"/>
      <c r="G84" s="49"/>
      <c r="H84" s="49"/>
      <c r="I84" s="49"/>
      <c r="J84" s="49"/>
      <c r="K84" s="49"/>
      <c r="L84" s="49"/>
      <c r="M84" s="49"/>
    </row>
    <row r="85" ht="13.5" customHeight="1">
      <c r="A85" s="49"/>
      <c r="B85" s="49"/>
      <c r="C85" s="49"/>
      <c r="D85" s="49"/>
      <c r="E85" s="49"/>
      <c r="F85" s="49"/>
      <c r="G85" s="49"/>
      <c r="H85" s="49"/>
      <c r="I85" s="49"/>
      <c r="J85" s="49"/>
      <c r="K85" s="49"/>
      <c r="L85" s="49"/>
      <c r="M85" s="49"/>
    </row>
    <row r="86" ht="13.5" customHeight="1">
      <c r="A86" s="49"/>
      <c r="B86" s="49"/>
      <c r="C86" s="49"/>
      <c r="D86" s="49"/>
      <c r="E86" s="49"/>
      <c r="F86" s="49"/>
      <c r="G86" s="49"/>
      <c r="H86" s="49"/>
      <c r="I86" s="49"/>
      <c r="J86" s="49"/>
      <c r="K86" s="49"/>
      <c r="L86" s="49"/>
      <c r="M86" s="49"/>
    </row>
    <row r="87" ht="13.5" customHeight="1">
      <c r="A87" s="49"/>
      <c r="B87" s="49"/>
      <c r="C87" s="49"/>
      <c r="D87" s="49"/>
      <c r="E87" s="49"/>
      <c r="F87" s="49"/>
      <c r="G87" s="49"/>
      <c r="H87" s="49"/>
      <c r="I87" s="49"/>
      <c r="J87" s="49"/>
      <c r="K87" s="49"/>
      <c r="L87" s="49"/>
      <c r="M87" s="49"/>
    </row>
    <row r="88" ht="13.5" customHeight="1">
      <c r="A88" s="49"/>
      <c r="B88" s="49"/>
      <c r="C88" s="49"/>
      <c r="D88" s="49"/>
      <c r="E88" s="49"/>
      <c r="F88" s="49"/>
      <c r="G88" s="49"/>
      <c r="H88" s="49"/>
      <c r="I88" s="49"/>
      <c r="J88" s="49"/>
      <c r="K88" s="49"/>
      <c r="L88" s="49"/>
      <c r="M88" s="49"/>
    </row>
    <row r="89" ht="13.5" customHeight="1">
      <c r="A89" s="49"/>
      <c r="B89" s="49"/>
      <c r="C89" s="49"/>
      <c r="D89" s="49"/>
      <c r="E89" s="49"/>
      <c r="F89" s="49"/>
      <c r="G89" s="49"/>
      <c r="H89" s="49"/>
      <c r="I89" s="49"/>
      <c r="J89" s="49"/>
      <c r="K89" s="49"/>
      <c r="L89" s="49"/>
      <c r="M89" s="49"/>
    </row>
    <row r="90" ht="13.5" customHeight="1">
      <c r="A90" s="49"/>
      <c r="B90" s="49"/>
      <c r="C90" s="49"/>
      <c r="D90" s="49"/>
      <c r="E90" s="49"/>
      <c r="F90" s="49"/>
      <c r="G90" s="49"/>
      <c r="H90" s="49"/>
      <c r="I90" s="49"/>
      <c r="J90" s="49"/>
      <c r="K90" s="49"/>
      <c r="L90" s="49"/>
      <c r="M90" s="49"/>
    </row>
    <row r="91" ht="13.5" customHeight="1">
      <c r="A91" s="49"/>
      <c r="B91" s="49"/>
      <c r="C91" s="49"/>
      <c r="D91" s="49"/>
      <c r="E91" s="49"/>
      <c r="F91" s="49"/>
      <c r="G91" s="49"/>
      <c r="H91" s="49"/>
      <c r="I91" s="49"/>
      <c r="J91" s="49"/>
      <c r="K91" s="49"/>
      <c r="L91" s="49"/>
      <c r="M91" s="49"/>
    </row>
    <row r="92" ht="13.5" customHeight="1">
      <c r="A92" s="49"/>
      <c r="B92" s="49"/>
      <c r="C92" s="49"/>
      <c r="D92" s="49"/>
      <c r="E92" s="49"/>
      <c r="F92" s="49"/>
      <c r="G92" s="49"/>
      <c r="H92" s="49"/>
      <c r="I92" s="49"/>
      <c r="J92" s="49"/>
      <c r="K92" s="49"/>
      <c r="L92" s="49"/>
      <c r="M92" s="49"/>
    </row>
    <row r="93" ht="13.5" customHeight="1">
      <c r="A93" s="49"/>
      <c r="B93" s="49"/>
      <c r="C93" s="49"/>
      <c r="D93" s="49"/>
      <c r="E93" s="49"/>
      <c r="F93" s="49"/>
      <c r="G93" s="49"/>
      <c r="H93" s="49"/>
      <c r="I93" s="49"/>
      <c r="J93" s="49"/>
      <c r="K93" s="49"/>
      <c r="L93" s="49"/>
      <c r="M93" s="49"/>
    </row>
    <row r="94" ht="13.5" customHeight="1">
      <c r="A94" s="49"/>
      <c r="B94" s="49"/>
      <c r="C94" s="49"/>
      <c r="D94" s="49"/>
      <c r="E94" s="49"/>
      <c r="F94" s="49"/>
      <c r="G94" s="49"/>
      <c r="H94" s="49"/>
      <c r="I94" s="49"/>
      <c r="J94" s="49"/>
      <c r="K94" s="49"/>
      <c r="L94" s="49"/>
      <c r="M94" s="49"/>
    </row>
    <row r="95" ht="13.5" customHeight="1">
      <c r="A95" s="49"/>
      <c r="B95" s="49"/>
      <c r="C95" s="49"/>
      <c r="D95" s="49"/>
      <c r="E95" s="49"/>
      <c r="F95" s="49"/>
      <c r="G95" s="49"/>
      <c r="H95" s="49"/>
      <c r="I95" s="49"/>
      <c r="J95" s="49"/>
      <c r="K95" s="49"/>
      <c r="L95" s="49"/>
      <c r="M95" s="49"/>
    </row>
    <row r="96" ht="13.5" customHeight="1">
      <c r="A96" s="49"/>
      <c r="B96" s="49"/>
      <c r="C96" s="49"/>
      <c r="D96" s="49"/>
      <c r="E96" s="49"/>
      <c r="F96" s="49"/>
      <c r="G96" s="49"/>
      <c r="H96" s="49"/>
      <c r="I96" s="49"/>
      <c r="J96" s="49"/>
      <c r="K96" s="49"/>
      <c r="L96" s="49"/>
      <c r="M96" s="49"/>
    </row>
    <row r="97" ht="13.5" customHeight="1">
      <c r="A97" s="49"/>
      <c r="B97" s="49"/>
      <c r="C97" s="49"/>
      <c r="D97" s="49"/>
      <c r="E97" s="49"/>
      <c r="F97" s="49"/>
      <c r="G97" s="49"/>
      <c r="H97" s="49"/>
      <c r="I97" s="49"/>
      <c r="J97" s="49"/>
      <c r="K97" s="49"/>
      <c r="L97" s="49"/>
      <c r="M97" s="49"/>
    </row>
    <row r="98" ht="13.5" customHeight="1">
      <c r="A98" s="49"/>
      <c r="B98" s="49"/>
      <c r="C98" s="49"/>
      <c r="D98" s="49"/>
      <c r="E98" s="49"/>
      <c r="F98" s="49"/>
      <c r="G98" s="49"/>
      <c r="H98" s="49"/>
      <c r="I98" s="49"/>
      <c r="J98" s="49"/>
      <c r="K98" s="49"/>
      <c r="L98" s="49"/>
      <c r="M98" s="49"/>
    </row>
    <row r="99" ht="13.5" customHeight="1">
      <c r="A99" s="49"/>
      <c r="B99" s="49"/>
      <c r="C99" s="49"/>
      <c r="D99" s="49"/>
      <c r="E99" s="49"/>
      <c r="F99" s="49"/>
      <c r="G99" s="49"/>
      <c r="H99" s="49"/>
      <c r="I99" s="49"/>
      <c r="J99" s="49"/>
      <c r="K99" s="49"/>
      <c r="L99" s="49"/>
      <c r="M99" s="49"/>
    </row>
    <row r="100" ht="13.5" customHeight="1">
      <c r="A100" s="49"/>
      <c r="B100" s="49"/>
      <c r="C100" s="49"/>
      <c r="D100" s="49"/>
      <c r="E100" s="49"/>
      <c r="F100" s="49"/>
      <c r="G100" s="49"/>
      <c r="H100" s="49"/>
      <c r="I100" s="49"/>
      <c r="J100" s="49"/>
      <c r="K100" s="49"/>
      <c r="L100" s="49"/>
      <c r="M100" s="49"/>
    </row>
    <row r="101" ht="13.5" customHeight="1">
      <c r="A101" s="49"/>
      <c r="B101" s="49"/>
      <c r="C101" s="49"/>
      <c r="D101" s="49"/>
      <c r="E101" s="49"/>
      <c r="F101" s="49"/>
      <c r="G101" s="49"/>
      <c r="H101" s="49"/>
      <c r="I101" s="49"/>
      <c r="J101" s="49"/>
      <c r="K101" s="49"/>
      <c r="L101" s="49"/>
      <c r="M101" s="49"/>
    </row>
    <row r="102" ht="13.5" customHeight="1">
      <c r="A102" s="49"/>
      <c r="B102" s="49"/>
      <c r="C102" s="49"/>
      <c r="D102" s="49"/>
      <c r="E102" s="49"/>
      <c r="F102" s="49"/>
      <c r="G102" s="49"/>
      <c r="H102" s="49"/>
      <c r="I102" s="49"/>
      <c r="J102" s="49"/>
      <c r="K102" s="49"/>
      <c r="L102" s="49"/>
      <c r="M102" s="49"/>
    </row>
    <row r="103" ht="13.5" customHeight="1">
      <c r="A103" s="49"/>
      <c r="B103" s="49"/>
      <c r="C103" s="49"/>
      <c r="D103" s="49"/>
      <c r="E103" s="49"/>
      <c r="F103" s="49"/>
      <c r="G103" s="49"/>
      <c r="H103" s="49"/>
      <c r="I103" s="49"/>
      <c r="J103" s="49"/>
      <c r="K103" s="49"/>
      <c r="L103" s="49"/>
      <c r="M103" s="49"/>
    </row>
    <row r="104" ht="13.5" customHeight="1">
      <c r="A104" s="49"/>
      <c r="B104" s="49"/>
      <c r="C104" s="49"/>
      <c r="D104" s="49"/>
      <c r="E104" s="49"/>
      <c r="F104" s="49"/>
      <c r="G104" s="49"/>
      <c r="H104" s="49"/>
      <c r="I104" s="49"/>
      <c r="J104" s="49"/>
      <c r="K104" s="49"/>
      <c r="L104" s="49"/>
      <c r="M104" s="49"/>
    </row>
    <row r="105" ht="13.5" customHeight="1">
      <c r="A105" s="49"/>
      <c r="B105" s="49"/>
      <c r="C105" s="49"/>
      <c r="D105" s="49"/>
      <c r="E105" s="49"/>
      <c r="F105" s="49"/>
      <c r="G105" s="49"/>
      <c r="H105" s="49"/>
      <c r="I105" s="49"/>
    </row>
    <row r="106" ht="13.5" customHeight="1">
      <c r="A106" s="49"/>
      <c r="B106" s="49"/>
      <c r="C106" s="49"/>
      <c r="D106" s="49"/>
      <c r="E106" s="49"/>
      <c r="F106" s="49"/>
      <c r="G106" s="49"/>
      <c r="H106" s="49"/>
      <c r="I106" s="49"/>
      <c r="S106" s="49"/>
      <c r="T106" s="49"/>
      <c r="U106" s="49"/>
      <c r="V106" s="49"/>
      <c r="W106" s="49"/>
      <c r="X106" s="49"/>
      <c r="Y106" s="49"/>
      <c r="Z106" s="49"/>
      <c r="AA106" s="49"/>
      <c r="AB106" s="49"/>
      <c r="AC106" s="49"/>
      <c r="AD106" s="49"/>
      <c r="AE106" s="49"/>
      <c r="AF106" s="49"/>
      <c r="AG106" s="49"/>
      <c r="AH106" s="49"/>
      <c r="AI106" s="49"/>
      <c r="AJ106" s="49"/>
      <c r="AK106" s="49"/>
      <c r="AL106" s="49"/>
    </row>
    <row r="107" ht="13.5" customHeight="1">
      <c r="A107" s="49"/>
      <c r="B107" s="49"/>
      <c r="C107" s="49"/>
      <c r="D107" s="49"/>
      <c r="E107" s="49"/>
      <c r="F107" s="49"/>
      <c r="G107" s="49"/>
      <c r="H107" s="49"/>
      <c r="I107" s="49"/>
      <c r="S107" s="49"/>
      <c r="T107" s="49"/>
      <c r="U107" s="49"/>
      <c r="V107" s="49"/>
      <c r="W107" s="49"/>
      <c r="X107" s="49"/>
      <c r="Y107" s="49"/>
      <c r="Z107" s="49"/>
      <c r="AA107" s="49"/>
      <c r="AB107" s="49"/>
      <c r="AC107" s="49"/>
      <c r="AD107" s="49"/>
      <c r="AE107" s="49"/>
      <c r="AF107" s="49"/>
      <c r="AG107" s="49"/>
      <c r="AH107" s="49"/>
      <c r="AI107" s="49"/>
      <c r="AJ107" s="49"/>
      <c r="AK107" s="49"/>
      <c r="AL107" s="49"/>
    </row>
    <row r="108" ht="13.5" customHeight="1">
      <c r="A108" s="49"/>
      <c r="B108" s="49"/>
      <c r="C108" s="49"/>
      <c r="D108" s="49"/>
      <c r="E108" s="49"/>
      <c r="F108" s="49"/>
      <c r="G108" s="49"/>
      <c r="H108" s="49"/>
      <c r="I108" s="49"/>
      <c r="S108" s="49"/>
      <c r="T108" s="49"/>
      <c r="U108" s="49"/>
      <c r="V108" s="49"/>
      <c r="W108" s="49"/>
      <c r="X108" s="49"/>
      <c r="Y108" s="49"/>
      <c r="Z108" s="49"/>
      <c r="AA108" s="49"/>
      <c r="AB108" s="49"/>
      <c r="AC108" s="49"/>
      <c r="AD108" s="49"/>
      <c r="AE108" s="49"/>
      <c r="AF108" s="49"/>
      <c r="AG108" s="49"/>
      <c r="AH108" s="49"/>
      <c r="AI108" s="49"/>
      <c r="AJ108" s="49"/>
      <c r="AK108" s="49"/>
      <c r="AL108" s="49"/>
    </row>
    <row r="109" ht="13.5" customHeight="1">
      <c r="A109" s="49"/>
      <c r="B109" s="49"/>
      <c r="C109" s="49"/>
      <c r="D109" s="49"/>
      <c r="E109" s="49"/>
      <c r="F109" s="49"/>
      <c r="G109" s="49"/>
      <c r="H109" s="49"/>
      <c r="I109" s="49"/>
      <c r="S109" s="49"/>
      <c r="T109" s="49"/>
      <c r="U109" s="49"/>
      <c r="V109" s="49"/>
      <c r="W109" s="49"/>
      <c r="X109" s="49"/>
      <c r="Y109" s="49"/>
      <c r="Z109" s="49"/>
      <c r="AA109" s="49"/>
      <c r="AB109" s="49"/>
      <c r="AC109" s="49"/>
      <c r="AD109" s="49"/>
      <c r="AE109" s="49"/>
      <c r="AF109" s="49"/>
      <c r="AG109" s="49"/>
      <c r="AH109" s="49"/>
      <c r="AI109" s="49"/>
      <c r="AJ109" s="49"/>
      <c r="AK109" s="49"/>
      <c r="AL109" s="49"/>
    </row>
    <row r="110" ht="13.5" customHeight="1">
      <c r="A110" s="49"/>
      <c r="B110" s="49"/>
      <c r="C110" s="49"/>
      <c r="D110" s="49"/>
      <c r="E110" s="49"/>
      <c r="F110" s="49"/>
      <c r="G110" s="49"/>
      <c r="H110" s="49"/>
      <c r="I110" s="49"/>
      <c r="S110" s="49"/>
      <c r="T110" s="49"/>
      <c r="U110" s="49"/>
      <c r="V110" s="49"/>
      <c r="W110" s="49"/>
      <c r="X110" s="49"/>
      <c r="Y110" s="49"/>
      <c r="Z110" s="49"/>
      <c r="AA110" s="49"/>
      <c r="AB110" s="49"/>
      <c r="AC110" s="49"/>
      <c r="AD110" s="49"/>
      <c r="AE110" s="49"/>
      <c r="AF110" s="49"/>
      <c r="AG110" s="49"/>
      <c r="AH110" s="49"/>
      <c r="AI110" s="49"/>
      <c r="AJ110" s="49"/>
      <c r="AK110" s="49"/>
      <c r="AL110" s="49"/>
    </row>
    <row r="111" ht="13.5" customHeight="1">
      <c r="A111" s="49"/>
      <c r="B111" s="49"/>
      <c r="C111" s="49"/>
      <c r="D111" s="49"/>
      <c r="E111" s="49"/>
      <c r="F111" s="49"/>
      <c r="G111" s="49"/>
      <c r="H111" s="49"/>
      <c r="I111" s="49"/>
      <c r="S111" s="49"/>
      <c r="T111" s="49"/>
      <c r="U111" s="49"/>
      <c r="V111" s="49"/>
      <c r="W111" s="49"/>
      <c r="X111" s="49"/>
      <c r="Y111" s="49"/>
      <c r="Z111" s="49"/>
      <c r="AA111" s="49"/>
      <c r="AB111" s="49"/>
      <c r="AC111" s="49"/>
      <c r="AD111" s="49"/>
      <c r="AE111" s="49"/>
      <c r="AF111" s="49"/>
      <c r="AG111" s="49"/>
      <c r="AH111" s="49"/>
      <c r="AI111" s="49"/>
      <c r="AJ111" s="49"/>
      <c r="AK111" s="49"/>
      <c r="AL111" s="49"/>
    </row>
    <row r="112" ht="13.5" customHeight="1">
      <c r="A112" s="49"/>
      <c r="B112" s="49"/>
      <c r="C112" s="49"/>
      <c r="D112" s="49"/>
      <c r="E112" s="49"/>
      <c r="F112" s="49"/>
      <c r="G112" s="49"/>
      <c r="H112" s="49"/>
      <c r="I112" s="49"/>
      <c r="S112" s="49"/>
      <c r="T112" s="49"/>
      <c r="U112" s="49"/>
      <c r="V112" s="49"/>
      <c r="W112" s="49"/>
      <c r="X112" s="49"/>
      <c r="Y112" s="49"/>
      <c r="Z112" s="49"/>
      <c r="AA112" s="49"/>
      <c r="AB112" s="49"/>
      <c r="AC112" s="49"/>
      <c r="AD112" s="49"/>
      <c r="AE112" s="49"/>
      <c r="AF112" s="49"/>
      <c r="AG112" s="49"/>
      <c r="AH112" s="49"/>
      <c r="AI112" s="49"/>
      <c r="AJ112" s="49"/>
      <c r="AK112" s="49"/>
      <c r="AL112" s="49"/>
    </row>
    <row r="113" ht="13.5" customHeight="1">
      <c r="A113" s="49"/>
      <c r="B113" s="49"/>
      <c r="C113" s="49"/>
      <c r="D113" s="49"/>
      <c r="E113" s="49"/>
      <c r="F113" s="49"/>
      <c r="G113" s="49"/>
      <c r="H113" s="49"/>
      <c r="I113" s="49"/>
      <c r="S113" s="49"/>
      <c r="T113" s="49"/>
      <c r="U113" s="49"/>
      <c r="V113" s="49"/>
      <c r="W113" s="49"/>
      <c r="X113" s="49"/>
      <c r="Y113" s="49"/>
      <c r="Z113" s="49"/>
      <c r="AA113" s="49"/>
      <c r="AB113" s="49"/>
      <c r="AC113" s="49"/>
      <c r="AD113" s="49"/>
      <c r="AE113" s="49"/>
      <c r="AF113" s="49"/>
      <c r="AG113" s="49"/>
      <c r="AH113" s="49"/>
      <c r="AI113" s="49"/>
      <c r="AJ113" s="49"/>
      <c r="AK113" s="49"/>
      <c r="AL113" s="49"/>
    </row>
    <row r="114" ht="13.5" customHeight="1">
      <c r="A114" s="49"/>
      <c r="B114" s="49"/>
      <c r="C114" s="49"/>
      <c r="D114" s="49"/>
      <c r="E114" s="49"/>
      <c r="F114" s="49"/>
      <c r="G114" s="49"/>
      <c r="H114" s="49"/>
      <c r="I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row>
    <row r="115" ht="13.5" customHeight="1">
      <c r="A115" s="49"/>
      <c r="B115" s="49"/>
      <c r="C115" s="49"/>
      <c r="D115" s="49"/>
      <c r="E115" s="49"/>
      <c r="F115" s="49"/>
      <c r="G115" s="49"/>
      <c r="H115" s="49"/>
      <c r="I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row>
    <row r="116" ht="13.5" customHeight="1">
      <c r="A116" s="49"/>
      <c r="B116" s="49"/>
      <c r="C116" s="49"/>
      <c r="D116" s="49"/>
      <c r="E116" s="49"/>
      <c r="F116" s="49"/>
      <c r="G116" s="49"/>
      <c r="H116" s="49"/>
      <c r="I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row>
    <row r="117" ht="13.5" customHeight="1">
      <c r="A117" s="49"/>
      <c r="B117" s="49"/>
      <c r="C117" s="49"/>
      <c r="D117" s="49"/>
      <c r="E117" s="49"/>
      <c r="F117" s="49"/>
      <c r="G117" s="49"/>
      <c r="H117" s="49"/>
      <c r="I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row>
    <row r="118" ht="13.5" customHeight="1">
      <c r="A118" s="49"/>
      <c r="B118" s="49"/>
      <c r="C118" s="49"/>
      <c r="D118" s="49"/>
      <c r="E118" s="49"/>
      <c r="F118" s="49"/>
      <c r="G118" s="49"/>
      <c r="H118" s="49"/>
      <c r="I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row>
    <row r="119" ht="13.5" customHeight="1">
      <c r="A119" s="49"/>
      <c r="B119" s="49"/>
      <c r="C119" s="49"/>
      <c r="D119" s="49"/>
      <c r="E119" s="49"/>
      <c r="F119" s="49"/>
      <c r="G119" s="49"/>
      <c r="H119" s="49"/>
      <c r="I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row>
    <row r="120" ht="13.5" customHeight="1">
      <c r="A120" s="49"/>
      <c r="B120" s="49"/>
      <c r="C120" s="49"/>
      <c r="D120" s="49"/>
      <c r="E120" s="49"/>
      <c r="F120" s="49"/>
      <c r="G120" s="49"/>
      <c r="H120" s="49"/>
      <c r="I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row>
    <row r="121" ht="13.5" customHeight="1">
      <c r="A121" s="49"/>
      <c r="B121" s="49"/>
      <c r="C121" s="49"/>
      <c r="D121" s="49"/>
      <c r="E121" s="49"/>
      <c r="F121" s="49"/>
      <c r="G121" s="49"/>
      <c r="H121" s="49"/>
      <c r="I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row>
    <row r="122" ht="13.5" customHeight="1">
      <c r="A122" s="49"/>
      <c r="B122" s="49"/>
      <c r="C122" s="49"/>
      <c r="D122" s="49"/>
      <c r="E122" s="49"/>
      <c r="F122" s="49"/>
      <c r="G122" s="49"/>
      <c r="H122" s="49"/>
      <c r="I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row>
    <row r="123" ht="13.5" customHeight="1">
      <c r="A123" s="49"/>
      <c r="B123" s="49"/>
      <c r="C123" s="49"/>
      <c r="D123" s="49"/>
      <c r="E123" s="49"/>
      <c r="F123" s="49"/>
      <c r="G123" s="49"/>
      <c r="H123" s="49"/>
      <c r="I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row>
    <row r="124" ht="13.5" customHeight="1">
      <c r="A124" s="49"/>
      <c r="B124" s="49"/>
      <c r="C124" s="49"/>
      <c r="D124" s="49"/>
      <c r="E124" s="49"/>
      <c r="F124" s="49"/>
      <c r="G124" s="49"/>
      <c r="H124" s="49"/>
      <c r="I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row>
    <row r="125" ht="13.5" customHeight="1">
      <c r="A125" s="49"/>
      <c r="B125" s="49"/>
      <c r="C125" s="49"/>
      <c r="D125" s="49"/>
      <c r="E125" s="49"/>
      <c r="F125" s="49"/>
      <c r="G125" s="49"/>
      <c r="H125" s="49"/>
      <c r="I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row>
    <row r="126" ht="13.5" customHeight="1">
      <c r="A126" s="49"/>
      <c r="B126" s="49"/>
      <c r="C126" s="49"/>
      <c r="D126" s="49"/>
      <c r="E126" s="49"/>
      <c r="F126" s="49"/>
      <c r="G126" s="49"/>
      <c r="H126" s="49"/>
      <c r="I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row>
    <row r="127" ht="13.5" customHeight="1">
      <c r="A127" s="49"/>
      <c r="B127" s="49"/>
      <c r="C127" s="49"/>
      <c r="D127" s="49"/>
      <c r="E127" s="49"/>
      <c r="F127" s="49"/>
      <c r="G127" s="49"/>
      <c r="H127" s="49"/>
      <c r="I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row>
    <row r="128" ht="13.5" customHeight="1">
      <c r="A128" s="49"/>
      <c r="B128" s="49"/>
      <c r="C128" s="49"/>
      <c r="D128" s="49"/>
      <c r="E128" s="49"/>
      <c r="F128" s="49"/>
      <c r="G128" s="49"/>
      <c r="H128" s="49"/>
      <c r="I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row>
    <row r="129" ht="13.5" customHeight="1">
      <c r="A129" s="49"/>
      <c r="B129" s="49"/>
      <c r="C129" s="49"/>
      <c r="D129" s="49"/>
      <c r="E129" s="49"/>
      <c r="F129" s="49"/>
      <c r="G129" s="49"/>
      <c r="H129" s="49"/>
      <c r="I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row>
    <row r="130" ht="13.5" customHeight="1">
      <c r="A130" s="49"/>
      <c r="B130" s="49"/>
      <c r="C130" s="49"/>
      <c r="D130" s="49"/>
      <c r="E130" s="49"/>
      <c r="F130" s="49"/>
      <c r="G130" s="49"/>
      <c r="H130" s="49"/>
      <c r="I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row>
    <row r="131" ht="13.5" customHeight="1">
      <c r="A131" s="49"/>
      <c r="B131" s="49"/>
      <c r="C131" s="49"/>
      <c r="D131" s="49"/>
      <c r="E131" s="49"/>
      <c r="F131" s="49"/>
      <c r="G131" s="49"/>
      <c r="H131" s="49"/>
      <c r="I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row>
    <row r="132" ht="13.5" customHeight="1">
      <c r="A132" s="49"/>
      <c r="B132" s="49"/>
      <c r="C132" s="49"/>
      <c r="D132" s="49"/>
      <c r="E132" s="49"/>
      <c r="F132" s="49"/>
      <c r="G132" s="49"/>
      <c r="H132" s="49"/>
      <c r="I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row>
    <row r="133" ht="13.5" customHeight="1">
      <c r="A133" s="49"/>
      <c r="B133" s="49"/>
      <c r="C133" s="49"/>
      <c r="D133" s="49"/>
      <c r="E133" s="49"/>
      <c r="F133" s="49"/>
      <c r="G133" s="49"/>
      <c r="H133" s="49"/>
      <c r="I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row>
    <row r="134" ht="13.5" customHeight="1">
      <c r="A134" s="49"/>
      <c r="B134" s="49"/>
      <c r="C134" s="49"/>
      <c r="D134" s="49"/>
      <c r="E134" s="49"/>
      <c r="F134" s="49"/>
      <c r="G134" s="49"/>
      <c r="H134" s="49"/>
      <c r="I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row>
    <row r="135" ht="13.5" customHeight="1">
      <c r="A135" s="49"/>
      <c r="B135" s="49"/>
      <c r="C135" s="49"/>
      <c r="D135" s="49"/>
      <c r="E135" s="49"/>
      <c r="F135" s="49"/>
      <c r="G135" s="49"/>
      <c r="H135" s="49"/>
      <c r="I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row>
    <row r="136" ht="13.5" customHeight="1">
      <c r="A136" s="49"/>
      <c r="B136" s="49"/>
      <c r="C136" s="49"/>
      <c r="D136" s="49"/>
      <c r="E136" s="49"/>
      <c r="F136" s="49"/>
      <c r="G136" s="49"/>
      <c r="H136" s="49"/>
      <c r="I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row>
    <row r="137" ht="13.5" customHeight="1">
      <c r="A137" s="49"/>
      <c r="B137" s="49"/>
      <c r="C137" s="49"/>
      <c r="D137" s="49"/>
      <c r="E137" s="49"/>
      <c r="F137" s="49"/>
      <c r="G137" s="49"/>
      <c r="H137" s="49"/>
      <c r="I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row>
    <row r="138" ht="13.5" customHeight="1">
      <c r="A138" s="49"/>
      <c r="B138" s="49"/>
      <c r="C138" s="49"/>
      <c r="D138" s="49"/>
      <c r="E138" s="49"/>
      <c r="F138" s="49"/>
      <c r="G138" s="49"/>
      <c r="H138" s="49"/>
      <c r="I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row>
    <row r="139" ht="13.5" customHeight="1">
      <c r="A139" s="49"/>
      <c r="B139" s="49"/>
      <c r="C139" s="49"/>
      <c r="D139" s="49"/>
      <c r="E139" s="49"/>
      <c r="F139" s="49"/>
      <c r="G139" s="49"/>
      <c r="H139" s="49"/>
      <c r="I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row>
    <row r="140" ht="13.5" customHeight="1">
      <c r="A140" s="49"/>
      <c r="B140" s="49"/>
      <c r="C140" s="49"/>
      <c r="D140" s="49"/>
      <c r="E140" s="49"/>
      <c r="F140" s="49"/>
      <c r="G140" s="49"/>
      <c r="H140" s="49"/>
      <c r="I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row>
    <row r="141" ht="13.5" customHeight="1">
      <c r="A141" s="49"/>
      <c r="B141" s="49"/>
      <c r="C141" s="49"/>
      <c r="D141" s="49"/>
      <c r="E141" s="49"/>
      <c r="F141" s="49"/>
      <c r="G141" s="49"/>
      <c r="H141" s="49"/>
      <c r="I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row>
    <row r="142" ht="13.5" customHeight="1">
      <c r="A142" s="49"/>
      <c r="B142" s="49"/>
      <c r="C142" s="49"/>
      <c r="D142" s="49"/>
      <c r="E142" s="49"/>
      <c r="F142" s="49"/>
      <c r="G142" s="49"/>
      <c r="H142" s="49"/>
      <c r="I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row>
    <row r="143" ht="13.5" customHeight="1">
      <c r="A143" s="49"/>
      <c r="B143" s="49"/>
      <c r="C143" s="49"/>
      <c r="D143" s="49"/>
      <c r="E143" s="49"/>
      <c r="F143" s="49"/>
      <c r="G143" s="49"/>
      <c r="H143" s="49"/>
      <c r="I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row>
    <row r="144" ht="13.5" customHeight="1">
      <c r="A144" s="49"/>
      <c r="B144" s="49"/>
      <c r="C144" s="49"/>
      <c r="D144" s="49"/>
      <c r="E144" s="49"/>
      <c r="F144" s="49"/>
      <c r="G144" s="49"/>
      <c r="H144" s="49"/>
      <c r="I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row>
    <row r="145" ht="13.5" customHeight="1">
      <c r="A145" s="49"/>
      <c r="B145" s="49"/>
      <c r="C145" s="49"/>
      <c r="D145" s="49"/>
      <c r="E145" s="49"/>
      <c r="F145" s="49"/>
      <c r="G145" s="49"/>
      <c r="H145" s="49"/>
      <c r="I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row>
    <row r="146" ht="13.5" customHeight="1">
      <c r="A146" s="49"/>
      <c r="B146" s="49"/>
      <c r="C146" s="49"/>
      <c r="D146" s="49"/>
      <c r="E146" s="49"/>
      <c r="F146" s="49"/>
      <c r="G146" s="49"/>
      <c r="H146" s="49"/>
      <c r="I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row>
    <row r="147" ht="13.5" customHeight="1">
      <c r="A147" s="49"/>
      <c r="B147" s="49"/>
      <c r="C147" s="49"/>
      <c r="D147" s="49"/>
      <c r="E147" s="49"/>
      <c r="F147" s="49"/>
      <c r="G147" s="49"/>
      <c r="H147" s="49"/>
      <c r="I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row>
    <row r="148" ht="13.5" customHeight="1">
      <c r="A148" s="49"/>
      <c r="B148" s="49"/>
      <c r="C148" s="49"/>
      <c r="D148" s="49"/>
      <c r="E148" s="49"/>
      <c r="F148" s="49"/>
      <c r="G148" s="49"/>
      <c r="H148" s="49"/>
      <c r="I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row>
    <row r="149" ht="13.5" customHeight="1">
      <c r="A149" s="49"/>
      <c r="B149" s="49"/>
      <c r="C149" s="49"/>
      <c r="D149" s="49"/>
      <c r="E149" s="49"/>
      <c r="F149" s="49"/>
      <c r="G149" s="49"/>
      <c r="H149" s="49"/>
      <c r="I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row>
    <row r="150" ht="13.5" customHeight="1">
      <c r="A150" s="49"/>
      <c r="B150" s="49"/>
      <c r="C150" s="49"/>
      <c r="D150" s="49"/>
      <c r="E150" s="49"/>
      <c r="F150" s="49"/>
      <c r="G150" s="49"/>
      <c r="H150" s="49"/>
      <c r="I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row>
    <row r="151" ht="13.5" customHeight="1">
      <c r="A151" s="49"/>
      <c r="B151" s="49"/>
      <c r="C151" s="49"/>
      <c r="D151" s="49"/>
      <c r="E151" s="49"/>
      <c r="F151" s="49"/>
      <c r="G151" s="49"/>
      <c r="H151" s="49"/>
      <c r="I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row>
    <row r="152" ht="13.5" customHeight="1">
      <c r="A152" s="49"/>
      <c r="B152" s="49"/>
      <c r="C152" s="49"/>
      <c r="D152" s="49"/>
      <c r="E152" s="49"/>
      <c r="F152" s="49"/>
      <c r="G152" s="49"/>
      <c r="H152" s="49"/>
      <c r="I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row>
    <row r="153" ht="13.5" customHeight="1">
      <c r="A153" s="49"/>
      <c r="B153" s="49"/>
      <c r="C153" s="49"/>
      <c r="D153" s="49"/>
      <c r="E153" s="49"/>
      <c r="F153" s="49"/>
      <c r="G153" s="49"/>
      <c r="H153" s="49"/>
      <c r="I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row>
    <row r="154" ht="13.5" customHeight="1">
      <c r="A154" s="49"/>
      <c r="B154" s="49"/>
      <c r="C154" s="49"/>
      <c r="D154" s="49"/>
      <c r="E154" s="49"/>
      <c r="F154" s="49"/>
      <c r="G154" s="49"/>
      <c r="H154" s="49"/>
      <c r="I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row>
    <row r="155" ht="13.5" customHeight="1">
      <c r="A155" s="49"/>
      <c r="B155" s="49"/>
      <c r="C155" s="49"/>
      <c r="D155" s="49"/>
      <c r="E155" s="49"/>
      <c r="F155" s="49"/>
      <c r="G155" s="49"/>
      <c r="H155" s="49"/>
      <c r="I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row>
    <row r="156" ht="13.5" customHeight="1">
      <c r="A156" s="49"/>
      <c r="B156" s="49"/>
      <c r="C156" s="49"/>
      <c r="D156" s="49"/>
      <c r="E156" s="49"/>
      <c r="F156" s="49"/>
      <c r="G156" s="49"/>
      <c r="H156" s="49"/>
      <c r="I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row>
    <row r="157" ht="13.5" customHeight="1">
      <c r="A157" s="49"/>
      <c r="B157" s="49"/>
      <c r="C157" s="49"/>
      <c r="D157" s="49"/>
      <c r="E157" s="49"/>
      <c r="F157" s="49"/>
      <c r="G157" s="49"/>
      <c r="H157" s="49"/>
      <c r="I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row>
    <row r="158" ht="13.5" customHeight="1">
      <c r="A158" s="49"/>
      <c r="B158" s="49"/>
      <c r="C158" s="49"/>
      <c r="D158" s="49"/>
      <c r="E158" s="49"/>
      <c r="F158" s="49"/>
      <c r="G158" s="49"/>
      <c r="H158" s="49"/>
      <c r="I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row>
    <row r="159" ht="13.5" customHeight="1">
      <c r="A159" s="49"/>
      <c r="B159" s="49"/>
      <c r="C159" s="49"/>
      <c r="D159" s="49"/>
      <c r="E159" s="49"/>
      <c r="F159" s="49"/>
      <c r="G159" s="49"/>
      <c r="H159" s="49"/>
      <c r="I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row>
    <row r="160" ht="13.5" customHeight="1">
      <c r="A160" s="49"/>
      <c r="B160" s="49"/>
      <c r="C160" s="49"/>
      <c r="D160" s="49"/>
      <c r="E160" s="49"/>
      <c r="F160" s="49"/>
      <c r="G160" s="49"/>
      <c r="H160" s="49"/>
      <c r="I160" s="49"/>
      <c r="O160" s="49"/>
      <c r="P160" s="49"/>
      <c r="Q160" s="49"/>
      <c r="R160" s="49"/>
      <c r="S160" s="49"/>
      <c r="T160" s="49"/>
      <c r="U160" s="49"/>
      <c r="V160" s="49"/>
      <c r="W160" s="49"/>
      <c r="X160" s="49"/>
      <c r="Y160" s="49"/>
      <c r="Z160" s="49"/>
      <c r="AA160" s="49"/>
      <c r="AB160" s="49"/>
      <c r="AC160" s="49"/>
      <c r="AD160" s="49"/>
      <c r="AE160" s="49"/>
      <c r="AF160" s="49"/>
      <c r="AG160" s="49"/>
      <c r="AH160" s="49"/>
      <c r="AI160" s="49"/>
      <c r="AJ160" s="49"/>
      <c r="AK160" s="49"/>
      <c r="AL160" s="49"/>
    </row>
    <row r="161" ht="13.5" customHeight="1">
      <c r="A161" s="49"/>
      <c r="B161" s="49"/>
      <c r="C161" s="49"/>
      <c r="D161" s="49"/>
      <c r="E161" s="49"/>
      <c r="F161" s="49"/>
      <c r="G161" s="49"/>
      <c r="H161" s="49"/>
      <c r="I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row>
    <row r="162" ht="13.5" customHeight="1">
      <c r="A162" s="49"/>
      <c r="B162" s="49"/>
      <c r="C162" s="49"/>
      <c r="D162" s="49"/>
      <c r="E162" s="49"/>
      <c r="F162" s="49"/>
      <c r="G162" s="49"/>
      <c r="H162" s="49"/>
      <c r="I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row>
    <row r="163" ht="13.5" customHeight="1">
      <c r="A163" s="49"/>
      <c r="B163" s="49"/>
      <c r="C163" s="49"/>
      <c r="D163" s="49"/>
      <c r="E163" s="49"/>
      <c r="F163" s="49"/>
      <c r="G163" s="49"/>
      <c r="H163" s="49"/>
      <c r="I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row>
    <row r="164" ht="13.5" customHeight="1">
      <c r="A164" s="49"/>
      <c r="B164" s="49"/>
      <c r="C164" s="49"/>
      <c r="D164" s="49"/>
      <c r="E164" s="49"/>
      <c r="F164" s="49"/>
      <c r="G164" s="49"/>
      <c r="H164" s="49"/>
      <c r="I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row>
    <row r="165" ht="13.5" customHeight="1">
      <c r="A165" s="49"/>
      <c r="B165" s="49"/>
      <c r="C165" s="49"/>
      <c r="D165" s="49"/>
      <c r="E165" s="49"/>
      <c r="F165" s="49"/>
      <c r="G165" s="49"/>
      <c r="H165" s="49"/>
      <c r="I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row>
    <row r="166" ht="13.5" customHeight="1">
      <c r="A166" s="49"/>
      <c r="B166" s="49"/>
      <c r="C166" s="49"/>
      <c r="D166" s="49"/>
      <c r="E166" s="49"/>
      <c r="F166" s="49"/>
      <c r="G166" s="49"/>
      <c r="H166" s="49"/>
      <c r="I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row>
    <row r="167" ht="13.5" customHeight="1">
      <c r="A167" s="49"/>
      <c r="B167" s="49"/>
      <c r="C167" s="49"/>
      <c r="D167" s="49"/>
      <c r="E167" s="49"/>
      <c r="F167" s="49"/>
      <c r="G167" s="49"/>
      <c r="H167" s="49"/>
      <c r="I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row>
    <row r="168" ht="13.5" customHeight="1">
      <c r="A168" s="49"/>
      <c r="B168" s="49"/>
      <c r="C168" s="49"/>
      <c r="D168" s="49"/>
      <c r="E168" s="49"/>
      <c r="F168" s="49"/>
      <c r="G168" s="49"/>
      <c r="H168" s="49"/>
      <c r="I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row>
    <row r="169" ht="13.5" customHeight="1">
      <c r="A169" s="49"/>
      <c r="B169" s="49"/>
      <c r="C169" s="49"/>
      <c r="D169" s="49"/>
      <c r="E169" s="49"/>
      <c r="F169" s="49"/>
      <c r="G169" s="49"/>
      <c r="H169" s="49"/>
      <c r="I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row>
    <row r="170" ht="13.5" customHeight="1">
      <c r="A170" s="49"/>
      <c r="B170" s="49"/>
      <c r="C170" s="49"/>
      <c r="D170" s="49"/>
      <c r="E170" s="49"/>
      <c r="F170" s="49"/>
      <c r="G170" s="49"/>
      <c r="H170" s="49"/>
      <c r="I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row>
    <row r="171" ht="13.5" customHeight="1">
      <c r="A171" s="49"/>
      <c r="B171" s="49"/>
      <c r="C171" s="49"/>
      <c r="D171" s="49"/>
      <c r="E171" s="49"/>
      <c r="F171" s="49"/>
      <c r="G171" s="49"/>
      <c r="H171" s="49"/>
      <c r="I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c r="AL171" s="49"/>
    </row>
    <row r="172" ht="13.5" customHeight="1">
      <c r="A172" s="49"/>
      <c r="B172" s="49"/>
      <c r="C172" s="49"/>
      <c r="D172" s="49"/>
      <c r="E172" s="49"/>
      <c r="F172" s="49"/>
      <c r="G172" s="49"/>
      <c r="H172" s="49"/>
      <c r="I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row>
    <row r="173" ht="13.5" customHeight="1">
      <c r="A173" s="49"/>
      <c r="B173" s="49"/>
      <c r="C173" s="49"/>
      <c r="D173" s="49"/>
      <c r="E173" s="49"/>
      <c r="F173" s="49"/>
      <c r="G173" s="49"/>
      <c r="H173" s="49"/>
      <c r="I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row>
    <row r="174" ht="13.5" customHeight="1">
      <c r="A174" s="49"/>
      <c r="B174" s="49"/>
      <c r="C174" s="49"/>
      <c r="D174" s="49"/>
      <c r="E174" s="49"/>
      <c r="F174" s="49"/>
      <c r="G174" s="49"/>
      <c r="H174" s="49"/>
      <c r="I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row>
    <row r="175" ht="13.5" customHeight="1">
      <c r="A175" s="49"/>
      <c r="B175" s="49"/>
      <c r="C175" s="49"/>
      <c r="D175" s="49"/>
      <c r="E175" s="49"/>
      <c r="F175" s="49"/>
      <c r="G175" s="49"/>
      <c r="H175" s="49"/>
      <c r="I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row>
    <row r="176" ht="13.5" customHeight="1">
      <c r="A176" s="49"/>
      <c r="B176" s="49"/>
      <c r="C176" s="49"/>
      <c r="D176" s="49"/>
      <c r="E176" s="49"/>
      <c r="F176" s="49"/>
      <c r="G176" s="49"/>
      <c r="H176" s="49"/>
      <c r="I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row>
    <row r="177" ht="13.5" customHeight="1">
      <c r="A177" s="49"/>
      <c r="B177" s="49"/>
      <c r="C177" s="49"/>
      <c r="D177" s="49"/>
      <c r="E177" s="49"/>
      <c r="F177" s="49"/>
      <c r="G177" s="49"/>
      <c r="H177" s="49"/>
      <c r="I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row>
    <row r="178" ht="13.5" customHeight="1">
      <c r="A178" s="49"/>
      <c r="B178" s="49"/>
      <c r="C178" s="49"/>
      <c r="D178" s="49"/>
      <c r="E178" s="49"/>
      <c r="F178" s="49"/>
      <c r="G178" s="49"/>
      <c r="H178" s="49"/>
      <c r="I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row>
    <row r="179" ht="13.5" customHeight="1">
      <c r="A179" s="49"/>
      <c r="B179" s="49"/>
      <c r="C179" s="49"/>
      <c r="D179" s="49"/>
      <c r="E179" s="49"/>
      <c r="F179" s="49"/>
      <c r="G179" s="49"/>
      <c r="H179" s="49"/>
      <c r="I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row>
    <row r="180" ht="13.5" customHeight="1">
      <c r="A180" s="49"/>
      <c r="B180" s="49"/>
      <c r="C180" s="49"/>
      <c r="D180" s="49"/>
      <c r="E180" s="49"/>
      <c r="F180" s="49"/>
      <c r="G180" s="49"/>
      <c r="H180" s="49"/>
      <c r="I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c r="AL180" s="49"/>
    </row>
    <row r="181" ht="13.5" customHeight="1">
      <c r="A181" s="49"/>
      <c r="B181" s="49"/>
      <c r="C181" s="49"/>
      <c r="D181" s="49"/>
      <c r="E181" s="49"/>
      <c r="F181" s="49"/>
      <c r="G181" s="49"/>
      <c r="H181" s="49"/>
      <c r="I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row>
    <row r="182" ht="13.5" customHeight="1">
      <c r="A182" s="49"/>
      <c r="B182" s="49"/>
      <c r="C182" s="49"/>
      <c r="D182" s="49"/>
      <c r="E182" s="49"/>
      <c r="F182" s="49"/>
      <c r="G182" s="49"/>
      <c r="H182" s="49"/>
      <c r="I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row>
    <row r="183" ht="13.5" customHeight="1">
      <c r="A183" s="49"/>
      <c r="B183" s="49"/>
      <c r="C183" s="49"/>
      <c r="D183" s="49"/>
      <c r="E183" s="49"/>
      <c r="F183" s="49"/>
      <c r="G183" s="49"/>
      <c r="H183" s="49"/>
      <c r="I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row>
    <row r="184" ht="13.5" customHeight="1">
      <c r="A184" s="49"/>
      <c r="B184" s="49"/>
      <c r="C184" s="49"/>
      <c r="D184" s="49"/>
      <c r="E184" s="49"/>
      <c r="F184" s="49"/>
      <c r="G184" s="49"/>
      <c r="H184" s="49"/>
      <c r="I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row>
    <row r="185" ht="13.5" customHeight="1">
      <c r="A185" s="49"/>
      <c r="B185" s="49"/>
      <c r="C185" s="49"/>
      <c r="D185" s="49"/>
      <c r="E185" s="49"/>
      <c r="F185" s="49"/>
      <c r="G185" s="49"/>
      <c r="H185" s="49"/>
      <c r="I185" s="49"/>
      <c r="O185" s="49"/>
      <c r="P185" s="49"/>
      <c r="Q185" s="49"/>
      <c r="R185" s="49"/>
      <c r="S185" s="49"/>
      <c r="T185" s="49"/>
      <c r="U185" s="49"/>
      <c r="V185" s="49"/>
      <c r="W185" s="49"/>
      <c r="X185" s="49"/>
      <c r="Y185" s="49"/>
      <c r="Z185" s="49"/>
      <c r="AA185" s="49"/>
      <c r="AB185" s="49"/>
      <c r="AC185" s="49"/>
      <c r="AD185" s="49"/>
      <c r="AE185" s="49"/>
      <c r="AF185" s="49"/>
      <c r="AG185" s="49"/>
      <c r="AH185" s="49"/>
      <c r="AI185" s="49"/>
      <c r="AJ185" s="49"/>
      <c r="AK185" s="49"/>
      <c r="AL185" s="49"/>
    </row>
    <row r="186" ht="13.5" customHeight="1">
      <c r="A186" s="49"/>
      <c r="B186" s="49"/>
      <c r="C186" s="49"/>
      <c r="D186" s="49"/>
      <c r="E186" s="49"/>
      <c r="F186" s="49"/>
      <c r="G186" s="49"/>
      <c r="H186" s="49"/>
      <c r="I186" s="49"/>
      <c r="O186" s="49"/>
      <c r="P186" s="49"/>
      <c r="Q186" s="49"/>
      <c r="R186" s="49"/>
      <c r="S186" s="49"/>
      <c r="T186" s="49"/>
      <c r="U186" s="49"/>
      <c r="V186" s="49"/>
      <c r="W186" s="49"/>
      <c r="X186" s="49"/>
      <c r="Y186" s="49"/>
      <c r="Z186" s="49"/>
      <c r="AA186" s="49"/>
      <c r="AB186" s="49"/>
      <c r="AC186" s="49"/>
      <c r="AD186" s="49"/>
      <c r="AE186" s="49"/>
      <c r="AF186" s="49"/>
      <c r="AG186" s="49"/>
      <c r="AH186" s="49"/>
      <c r="AI186" s="49"/>
      <c r="AJ186" s="49"/>
      <c r="AK186" s="49"/>
      <c r="AL186" s="49"/>
    </row>
    <row r="187" ht="13.5" customHeight="1">
      <c r="A187" s="49"/>
      <c r="B187" s="49"/>
      <c r="C187" s="49"/>
      <c r="D187" s="49"/>
      <c r="E187" s="49"/>
      <c r="F187" s="49"/>
      <c r="G187" s="49"/>
      <c r="H187" s="49"/>
      <c r="I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row>
    <row r="188" ht="13.5" customHeight="1">
      <c r="A188" s="49"/>
      <c r="B188" s="49"/>
      <c r="C188" s="49"/>
      <c r="D188" s="49"/>
      <c r="E188" s="49"/>
      <c r="F188" s="49"/>
      <c r="G188" s="49"/>
      <c r="H188" s="49"/>
      <c r="I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row>
    <row r="189" ht="13.5" customHeight="1">
      <c r="A189" s="49"/>
      <c r="B189" s="49"/>
      <c r="C189" s="49"/>
      <c r="D189" s="49"/>
      <c r="E189" s="49"/>
      <c r="F189" s="49"/>
      <c r="G189" s="49"/>
      <c r="H189" s="49"/>
      <c r="I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row>
    <row r="190" ht="13.5" customHeight="1">
      <c r="A190" s="49"/>
      <c r="B190" s="49"/>
      <c r="C190" s="49"/>
      <c r="D190" s="49"/>
      <c r="E190" s="49"/>
      <c r="F190" s="49"/>
      <c r="G190" s="49"/>
      <c r="H190" s="49"/>
      <c r="I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row>
    <row r="191" ht="13.5" customHeight="1">
      <c r="A191" s="49"/>
      <c r="B191" s="49"/>
      <c r="C191" s="49"/>
      <c r="D191" s="49"/>
      <c r="E191" s="49"/>
      <c r="F191" s="49"/>
      <c r="G191" s="49"/>
      <c r="H191" s="49"/>
      <c r="I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row>
    <row r="192" ht="13.5" customHeight="1">
      <c r="A192" s="49"/>
      <c r="B192" s="49"/>
      <c r="C192" s="49"/>
      <c r="D192" s="49"/>
      <c r="E192" s="49"/>
      <c r="F192" s="49"/>
      <c r="G192" s="49"/>
      <c r="H192" s="49"/>
      <c r="I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c r="AL192" s="49"/>
    </row>
    <row r="193" ht="13.5" customHeight="1">
      <c r="A193" s="49"/>
      <c r="B193" s="49"/>
      <c r="C193" s="49"/>
      <c r="D193" s="49"/>
      <c r="E193" s="49"/>
      <c r="F193" s="49"/>
      <c r="G193" s="49"/>
      <c r="H193" s="49"/>
      <c r="I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row>
    <row r="194" ht="13.5" customHeight="1">
      <c r="A194" s="49"/>
      <c r="B194" s="49"/>
      <c r="C194" s="49"/>
      <c r="D194" s="49"/>
      <c r="E194" s="49"/>
      <c r="F194" s="49"/>
      <c r="G194" s="49"/>
      <c r="H194" s="49"/>
      <c r="I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row>
    <row r="195" ht="13.5" customHeight="1">
      <c r="A195" s="49"/>
      <c r="B195" s="49"/>
      <c r="C195" s="49"/>
      <c r="D195" s="49"/>
      <c r="E195" s="49"/>
      <c r="F195" s="49"/>
      <c r="G195" s="49"/>
      <c r="H195" s="49"/>
      <c r="I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row>
    <row r="196" ht="13.5" customHeight="1">
      <c r="A196" s="49"/>
      <c r="B196" s="49"/>
      <c r="C196" s="49"/>
      <c r="D196" s="49"/>
      <c r="E196" s="49"/>
      <c r="F196" s="49"/>
      <c r="G196" s="49"/>
      <c r="H196" s="49"/>
      <c r="I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row>
    <row r="197" ht="13.5" customHeight="1">
      <c r="A197" s="49"/>
      <c r="B197" s="49"/>
      <c r="C197" s="49"/>
      <c r="D197" s="49"/>
      <c r="E197" s="49"/>
      <c r="F197" s="49"/>
      <c r="G197" s="49"/>
      <c r="H197" s="49"/>
      <c r="I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row>
    <row r="198" ht="13.5" customHeight="1">
      <c r="A198" s="49"/>
      <c r="B198" s="49"/>
      <c r="C198" s="49"/>
      <c r="D198" s="49"/>
      <c r="E198" s="49"/>
      <c r="F198" s="49"/>
      <c r="G198" s="49"/>
      <c r="H198" s="49"/>
      <c r="I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row>
    <row r="199" ht="13.5" customHeight="1">
      <c r="A199" s="49"/>
      <c r="B199" s="49"/>
      <c r="C199" s="49"/>
      <c r="D199" s="49"/>
      <c r="E199" s="49"/>
      <c r="F199" s="49"/>
      <c r="G199" s="49"/>
      <c r="H199" s="49"/>
      <c r="I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row>
    <row r="200" ht="13.5" customHeight="1">
      <c r="A200" s="49"/>
      <c r="B200" s="49"/>
      <c r="C200" s="49"/>
      <c r="D200" s="49"/>
      <c r="E200" s="49"/>
      <c r="F200" s="49"/>
      <c r="G200" s="49"/>
      <c r="H200" s="49"/>
      <c r="I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row>
    <row r="201" ht="13.5" customHeight="1">
      <c r="A201" s="49"/>
      <c r="B201" s="49"/>
      <c r="C201" s="49"/>
      <c r="D201" s="49"/>
      <c r="E201" s="49"/>
      <c r="F201" s="49"/>
      <c r="G201" s="49"/>
      <c r="H201" s="49"/>
      <c r="I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row>
    <row r="202" ht="13.5" customHeight="1">
      <c r="A202" s="49"/>
      <c r="B202" s="49"/>
      <c r="C202" s="49"/>
      <c r="D202" s="49"/>
      <c r="E202" s="49"/>
      <c r="F202" s="49"/>
      <c r="G202" s="49"/>
      <c r="H202" s="49"/>
      <c r="I202" s="49"/>
      <c r="O202" s="49"/>
      <c r="P202" s="49"/>
      <c r="Q202" s="49"/>
      <c r="R202" s="49"/>
      <c r="S202" s="49"/>
      <c r="T202" s="49"/>
      <c r="U202" s="49"/>
      <c r="V202" s="49"/>
      <c r="W202" s="49"/>
      <c r="X202" s="49"/>
      <c r="Y202" s="49"/>
      <c r="Z202" s="49"/>
      <c r="AA202" s="49"/>
      <c r="AB202" s="49"/>
      <c r="AC202" s="49"/>
      <c r="AD202" s="49"/>
      <c r="AE202" s="49"/>
      <c r="AF202" s="49"/>
      <c r="AG202" s="49"/>
      <c r="AH202" s="49"/>
      <c r="AI202" s="49"/>
      <c r="AJ202" s="49"/>
      <c r="AK202" s="49"/>
      <c r="AL202" s="49"/>
    </row>
    <row r="203" ht="13.5" customHeight="1">
      <c r="A203" s="49"/>
      <c r="B203" s="49"/>
      <c r="C203" s="49"/>
      <c r="D203" s="49"/>
      <c r="E203" s="49"/>
      <c r="F203" s="49"/>
      <c r="G203" s="49"/>
      <c r="H203" s="49"/>
      <c r="I203" s="49"/>
      <c r="O203" s="49"/>
      <c r="P203" s="49"/>
      <c r="Q203" s="49"/>
      <c r="R203" s="49"/>
      <c r="S203" s="49"/>
      <c r="T203" s="49"/>
      <c r="U203" s="49"/>
      <c r="V203" s="49"/>
      <c r="W203" s="49"/>
      <c r="X203" s="49"/>
      <c r="Y203" s="49"/>
      <c r="Z203" s="49"/>
      <c r="AA203" s="49"/>
      <c r="AB203" s="49"/>
      <c r="AC203" s="49"/>
      <c r="AD203" s="49"/>
      <c r="AE203" s="49"/>
      <c r="AF203" s="49"/>
      <c r="AG203" s="49"/>
      <c r="AH203" s="49"/>
      <c r="AI203" s="49"/>
      <c r="AJ203" s="49"/>
      <c r="AK203" s="49"/>
      <c r="AL203" s="49"/>
    </row>
    <row r="204" ht="13.5" customHeight="1">
      <c r="A204" s="49"/>
      <c r="B204" s="49"/>
      <c r="C204" s="49"/>
      <c r="D204" s="49"/>
      <c r="E204" s="49"/>
      <c r="F204" s="49"/>
      <c r="G204" s="49"/>
      <c r="H204" s="49"/>
      <c r="I204" s="49"/>
      <c r="O204" s="49"/>
      <c r="P204" s="49"/>
      <c r="Q204" s="49"/>
      <c r="R204" s="49"/>
      <c r="S204" s="49"/>
      <c r="T204" s="49"/>
      <c r="U204" s="49"/>
      <c r="V204" s="49"/>
      <c r="W204" s="49"/>
      <c r="X204" s="49"/>
      <c r="Y204" s="49"/>
      <c r="Z204" s="49"/>
      <c r="AA204" s="49"/>
      <c r="AB204" s="49"/>
      <c r="AC204" s="49"/>
      <c r="AD204" s="49"/>
      <c r="AE204" s="49"/>
      <c r="AF204" s="49"/>
      <c r="AG204" s="49"/>
      <c r="AH204" s="49"/>
      <c r="AI204" s="49"/>
      <c r="AJ204" s="49"/>
      <c r="AK204" s="49"/>
      <c r="AL204" s="49"/>
    </row>
    <row r="205" ht="13.5" customHeight="1">
      <c r="A205" s="49"/>
      <c r="B205" s="49"/>
      <c r="C205" s="49"/>
      <c r="D205" s="49"/>
      <c r="E205" s="49"/>
      <c r="F205" s="49"/>
      <c r="G205" s="49"/>
      <c r="H205" s="49"/>
      <c r="I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row>
    <row r="206" ht="13.5" customHeight="1">
      <c r="A206" s="49"/>
      <c r="B206" s="49"/>
      <c r="C206" s="49"/>
      <c r="D206" s="49"/>
      <c r="E206" s="49"/>
      <c r="F206" s="49"/>
      <c r="G206" s="49"/>
      <c r="H206" s="49"/>
      <c r="I206" s="49"/>
      <c r="O206" s="49"/>
      <c r="P206" s="49"/>
      <c r="Q206" s="49"/>
      <c r="R206" s="49"/>
      <c r="S206" s="49"/>
      <c r="T206" s="49"/>
      <c r="U206" s="49"/>
      <c r="V206" s="49"/>
      <c r="W206" s="49"/>
      <c r="X206" s="49"/>
      <c r="Y206" s="49"/>
      <c r="Z206" s="49"/>
      <c r="AA206" s="49"/>
      <c r="AB206" s="49"/>
      <c r="AC206" s="49"/>
      <c r="AD206" s="49"/>
      <c r="AE206" s="49"/>
      <c r="AF206" s="49"/>
      <c r="AG206" s="49"/>
      <c r="AH206" s="49"/>
      <c r="AI206" s="49"/>
      <c r="AJ206" s="49"/>
      <c r="AK206" s="49"/>
      <c r="AL206" s="49"/>
    </row>
    <row r="207" ht="13.5" customHeight="1">
      <c r="A207" s="49"/>
      <c r="B207" s="49"/>
      <c r="C207" s="49"/>
      <c r="D207" s="49"/>
      <c r="E207" s="49"/>
      <c r="F207" s="49"/>
      <c r="G207" s="49"/>
      <c r="H207" s="49"/>
      <c r="I207" s="49"/>
      <c r="O207" s="49"/>
      <c r="P207" s="49"/>
      <c r="Q207" s="49"/>
      <c r="R207" s="49"/>
      <c r="S207" s="49"/>
      <c r="T207" s="49"/>
      <c r="U207" s="49"/>
      <c r="V207" s="49"/>
      <c r="W207" s="49"/>
      <c r="X207" s="49"/>
      <c r="Y207" s="49"/>
      <c r="Z207" s="49"/>
      <c r="AA207" s="49"/>
      <c r="AB207" s="49"/>
      <c r="AC207" s="49"/>
      <c r="AD207" s="49"/>
      <c r="AE207" s="49"/>
      <c r="AF207" s="49"/>
      <c r="AG207" s="49"/>
      <c r="AH207" s="49"/>
      <c r="AI207" s="49"/>
      <c r="AJ207" s="49"/>
      <c r="AK207" s="49"/>
      <c r="AL207" s="49"/>
    </row>
    <row r="208" ht="13.5" customHeight="1">
      <c r="A208" s="49"/>
      <c r="B208" s="49"/>
      <c r="C208" s="49"/>
      <c r="D208" s="49"/>
      <c r="E208" s="49"/>
      <c r="F208" s="49"/>
      <c r="G208" s="49"/>
      <c r="H208" s="49"/>
      <c r="I208" s="49"/>
      <c r="O208" s="49"/>
      <c r="P208" s="49"/>
      <c r="Q208" s="49"/>
      <c r="R208" s="49"/>
      <c r="S208" s="49"/>
      <c r="T208" s="49"/>
      <c r="U208" s="49"/>
      <c r="V208" s="49"/>
      <c r="W208" s="49"/>
      <c r="X208" s="49"/>
      <c r="Y208" s="49"/>
      <c r="Z208" s="49"/>
      <c r="AA208" s="49"/>
      <c r="AB208" s="49"/>
      <c r="AC208" s="49"/>
      <c r="AD208" s="49"/>
      <c r="AE208" s="49"/>
      <c r="AF208" s="49"/>
      <c r="AG208" s="49"/>
      <c r="AH208" s="49"/>
      <c r="AI208" s="49"/>
      <c r="AJ208" s="49"/>
      <c r="AK208" s="49"/>
      <c r="AL208" s="49"/>
    </row>
    <row r="209" ht="13.5" customHeight="1">
      <c r="A209" s="49"/>
      <c r="B209" s="49"/>
      <c r="C209" s="49"/>
      <c r="D209" s="49"/>
      <c r="E209" s="49"/>
      <c r="F209" s="49"/>
      <c r="G209" s="49"/>
      <c r="H209" s="49"/>
      <c r="I209" s="49"/>
      <c r="O209" s="49"/>
      <c r="P209" s="49"/>
      <c r="Q209" s="49"/>
      <c r="R209" s="49"/>
      <c r="S209" s="49"/>
      <c r="T209" s="49"/>
      <c r="U209" s="49"/>
      <c r="V209" s="49"/>
      <c r="W209" s="49"/>
      <c r="X209" s="49"/>
      <c r="Y209" s="49"/>
      <c r="Z209" s="49"/>
      <c r="AA209" s="49"/>
      <c r="AB209" s="49"/>
      <c r="AC209" s="49"/>
      <c r="AD209" s="49"/>
      <c r="AE209" s="49"/>
      <c r="AF209" s="49"/>
      <c r="AG209" s="49"/>
      <c r="AH209" s="49"/>
      <c r="AI209" s="49"/>
      <c r="AJ209" s="49"/>
      <c r="AK209" s="49"/>
      <c r="AL209" s="49"/>
    </row>
    <row r="210" ht="13.5" customHeight="1">
      <c r="A210" s="49"/>
      <c r="B210" s="49"/>
      <c r="C210" s="49"/>
      <c r="D210" s="49"/>
      <c r="E210" s="49"/>
      <c r="F210" s="49"/>
      <c r="G210" s="49"/>
      <c r="H210" s="49"/>
      <c r="I210" s="49"/>
      <c r="O210" s="49"/>
      <c r="P210" s="49"/>
      <c r="Q210" s="49"/>
      <c r="R210" s="49"/>
      <c r="S210" s="49"/>
      <c r="T210" s="49"/>
      <c r="U210" s="49"/>
      <c r="V210" s="49"/>
      <c r="W210" s="49"/>
      <c r="X210" s="49"/>
      <c r="Y210" s="49"/>
      <c r="Z210" s="49"/>
      <c r="AA210" s="49"/>
      <c r="AB210" s="49"/>
      <c r="AC210" s="49"/>
      <c r="AD210" s="49"/>
      <c r="AE210" s="49"/>
      <c r="AF210" s="49"/>
      <c r="AG210" s="49"/>
      <c r="AH210" s="49"/>
      <c r="AI210" s="49"/>
      <c r="AJ210" s="49"/>
      <c r="AK210" s="49"/>
      <c r="AL210" s="49"/>
    </row>
    <row r="211" ht="13.5" customHeight="1">
      <c r="A211" s="49"/>
      <c r="B211" s="49"/>
      <c r="C211" s="49"/>
      <c r="D211" s="49"/>
      <c r="E211" s="49"/>
      <c r="F211" s="49"/>
      <c r="G211" s="49"/>
      <c r="H211" s="49"/>
      <c r="I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row>
    <row r="212" ht="13.5" customHeight="1">
      <c r="A212" s="49"/>
      <c r="B212" s="49"/>
      <c r="C212" s="49"/>
      <c r="D212" s="49"/>
      <c r="E212" s="49"/>
      <c r="F212" s="49"/>
      <c r="G212" s="49"/>
      <c r="H212" s="49"/>
      <c r="I212" s="49"/>
      <c r="O212" s="49"/>
      <c r="P212" s="49"/>
      <c r="Q212" s="49"/>
      <c r="R212" s="49"/>
      <c r="S212" s="49"/>
      <c r="T212" s="49"/>
      <c r="U212" s="49"/>
      <c r="V212" s="49"/>
      <c r="W212" s="49"/>
      <c r="X212" s="49"/>
      <c r="Y212" s="49"/>
      <c r="Z212" s="49"/>
      <c r="AA212" s="49"/>
      <c r="AB212" s="49"/>
      <c r="AC212" s="49"/>
      <c r="AD212" s="49"/>
      <c r="AE212" s="49"/>
      <c r="AF212" s="49"/>
      <c r="AG212" s="49"/>
      <c r="AH212" s="49"/>
      <c r="AI212" s="49"/>
      <c r="AJ212" s="49"/>
      <c r="AK212" s="49"/>
      <c r="AL212" s="49"/>
    </row>
    <row r="213" ht="13.5" customHeight="1">
      <c r="A213" s="49"/>
      <c r="B213" s="49"/>
      <c r="C213" s="49"/>
      <c r="D213" s="49"/>
      <c r="E213" s="49"/>
      <c r="F213" s="49"/>
      <c r="G213" s="49"/>
      <c r="H213" s="49"/>
      <c r="I213" s="49"/>
      <c r="O213" s="49"/>
      <c r="P213" s="49"/>
      <c r="Q213" s="49"/>
      <c r="R213" s="49"/>
      <c r="S213" s="49"/>
      <c r="T213" s="49"/>
      <c r="U213" s="49"/>
      <c r="V213" s="49"/>
      <c r="W213" s="49"/>
      <c r="X213" s="49"/>
      <c r="Y213" s="49"/>
      <c r="Z213" s="49"/>
      <c r="AA213" s="49"/>
      <c r="AB213" s="49"/>
      <c r="AC213" s="49"/>
      <c r="AD213" s="49"/>
      <c r="AE213" s="49"/>
      <c r="AF213" s="49"/>
      <c r="AG213" s="49"/>
      <c r="AH213" s="49"/>
      <c r="AI213" s="49"/>
      <c r="AJ213" s="49"/>
      <c r="AK213" s="49"/>
      <c r="AL213" s="49"/>
    </row>
    <row r="214" ht="13.5" customHeight="1">
      <c r="A214" s="49"/>
      <c r="B214" s="49"/>
      <c r="C214" s="49"/>
      <c r="D214" s="49"/>
      <c r="E214" s="49"/>
      <c r="F214" s="49"/>
      <c r="G214" s="49"/>
      <c r="H214" s="49"/>
      <c r="I214" s="49"/>
      <c r="O214" s="49"/>
      <c r="P214" s="49"/>
      <c r="Q214" s="49"/>
      <c r="R214" s="49"/>
      <c r="S214" s="49"/>
      <c r="T214" s="49"/>
      <c r="U214" s="49"/>
      <c r="V214" s="49"/>
      <c r="W214" s="49"/>
      <c r="X214" s="49"/>
      <c r="Y214" s="49"/>
      <c r="Z214" s="49"/>
      <c r="AA214" s="49"/>
      <c r="AB214" s="49"/>
      <c r="AC214" s="49"/>
      <c r="AD214" s="49"/>
      <c r="AE214" s="49"/>
      <c r="AF214" s="49"/>
      <c r="AG214" s="49"/>
      <c r="AH214" s="49"/>
      <c r="AI214" s="49"/>
      <c r="AJ214" s="49"/>
      <c r="AK214" s="49"/>
      <c r="AL214" s="49"/>
    </row>
    <row r="215" ht="13.5" customHeight="1">
      <c r="A215" s="49"/>
      <c r="B215" s="49"/>
      <c r="C215" s="49"/>
      <c r="D215" s="49"/>
      <c r="E215" s="49"/>
      <c r="F215" s="49"/>
      <c r="G215" s="49"/>
      <c r="H215" s="49"/>
      <c r="I215" s="49"/>
      <c r="O215" s="49"/>
      <c r="P215" s="49"/>
      <c r="Q215" s="49"/>
      <c r="R215" s="49"/>
      <c r="S215" s="49"/>
      <c r="T215" s="49"/>
      <c r="U215" s="49"/>
      <c r="V215" s="49"/>
      <c r="W215" s="49"/>
      <c r="X215" s="49"/>
      <c r="Y215" s="49"/>
      <c r="Z215" s="49"/>
      <c r="AA215" s="49"/>
      <c r="AB215" s="49"/>
      <c r="AC215" s="49"/>
      <c r="AD215" s="49"/>
      <c r="AE215" s="49"/>
      <c r="AF215" s="49"/>
      <c r="AG215" s="49"/>
      <c r="AH215" s="49"/>
      <c r="AI215" s="49"/>
      <c r="AJ215" s="49"/>
      <c r="AK215" s="49"/>
      <c r="AL215" s="49"/>
    </row>
    <row r="216" ht="13.5" customHeight="1">
      <c r="A216" s="49"/>
      <c r="B216" s="49"/>
      <c r="C216" s="49"/>
      <c r="D216" s="49"/>
      <c r="E216" s="49"/>
      <c r="F216" s="49"/>
      <c r="G216" s="49"/>
      <c r="H216" s="49"/>
      <c r="I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row>
    <row r="217" ht="13.5" customHeight="1">
      <c r="A217" s="49"/>
      <c r="B217" s="49"/>
      <c r="C217" s="49"/>
      <c r="D217" s="49"/>
      <c r="E217" s="49"/>
      <c r="F217" s="49"/>
      <c r="G217" s="49"/>
      <c r="H217" s="49"/>
      <c r="I217" s="49"/>
      <c r="O217" s="49"/>
      <c r="P217" s="49"/>
      <c r="Q217" s="49"/>
      <c r="R217" s="49"/>
      <c r="S217" s="49"/>
      <c r="T217" s="49"/>
      <c r="U217" s="49"/>
      <c r="V217" s="49"/>
      <c r="W217" s="49"/>
      <c r="X217" s="49"/>
      <c r="Y217" s="49"/>
      <c r="Z217" s="49"/>
      <c r="AA217" s="49"/>
      <c r="AB217" s="49"/>
      <c r="AC217" s="49"/>
      <c r="AD217" s="49"/>
      <c r="AE217" s="49"/>
      <c r="AF217" s="49"/>
      <c r="AG217" s="49"/>
      <c r="AH217" s="49"/>
      <c r="AI217" s="49"/>
      <c r="AJ217" s="49"/>
      <c r="AK217" s="49"/>
      <c r="AL217" s="49"/>
    </row>
    <row r="218" ht="13.5" customHeight="1">
      <c r="A218" s="49"/>
      <c r="B218" s="49"/>
      <c r="C218" s="49"/>
      <c r="D218" s="49"/>
      <c r="E218" s="49"/>
      <c r="F218" s="49"/>
      <c r="G218" s="49"/>
      <c r="H218" s="49"/>
      <c r="I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row>
    <row r="219" ht="13.5" customHeight="1">
      <c r="A219" s="49"/>
      <c r="B219" s="49"/>
      <c r="C219" s="49"/>
      <c r="D219" s="49"/>
      <c r="E219" s="49"/>
      <c r="F219" s="49"/>
      <c r="G219" s="49"/>
      <c r="H219" s="49"/>
      <c r="I219" s="49"/>
      <c r="O219" s="49"/>
      <c r="P219" s="49"/>
      <c r="Q219" s="49"/>
      <c r="R219" s="49"/>
      <c r="S219" s="49"/>
      <c r="T219" s="49"/>
      <c r="U219" s="49"/>
      <c r="V219" s="49"/>
      <c r="W219" s="49"/>
      <c r="X219" s="49"/>
      <c r="Y219" s="49"/>
      <c r="Z219" s="49"/>
      <c r="AA219" s="49"/>
      <c r="AB219" s="49"/>
      <c r="AC219" s="49"/>
      <c r="AD219" s="49"/>
      <c r="AE219" s="49"/>
      <c r="AF219" s="49"/>
      <c r="AG219" s="49"/>
      <c r="AH219" s="49"/>
      <c r="AI219" s="49"/>
      <c r="AJ219" s="49"/>
      <c r="AK219" s="49"/>
      <c r="AL219" s="49"/>
    </row>
    <row r="220" ht="13.5" customHeight="1">
      <c r="A220" s="49"/>
      <c r="B220" s="49"/>
      <c r="C220" s="49"/>
      <c r="D220" s="49"/>
      <c r="E220" s="49"/>
      <c r="F220" s="49"/>
      <c r="G220" s="49"/>
      <c r="H220" s="49"/>
      <c r="I220" s="49"/>
      <c r="O220" s="49"/>
      <c r="P220" s="49"/>
      <c r="Q220" s="49"/>
      <c r="R220" s="49"/>
      <c r="S220" s="49"/>
      <c r="T220" s="49"/>
      <c r="U220" s="49"/>
      <c r="V220" s="49"/>
      <c r="W220" s="49"/>
      <c r="X220" s="49"/>
      <c r="Y220" s="49"/>
      <c r="Z220" s="49"/>
      <c r="AA220" s="49"/>
      <c r="AB220" s="49"/>
      <c r="AC220" s="49"/>
      <c r="AD220" s="49"/>
      <c r="AE220" s="49"/>
      <c r="AF220" s="49"/>
      <c r="AG220" s="49"/>
      <c r="AH220" s="49"/>
      <c r="AI220" s="49"/>
      <c r="AJ220" s="49"/>
      <c r="AK220" s="49"/>
      <c r="AL220" s="49"/>
    </row>
    <row r="221" ht="13.5" customHeight="1">
      <c r="A221" s="49"/>
      <c r="B221" s="49"/>
      <c r="C221" s="49"/>
      <c r="D221" s="49"/>
      <c r="E221" s="49"/>
      <c r="F221" s="49"/>
      <c r="G221" s="49"/>
      <c r="H221" s="49"/>
      <c r="I221" s="49"/>
      <c r="O221" s="49"/>
      <c r="P221" s="49"/>
      <c r="Q221" s="49"/>
      <c r="R221" s="49"/>
      <c r="S221" s="49"/>
      <c r="T221" s="49"/>
      <c r="U221" s="49"/>
      <c r="V221" s="49"/>
      <c r="W221" s="49"/>
      <c r="X221" s="49"/>
      <c r="Y221" s="49"/>
      <c r="Z221" s="49"/>
      <c r="AA221" s="49"/>
      <c r="AB221" s="49"/>
      <c r="AC221" s="49"/>
      <c r="AD221" s="49"/>
      <c r="AE221" s="49"/>
      <c r="AF221" s="49"/>
      <c r="AG221" s="49"/>
      <c r="AH221" s="49"/>
      <c r="AI221" s="49"/>
      <c r="AJ221" s="49"/>
      <c r="AK221" s="49"/>
      <c r="AL221" s="49"/>
    </row>
    <row r="222" ht="13.5" customHeight="1">
      <c r="A222" s="49"/>
      <c r="B222" s="49"/>
      <c r="C222" s="49"/>
      <c r="D222" s="49"/>
      <c r="E222" s="49"/>
      <c r="F222" s="49"/>
      <c r="G222" s="49"/>
      <c r="H222" s="49"/>
      <c r="I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c r="AL222" s="49"/>
    </row>
    <row r="223" ht="13.5" customHeight="1">
      <c r="A223" s="49"/>
      <c r="B223" s="49"/>
      <c r="C223" s="49"/>
      <c r="D223" s="49"/>
      <c r="E223" s="49"/>
      <c r="F223" s="49"/>
      <c r="G223" s="49"/>
      <c r="H223" s="49"/>
      <c r="I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row>
    <row r="224" ht="13.5" customHeight="1">
      <c r="A224" s="49"/>
      <c r="B224" s="49"/>
      <c r="C224" s="49"/>
      <c r="D224" s="49"/>
      <c r="E224" s="49"/>
      <c r="F224" s="49"/>
      <c r="G224" s="49"/>
      <c r="H224" s="49"/>
      <c r="I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c r="AL224" s="49"/>
    </row>
    <row r="225" ht="13.5" customHeight="1">
      <c r="A225" s="49"/>
      <c r="B225" s="49"/>
      <c r="C225" s="49"/>
      <c r="D225" s="49"/>
      <c r="E225" s="49"/>
      <c r="F225" s="49"/>
      <c r="G225" s="49"/>
      <c r="H225" s="49"/>
      <c r="I225" s="49"/>
      <c r="O225" s="49"/>
      <c r="P225" s="49"/>
      <c r="Q225" s="49"/>
      <c r="R225" s="49"/>
      <c r="S225" s="49"/>
      <c r="T225" s="49"/>
      <c r="U225" s="49"/>
      <c r="V225" s="49"/>
      <c r="W225" s="49"/>
      <c r="X225" s="49"/>
      <c r="Y225" s="49"/>
      <c r="Z225" s="49"/>
      <c r="AA225" s="49"/>
      <c r="AB225" s="49"/>
      <c r="AC225" s="49"/>
      <c r="AD225" s="49"/>
      <c r="AE225" s="49"/>
      <c r="AF225" s="49"/>
      <c r="AG225" s="49"/>
      <c r="AH225" s="49"/>
      <c r="AI225" s="49"/>
      <c r="AJ225" s="49"/>
      <c r="AK225" s="49"/>
      <c r="AL225" s="49"/>
    </row>
    <row r="226" ht="13.5" customHeight="1">
      <c r="A226" s="49"/>
      <c r="B226" s="49"/>
      <c r="C226" s="49"/>
      <c r="D226" s="49"/>
      <c r="E226" s="49"/>
      <c r="F226" s="49"/>
      <c r="G226" s="49"/>
      <c r="H226" s="49"/>
      <c r="I226" s="49"/>
      <c r="O226" s="49"/>
      <c r="P226" s="49"/>
      <c r="Q226" s="49"/>
      <c r="R226" s="49"/>
      <c r="S226" s="49"/>
      <c r="T226" s="49"/>
      <c r="U226" s="49"/>
      <c r="V226" s="49"/>
      <c r="W226" s="49"/>
      <c r="X226" s="49"/>
      <c r="Y226" s="49"/>
      <c r="Z226" s="49"/>
      <c r="AA226" s="49"/>
      <c r="AB226" s="49"/>
      <c r="AC226" s="49"/>
      <c r="AD226" s="49"/>
      <c r="AE226" s="49"/>
      <c r="AF226" s="49"/>
      <c r="AG226" s="49"/>
      <c r="AH226" s="49"/>
      <c r="AI226" s="49"/>
      <c r="AJ226" s="49"/>
      <c r="AK226" s="49"/>
      <c r="AL226" s="49"/>
    </row>
    <row r="227" ht="13.5" customHeight="1">
      <c r="A227" s="49"/>
      <c r="B227" s="49"/>
      <c r="C227" s="49"/>
      <c r="D227" s="49"/>
      <c r="E227" s="49"/>
      <c r="F227" s="49"/>
      <c r="G227" s="49"/>
      <c r="H227" s="49"/>
      <c r="I227" s="49"/>
      <c r="O227" s="49"/>
      <c r="P227" s="49"/>
      <c r="Q227" s="49"/>
      <c r="R227" s="49"/>
      <c r="S227" s="49"/>
      <c r="T227" s="49"/>
      <c r="U227" s="49"/>
      <c r="V227" s="49"/>
      <c r="W227" s="49"/>
      <c r="X227" s="49"/>
      <c r="Y227" s="49"/>
      <c r="Z227" s="49"/>
      <c r="AA227" s="49"/>
      <c r="AB227" s="49"/>
      <c r="AC227" s="49"/>
      <c r="AD227" s="49"/>
      <c r="AE227" s="49"/>
      <c r="AF227" s="49"/>
      <c r="AG227" s="49"/>
      <c r="AH227" s="49"/>
      <c r="AI227" s="49"/>
      <c r="AJ227" s="49"/>
      <c r="AK227" s="49"/>
      <c r="AL227" s="49"/>
    </row>
    <row r="228" ht="13.5" customHeight="1">
      <c r="A228" s="49"/>
      <c r="B228" s="49"/>
      <c r="C228" s="49"/>
      <c r="D228" s="49"/>
      <c r="E228" s="49"/>
      <c r="F228" s="49"/>
      <c r="G228" s="49"/>
      <c r="H228" s="49"/>
      <c r="I228" s="49"/>
      <c r="O228" s="49"/>
      <c r="P228" s="49"/>
      <c r="Q228" s="49"/>
      <c r="R228" s="49"/>
      <c r="S228" s="49"/>
      <c r="T228" s="49"/>
      <c r="U228" s="49"/>
      <c r="V228" s="49"/>
      <c r="W228" s="49"/>
      <c r="X228" s="49"/>
      <c r="Y228" s="49"/>
      <c r="Z228" s="49"/>
      <c r="AA228" s="49"/>
      <c r="AB228" s="49"/>
      <c r="AC228" s="49"/>
      <c r="AD228" s="49"/>
      <c r="AE228" s="49"/>
      <c r="AF228" s="49"/>
      <c r="AG228" s="49"/>
      <c r="AH228" s="49"/>
      <c r="AI228" s="49"/>
      <c r="AJ228" s="49"/>
      <c r="AK228" s="49"/>
      <c r="AL228" s="49"/>
    </row>
    <row r="229" ht="13.5" customHeight="1">
      <c r="A229" s="49"/>
      <c r="B229" s="49"/>
      <c r="C229" s="49"/>
      <c r="D229" s="49"/>
      <c r="E229" s="49"/>
      <c r="F229" s="49"/>
      <c r="G229" s="49"/>
      <c r="H229" s="49"/>
      <c r="I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row>
    <row r="230" ht="13.5" customHeight="1">
      <c r="A230" s="49"/>
      <c r="B230" s="49"/>
      <c r="C230" s="49"/>
      <c r="D230" s="49"/>
      <c r="E230" s="49"/>
      <c r="F230" s="49"/>
      <c r="G230" s="49"/>
      <c r="H230" s="49"/>
      <c r="I230" s="49"/>
      <c r="O230" s="49"/>
      <c r="P230" s="49"/>
      <c r="Q230" s="49"/>
      <c r="R230" s="49"/>
      <c r="S230" s="49"/>
      <c r="T230" s="49"/>
      <c r="U230" s="49"/>
      <c r="V230" s="49"/>
      <c r="W230" s="49"/>
      <c r="X230" s="49"/>
      <c r="Y230" s="49"/>
      <c r="Z230" s="49"/>
      <c r="AA230" s="49"/>
      <c r="AB230" s="49"/>
      <c r="AC230" s="49"/>
      <c r="AD230" s="49"/>
      <c r="AE230" s="49"/>
      <c r="AF230" s="49"/>
      <c r="AG230" s="49"/>
      <c r="AH230" s="49"/>
      <c r="AI230" s="49"/>
      <c r="AJ230" s="49"/>
      <c r="AK230" s="49"/>
      <c r="AL230" s="49"/>
    </row>
    <row r="231" ht="13.5" customHeight="1">
      <c r="A231" s="49"/>
      <c r="B231" s="49"/>
      <c r="C231" s="49"/>
      <c r="D231" s="49"/>
      <c r="E231" s="49"/>
      <c r="F231" s="49"/>
      <c r="G231" s="49"/>
      <c r="H231" s="49"/>
      <c r="I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row>
    <row r="232" ht="13.5" customHeight="1">
      <c r="A232" s="49"/>
      <c r="B232" s="49"/>
      <c r="C232" s="49"/>
      <c r="D232" s="49"/>
      <c r="E232" s="49"/>
      <c r="F232" s="49"/>
      <c r="G232" s="49"/>
      <c r="H232" s="49"/>
      <c r="I232" s="49"/>
      <c r="O232" s="49"/>
      <c r="P232" s="49"/>
      <c r="Q232" s="49"/>
      <c r="R232" s="49"/>
      <c r="S232" s="49"/>
      <c r="T232" s="49"/>
      <c r="U232" s="49"/>
      <c r="V232" s="49"/>
      <c r="W232" s="49"/>
      <c r="X232" s="49"/>
      <c r="Y232" s="49"/>
      <c r="Z232" s="49"/>
      <c r="AA232" s="49"/>
      <c r="AB232" s="49"/>
      <c r="AC232" s="49"/>
      <c r="AD232" s="49"/>
      <c r="AE232" s="49"/>
      <c r="AF232" s="49"/>
      <c r="AG232" s="49"/>
      <c r="AH232" s="49"/>
      <c r="AI232" s="49"/>
      <c r="AJ232" s="49"/>
      <c r="AK232" s="49"/>
      <c r="AL232" s="49"/>
    </row>
    <row r="233" ht="13.5" customHeight="1">
      <c r="A233" s="49"/>
      <c r="B233" s="49"/>
      <c r="C233" s="49"/>
      <c r="D233" s="49"/>
      <c r="E233" s="49"/>
      <c r="F233" s="49"/>
      <c r="G233" s="49"/>
      <c r="H233" s="49"/>
      <c r="I233" s="49"/>
      <c r="O233" s="49"/>
      <c r="P233" s="49"/>
      <c r="Q233" s="49"/>
      <c r="R233" s="49"/>
      <c r="S233" s="49"/>
      <c r="T233" s="49"/>
      <c r="U233" s="49"/>
      <c r="V233" s="49"/>
      <c r="W233" s="49"/>
      <c r="X233" s="49"/>
      <c r="Y233" s="49"/>
      <c r="Z233" s="49"/>
      <c r="AA233" s="49"/>
      <c r="AB233" s="49"/>
      <c r="AC233" s="49"/>
      <c r="AD233" s="49"/>
      <c r="AE233" s="49"/>
      <c r="AF233" s="49"/>
      <c r="AG233" s="49"/>
      <c r="AH233" s="49"/>
      <c r="AI233" s="49"/>
      <c r="AJ233" s="49"/>
      <c r="AK233" s="49"/>
      <c r="AL233" s="49"/>
    </row>
    <row r="234" ht="13.5" customHeight="1">
      <c r="A234" s="49"/>
      <c r="B234" s="49"/>
      <c r="C234" s="49"/>
      <c r="D234" s="49"/>
      <c r="E234" s="49"/>
      <c r="F234" s="49"/>
      <c r="G234" s="49"/>
      <c r="H234" s="49"/>
      <c r="I234" s="49"/>
      <c r="O234" s="49"/>
      <c r="P234" s="49"/>
      <c r="Q234" s="49"/>
      <c r="R234" s="49"/>
      <c r="S234" s="49"/>
      <c r="T234" s="49"/>
      <c r="U234" s="49"/>
      <c r="V234" s="49"/>
      <c r="W234" s="49"/>
      <c r="X234" s="49"/>
      <c r="Y234" s="49"/>
      <c r="Z234" s="49"/>
      <c r="AA234" s="49"/>
      <c r="AB234" s="49"/>
      <c r="AC234" s="49"/>
      <c r="AD234" s="49"/>
      <c r="AE234" s="49"/>
      <c r="AF234" s="49"/>
      <c r="AG234" s="49"/>
      <c r="AH234" s="49"/>
      <c r="AI234" s="49"/>
      <c r="AJ234" s="49"/>
      <c r="AK234" s="49"/>
      <c r="AL234" s="49"/>
    </row>
    <row r="235" ht="13.5" customHeight="1">
      <c r="A235" s="49"/>
      <c r="B235" s="49"/>
      <c r="C235" s="49"/>
      <c r="D235" s="49"/>
      <c r="E235" s="49"/>
      <c r="F235" s="49"/>
      <c r="G235" s="49"/>
      <c r="H235" s="49"/>
      <c r="I235" s="49"/>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row>
    <row r="236" ht="13.5" customHeight="1">
      <c r="A236" s="49"/>
      <c r="B236" s="49"/>
      <c r="C236" s="49"/>
      <c r="D236" s="49"/>
      <c r="E236" s="49"/>
      <c r="F236" s="49"/>
      <c r="G236" s="49"/>
      <c r="H236" s="49"/>
      <c r="I236" s="49"/>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row>
    <row r="237" ht="13.5" customHeight="1">
      <c r="A237" s="49"/>
      <c r="B237" s="49"/>
      <c r="C237" s="49"/>
      <c r="D237" s="49"/>
      <c r="E237" s="49"/>
      <c r="F237" s="49"/>
      <c r="G237" s="49"/>
      <c r="H237" s="49"/>
      <c r="I237" s="49"/>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c r="AL237" s="49"/>
    </row>
    <row r="238" ht="13.5" customHeight="1">
      <c r="A238" s="49"/>
      <c r="B238" s="49"/>
      <c r="C238" s="49"/>
      <c r="D238" s="49"/>
      <c r="E238" s="49"/>
      <c r="F238" s="49"/>
      <c r="G238" s="49"/>
      <c r="H238" s="49"/>
      <c r="I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c r="AL238" s="49"/>
    </row>
    <row r="239" ht="13.5" customHeight="1">
      <c r="A239" s="49"/>
      <c r="B239" s="49"/>
      <c r="C239" s="49"/>
      <c r="D239" s="49"/>
      <c r="E239" s="49"/>
      <c r="F239" s="49"/>
      <c r="G239" s="49"/>
      <c r="H239" s="49"/>
      <c r="I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c r="AL239" s="49"/>
    </row>
    <row r="240" ht="13.5" customHeight="1">
      <c r="A240" s="49"/>
      <c r="B240" s="49"/>
      <c r="C240" s="49"/>
      <c r="D240" s="49"/>
      <c r="E240" s="49"/>
      <c r="F240" s="49"/>
      <c r="G240" s="49"/>
      <c r="H240" s="49"/>
      <c r="I240" s="49"/>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row>
    <row r="241" ht="13.5" customHeight="1">
      <c r="A241" s="49"/>
      <c r="B241" s="49"/>
      <c r="C241" s="49"/>
      <c r="D241" s="49"/>
      <c r="E241" s="49"/>
      <c r="F241" s="49"/>
      <c r="G241" s="49"/>
      <c r="H241" s="49"/>
      <c r="I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row>
    <row r="242" ht="13.5" customHeight="1">
      <c r="A242" s="49"/>
      <c r="B242" s="49"/>
      <c r="C242" s="49"/>
      <c r="D242" s="49"/>
      <c r="E242" s="49"/>
      <c r="F242" s="49"/>
      <c r="G242" s="49"/>
      <c r="H242" s="49"/>
      <c r="I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row>
    <row r="243" ht="13.5" customHeight="1">
      <c r="A243" s="49"/>
      <c r="B243" s="49"/>
      <c r="C243" s="49"/>
      <c r="D243" s="49"/>
      <c r="E243" s="49"/>
      <c r="F243" s="49"/>
      <c r="G243" s="49"/>
      <c r="H243" s="49"/>
      <c r="I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row>
    <row r="244" ht="13.5" customHeight="1">
      <c r="A244" s="49"/>
      <c r="B244" s="49"/>
      <c r="C244" s="49"/>
      <c r="D244" s="49"/>
      <c r="E244" s="49"/>
      <c r="F244" s="49"/>
      <c r="G244" s="49"/>
      <c r="H244" s="49"/>
      <c r="I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row>
    <row r="245" ht="13.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row>
    <row r="246" ht="13.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row>
    <row r="247" ht="13.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row>
    <row r="248" ht="13.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row>
    <row r="249" ht="13.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row>
    <row r="250" ht="13.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row>
    <row r="251" ht="13.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row>
    <row r="252" ht="13.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c r="AL252" s="49"/>
    </row>
    <row r="253" ht="13.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row>
    <row r="254" ht="13.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49"/>
      <c r="AK254" s="49"/>
      <c r="AL254" s="49"/>
    </row>
    <row r="255" ht="13.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row>
    <row r="256" ht="13.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row>
    <row r="257" ht="13.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c r="AJ257" s="49"/>
      <c r="AK257" s="49"/>
      <c r="AL257" s="49"/>
    </row>
    <row r="258" ht="13.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c r="AJ258" s="49"/>
      <c r="AK258" s="49"/>
      <c r="AL258" s="49"/>
    </row>
    <row r="259" ht="13.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row>
    <row r="260" ht="13.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c r="AJ260" s="49"/>
      <c r="AK260" s="49"/>
      <c r="AL260" s="49"/>
    </row>
    <row r="261" ht="13.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c r="AJ261" s="49"/>
      <c r="AK261" s="49"/>
      <c r="AL261" s="49"/>
    </row>
    <row r="262" ht="13.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row>
    <row r="263" ht="13.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49"/>
      <c r="AK263" s="49"/>
      <c r="AL263" s="49"/>
    </row>
    <row r="264" ht="13.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c r="AJ264" s="49"/>
      <c r="AK264" s="49"/>
      <c r="AL264" s="49"/>
    </row>
    <row r="265" ht="13.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row>
    <row r="266" ht="13.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row>
    <row r="267" ht="13.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row>
    <row r="268" ht="13.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49"/>
      <c r="AK268" s="49"/>
      <c r="AL268" s="49"/>
    </row>
    <row r="269" ht="13.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c r="AJ269" s="49"/>
      <c r="AK269" s="49"/>
      <c r="AL269" s="49"/>
    </row>
    <row r="270" ht="13.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c r="AJ270" s="49"/>
      <c r="AK270" s="49"/>
      <c r="AL270" s="49"/>
    </row>
    <row r="271" ht="13.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row>
    <row r="272" ht="13.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49"/>
      <c r="AJ272" s="49"/>
      <c r="AK272" s="49"/>
      <c r="AL272" s="49"/>
    </row>
    <row r="273" ht="13.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c r="AJ273" s="49"/>
      <c r="AK273" s="49"/>
      <c r="AL273" s="49"/>
    </row>
    <row r="274" ht="13.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row>
    <row r="275" ht="13.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c r="AJ275" s="49"/>
      <c r="AK275" s="49"/>
      <c r="AL275" s="49"/>
    </row>
    <row r="276" ht="13.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49"/>
      <c r="AJ276" s="49"/>
      <c r="AK276" s="49"/>
      <c r="AL276" s="49"/>
    </row>
    <row r="277" ht="13.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c r="AJ277" s="49"/>
      <c r="AK277" s="49"/>
      <c r="AL277" s="49"/>
    </row>
    <row r="278" ht="13.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c r="AJ278" s="49"/>
      <c r="AK278" s="49"/>
      <c r="AL278" s="49"/>
    </row>
    <row r="279" ht="13.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c r="AJ279" s="49"/>
      <c r="AK279" s="49"/>
      <c r="AL279" s="49"/>
    </row>
    <row r="280" ht="13.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c r="AJ280" s="49"/>
      <c r="AK280" s="49"/>
      <c r="AL280" s="49"/>
    </row>
    <row r="281" ht="13.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49"/>
      <c r="AJ281" s="49"/>
      <c r="AK281" s="49"/>
      <c r="AL281" s="49"/>
    </row>
    <row r="282" ht="13.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row>
    <row r="283" ht="13.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row>
    <row r="284" ht="13.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row>
    <row r="285" ht="13.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row>
    <row r="286" ht="13.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row>
    <row r="287" ht="13.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row>
    <row r="288" ht="13.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49"/>
      <c r="AJ288" s="49"/>
      <c r="AK288" s="49"/>
      <c r="AL288" s="49"/>
    </row>
    <row r="289" ht="13.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row>
    <row r="290" ht="13.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49"/>
      <c r="AJ290" s="49"/>
      <c r="AK290" s="49"/>
      <c r="AL290" s="49"/>
    </row>
    <row r="291" ht="13.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row>
    <row r="292" ht="13.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c r="AL292" s="49"/>
    </row>
    <row r="293" ht="13.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row>
    <row r="294" ht="13.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49"/>
      <c r="AJ294" s="49"/>
      <c r="AK294" s="49"/>
      <c r="AL294" s="49"/>
    </row>
    <row r="295" ht="13.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row>
    <row r="296" ht="13.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c r="AJ296" s="49"/>
      <c r="AK296" s="49"/>
      <c r="AL296" s="49"/>
    </row>
    <row r="297" ht="13.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c r="AL297" s="49"/>
    </row>
    <row r="298" ht="13.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row>
    <row r="299" ht="13.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row>
    <row r="300" ht="13.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row>
    <row r="301" ht="13.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row>
    <row r="302" ht="13.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row>
    <row r="303" ht="13.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row>
    <row r="304" ht="13.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row>
    <row r="305" ht="13.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row>
    <row r="306" ht="13.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row>
    <row r="307" ht="13.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row>
    <row r="308" ht="13.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row>
    <row r="309" ht="13.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row>
    <row r="310" ht="13.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row>
    <row r="311" ht="13.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row>
    <row r="312" ht="13.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row>
    <row r="313" ht="13.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row>
    <row r="314" ht="13.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row>
    <row r="315" ht="13.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row>
    <row r="316" ht="13.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c r="AJ316" s="49"/>
      <c r="AK316" s="49"/>
      <c r="AL316" s="49"/>
    </row>
    <row r="317" ht="13.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row>
    <row r="318" ht="13.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row>
    <row r="319" ht="13.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row>
    <row r="320" ht="13.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row>
    <row r="321" ht="13.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row>
    <row r="322" ht="13.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row>
    <row r="323" ht="13.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c r="AJ323" s="49"/>
      <c r="AK323" s="49"/>
      <c r="AL323" s="49"/>
    </row>
    <row r="324" ht="13.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49"/>
      <c r="AJ324" s="49"/>
      <c r="AK324" s="49"/>
      <c r="AL324" s="49"/>
    </row>
    <row r="325" ht="13.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row>
    <row r="326" ht="13.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row>
    <row r="327" ht="13.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row>
    <row r="328" ht="13.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row>
    <row r="329" ht="13.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row>
    <row r="330" ht="13.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row>
    <row r="331" ht="13.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row>
    <row r="332" ht="13.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row>
    <row r="333" ht="13.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49"/>
      <c r="AJ333" s="49"/>
      <c r="AK333" s="49"/>
      <c r="AL333" s="49"/>
    </row>
    <row r="334" ht="13.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row>
    <row r="335" ht="13.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row>
    <row r="336" ht="13.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row>
    <row r="337" ht="13.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row>
    <row r="338" ht="13.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row>
    <row r="339" ht="13.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row>
    <row r="340" ht="13.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row>
    <row r="341" ht="13.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row>
    <row r="342" ht="13.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49"/>
      <c r="AI342" s="49"/>
      <c r="AJ342" s="49"/>
      <c r="AK342" s="49"/>
      <c r="AL342" s="49"/>
    </row>
    <row r="343" ht="13.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row>
    <row r="344" ht="13.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c r="AE344" s="49"/>
      <c r="AF344" s="49"/>
      <c r="AG344" s="49"/>
      <c r="AH344" s="49"/>
      <c r="AI344" s="49"/>
      <c r="AJ344" s="49"/>
      <c r="AK344" s="49"/>
      <c r="AL344" s="49"/>
    </row>
    <row r="345" ht="13.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c r="AE345" s="49"/>
      <c r="AF345" s="49"/>
      <c r="AG345" s="49"/>
      <c r="AH345" s="49"/>
      <c r="AI345" s="49"/>
      <c r="AJ345" s="49"/>
      <c r="AK345" s="49"/>
      <c r="AL345" s="49"/>
    </row>
    <row r="346" ht="13.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c r="AE346" s="49"/>
      <c r="AF346" s="49"/>
      <c r="AG346" s="49"/>
      <c r="AH346" s="49"/>
      <c r="AI346" s="49"/>
      <c r="AJ346" s="49"/>
      <c r="AK346" s="49"/>
      <c r="AL346" s="49"/>
    </row>
    <row r="347" ht="13.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c r="AE347" s="49"/>
      <c r="AF347" s="49"/>
      <c r="AG347" s="49"/>
      <c r="AH347" s="49"/>
      <c r="AI347" s="49"/>
      <c r="AJ347" s="49"/>
      <c r="AK347" s="49"/>
      <c r="AL347" s="49"/>
    </row>
    <row r="348" ht="13.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c r="AE348" s="49"/>
      <c r="AF348" s="49"/>
      <c r="AG348" s="49"/>
      <c r="AH348" s="49"/>
      <c r="AI348" s="49"/>
      <c r="AJ348" s="49"/>
      <c r="AK348" s="49"/>
      <c r="AL348" s="49"/>
    </row>
    <row r="349" ht="13.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c r="AE349" s="49"/>
      <c r="AF349" s="49"/>
      <c r="AG349" s="49"/>
      <c r="AH349" s="49"/>
      <c r="AI349" s="49"/>
      <c r="AJ349" s="49"/>
      <c r="AK349" s="49"/>
      <c r="AL349" s="49"/>
    </row>
    <row r="350" ht="13.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c r="AE350" s="49"/>
      <c r="AF350" s="49"/>
      <c r="AG350" s="49"/>
      <c r="AH350" s="49"/>
      <c r="AI350" s="49"/>
      <c r="AJ350" s="49"/>
      <c r="AK350" s="49"/>
      <c r="AL350" s="49"/>
    </row>
    <row r="351" ht="13.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c r="AE351" s="49"/>
      <c r="AF351" s="49"/>
      <c r="AG351" s="49"/>
      <c r="AH351" s="49"/>
      <c r="AI351" s="49"/>
      <c r="AJ351" s="49"/>
      <c r="AK351" s="49"/>
      <c r="AL351" s="49"/>
    </row>
    <row r="352" ht="13.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c r="AE352" s="49"/>
      <c r="AF352" s="49"/>
      <c r="AG352" s="49"/>
      <c r="AH352" s="49"/>
      <c r="AI352" s="49"/>
      <c r="AJ352" s="49"/>
      <c r="AK352" s="49"/>
      <c r="AL352" s="49"/>
    </row>
    <row r="353" ht="13.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c r="AE353" s="49"/>
      <c r="AF353" s="49"/>
      <c r="AG353" s="49"/>
      <c r="AH353" s="49"/>
      <c r="AI353" s="49"/>
      <c r="AJ353" s="49"/>
      <c r="AK353" s="49"/>
      <c r="AL353" s="49"/>
    </row>
    <row r="354" ht="13.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row>
    <row r="355" ht="13.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row>
    <row r="356" ht="13.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c r="AE356" s="49"/>
      <c r="AF356" s="49"/>
      <c r="AG356" s="49"/>
      <c r="AH356" s="49"/>
      <c r="AI356" s="49"/>
      <c r="AJ356" s="49"/>
      <c r="AK356" s="49"/>
      <c r="AL356" s="49"/>
    </row>
    <row r="357" ht="13.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row>
    <row r="358" ht="13.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row>
    <row r="359" ht="13.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row>
    <row r="360" ht="13.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row>
    <row r="361" ht="13.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49"/>
      <c r="AL361" s="49"/>
    </row>
    <row r="362" ht="13.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49"/>
      <c r="AJ362" s="49"/>
      <c r="AK362" s="49"/>
      <c r="AL362" s="49"/>
    </row>
    <row r="363" ht="13.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49"/>
      <c r="AJ363" s="49"/>
      <c r="AK363" s="49"/>
      <c r="AL363" s="49"/>
    </row>
    <row r="364" ht="13.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row>
    <row r="365" ht="13.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c r="AE365" s="49"/>
      <c r="AF365" s="49"/>
      <c r="AG365" s="49"/>
      <c r="AH365" s="49"/>
      <c r="AI365" s="49"/>
      <c r="AJ365" s="49"/>
      <c r="AK365" s="49"/>
      <c r="AL365" s="49"/>
    </row>
    <row r="366" ht="13.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49"/>
      <c r="AJ366" s="49"/>
      <c r="AK366" s="49"/>
      <c r="AL366" s="49"/>
    </row>
    <row r="367" ht="13.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row>
    <row r="368" ht="13.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c r="AE368" s="49"/>
      <c r="AF368" s="49"/>
      <c r="AG368" s="49"/>
      <c r="AH368" s="49"/>
      <c r="AI368" s="49"/>
      <c r="AJ368" s="49"/>
      <c r="AK368" s="49"/>
      <c r="AL368" s="49"/>
    </row>
    <row r="369" ht="13.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c r="AE369" s="49"/>
      <c r="AF369" s="49"/>
      <c r="AG369" s="49"/>
      <c r="AH369" s="49"/>
      <c r="AI369" s="49"/>
      <c r="AJ369" s="49"/>
      <c r="AK369" s="49"/>
      <c r="AL369" s="49"/>
    </row>
    <row r="370" ht="13.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row>
    <row r="371" ht="13.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row>
    <row r="372" ht="13.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row>
    <row r="373" ht="13.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row>
    <row r="374" ht="13.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row>
    <row r="375" ht="13.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49"/>
      <c r="AJ375" s="49"/>
      <c r="AK375" s="49"/>
      <c r="AL375" s="49"/>
    </row>
    <row r="376" ht="13.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row>
    <row r="377" ht="13.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row>
    <row r="378" ht="13.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c r="AE378" s="49"/>
      <c r="AF378" s="49"/>
      <c r="AG378" s="49"/>
      <c r="AH378" s="49"/>
      <c r="AI378" s="49"/>
      <c r="AJ378" s="49"/>
      <c r="AK378" s="49"/>
      <c r="AL378" s="49"/>
    </row>
    <row r="379" ht="13.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row>
    <row r="380" ht="13.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row>
    <row r="381" ht="13.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row>
    <row r="382" ht="13.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row>
    <row r="383" ht="13.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row>
    <row r="384" ht="13.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row>
    <row r="385" ht="13.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row>
    <row r="386" ht="13.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row>
    <row r="387" ht="13.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row>
    <row r="388" ht="13.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row>
    <row r="389" ht="13.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row>
    <row r="390" ht="13.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row>
    <row r="391" ht="13.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row>
    <row r="392" ht="13.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c r="AE392" s="49"/>
      <c r="AF392" s="49"/>
      <c r="AG392" s="49"/>
      <c r="AH392" s="49"/>
      <c r="AI392" s="49"/>
      <c r="AJ392" s="49"/>
      <c r="AK392" s="49"/>
      <c r="AL392" s="49"/>
    </row>
    <row r="393" ht="13.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row>
    <row r="394" ht="13.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row>
    <row r="395" ht="13.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row>
    <row r="396" ht="13.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c r="AE396" s="49"/>
      <c r="AF396" s="49"/>
      <c r="AG396" s="49"/>
      <c r="AH396" s="49"/>
      <c r="AI396" s="49"/>
      <c r="AJ396" s="49"/>
      <c r="AK396" s="49"/>
      <c r="AL396" s="49"/>
    </row>
    <row r="397" ht="13.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49"/>
      <c r="AJ397" s="49"/>
      <c r="AK397" s="49"/>
      <c r="AL397" s="49"/>
    </row>
    <row r="398" ht="13.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49"/>
      <c r="AJ398" s="49"/>
      <c r="AK398" s="49"/>
      <c r="AL398" s="49"/>
    </row>
    <row r="399" ht="13.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row>
    <row r="400" ht="13.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row>
    <row r="401" ht="13.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c r="AE401" s="49"/>
      <c r="AF401" s="49"/>
      <c r="AG401" s="49"/>
      <c r="AH401" s="49"/>
      <c r="AI401" s="49"/>
      <c r="AJ401" s="49"/>
      <c r="AK401" s="49"/>
      <c r="AL401" s="49"/>
    </row>
    <row r="402" ht="13.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c r="AE402" s="49"/>
      <c r="AF402" s="49"/>
      <c r="AG402" s="49"/>
      <c r="AH402" s="49"/>
      <c r="AI402" s="49"/>
      <c r="AJ402" s="49"/>
      <c r="AK402" s="49"/>
      <c r="AL402" s="49"/>
    </row>
    <row r="403" ht="13.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c r="AE403" s="49"/>
      <c r="AF403" s="49"/>
      <c r="AG403" s="49"/>
      <c r="AH403" s="49"/>
      <c r="AI403" s="49"/>
      <c r="AJ403" s="49"/>
      <c r="AK403" s="49"/>
      <c r="AL403" s="49"/>
    </row>
    <row r="404" ht="13.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c r="AE404" s="49"/>
      <c r="AF404" s="49"/>
      <c r="AG404" s="49"/>
      <c r="AH404" s="49"/>
      <c r="AI404" s="49"/>
      <c r="AJ404" s="49"/>
      <c r="AK404" s="49"/>
      <c r="AL404" s="49"/>
    </row>
    <row r="405" ht="13.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49"/>
      <c r="AJ405" s="49"/>
      <c r="AK405" s="49"/>
      <c r="AL405" s="49"/>
    </row>
    <row r="406" ht="13.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row>
    <row r="407" ht="13.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row>
    <row r="408" ht="13.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49"/>
      <c r="AJ408" s="49"/>
      <c r="AK408" s="49"/>
      <c r="AL408" s="49"/>
    </row>
    <row r="409" ht="13.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row>
    <row r="410" ht="13.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row>
    <row r="411" ht="13.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row>
    <row r="412" ht="13.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row>
    <row r="413" ht="13.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49"/>
      <c r="AJ413" s="49"/>
      <c r="AK413" s="49"/>
      <c r="AL413" s="49"/>
    </row>
    <row r="414" ht="13.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49"/>
      <c r="AJ414" s="49"/>
      <c r="AK414" s="49"/>
      <c r="AL414" s="49"/>
    </row>
    <row r="415" ht="13.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row>
    <row r="416" ht="13.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c r="AE416" s="49"/>
      <c r="AF416" s="49"/>
      <c r="AG416" s="49"/>
      <c r="AH416" s="49"/>
      <c r="AI416" s="49"/>
      <c r="AJ416" s="49"/>
      <c r="AK416" s="49"/>
      <c r="AL416" s="49"/>
    </row>
    <row r="417" ht="13.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row>
    <row r="418" ht="13.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49"/>
      <c r="AJ418" s="49"/>
      <c r="AK418" s="49"/>
      <c r="AL418" s="49"/>
    </row>
    <row r="419" ht="13.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49"/>
      <c r="AJ419" s="49"/>
      <c r="AK419" s="49"/>
      <c r="AL419" s="49"/>
    </row>
    <row r="420" ht="13.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c r="AE420" s="49"/>
      <c r="AF420" s="49"/>
      <c r="AG420" s="49"/>
      <c r="AH420" s="49"/>
      <c r="AI420" s="49"/>
      <c r="AJ420" s="49"/>
      <c r="AK420" s="49"/>
      <c r="AL420" s="49"/>
    </row>
    <row r="421" ht="13.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49"/>
      <c r="AJ421" s="49"/>
      <c r="AK421" s="49"/>
      <c r="AL421" s="49"/>
    </row>
    <row r="422" ht="13.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49"/>
      <c r="AJ422" s="49"/>
      <c r="AK422" s="49"/>
      <c r="AL422" s="49"/>
    </row>
    <row r="423" ht="13.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49"/>
      <c r="AJ423" s="49"/>
      <c r="AK423" s="49"/>
      <c r="AL423" s="49"/>
    </row>
    <row r="424" ht="13.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49"/>
      <c r="AJ424" s="49"/>
      <c r="AK424" s="49"/>
      <c r="AL424" s="49"/>
    </row>
    <row r="425" ht="13.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c r="AE425" s="49"/>
      <c r="AF425" s="49"/>
      <c r="AG425" s="49"/>
      <c r="AH425" s="49"/>
      <c r="AI425" s="49"/>
      <c r="AJ425" s="49"/>
      <c r="AK425" s="49"/>
      <c r="AL425" s="49"/>
    </row>
    <row r="426" ht="13.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c r="AE426" s="49"/>
      <c r="AF426" s="49"/>
      <c r="AG426" s="49"/>
      <c r="AH426" s="49"/>
      <c r="AI426" s="49"/>
      <c r="AJ426" s="49"/>
      <c r="AK426" s="49"/>
      <c r="AL426" s="49"/>
    </row>
    <row r="427" ht="13.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c r="AJ427" s="49"/>
      <c r="AK427" s="49"/>
      <c r="AL427" s="49"/>
    </row>
    <row r="428" ht="13.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49"/>
      <c r="AJ428" s="49"/>
      <c r="AK428" s="49"/>
      <c r="AL428" s="49"/>
    </row>
    <row r="429" ht="13.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49"/>
      <c r="AJ429" s="49"/>
      <c r="AK429" s="49"/>
      <c r="AL429" s="49"/>
    </row>
    <row r="430" ht="13.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row>
    <row r="431" ht="13.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c r="AJ431" s="49"/>
      <c r="AK431" s="49"/>
      <c r="AL431" s="49"/>
    </row>
    <row r="432" ht="13.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c r="AE432" s="49"/>
      <c r="AF432" s="49"/>
      <c r="AG432" s="49"/>
      <c r="AH432" s="49"/>
      <c r="AI432" s="49"/>
      <c r="AJ432" s="49"/>
      <c r="AK432" s="49"/>
      <c r="AL432" s="49"/>
    </row>
    <row r="433" ht="13.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c r="AJ433" s="49"/>
      <c r="AK433" s="49"/>
      <c r="AL433" s="49"/>
    </row>
    <row r="434" ht="13.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c r="AE434" s="49"/>
      <c r="AF434" s="49"/>
      <c r="AG434" s="49"/>
      <c r="AH434" s="49"/>
      <c r="AI434" s="49"/>
      <c r="AJ434" s="49"/>
      <c r="AK434" s="49"/>
      <c r="AL434" s="49"/>
    </row>
    <row r="435" ht="13.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row>
    <row r="436" ht="13.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c r="AJ436" s="49"/>
      <c r="AK436" s="49"/>
      <c r="AL436" s="49"/>
    </row>
    <row r="437" ht="13.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49"/>
      <c r="AJ437" s="49"/>
      <c r="AK437" s="49"/>
      <c r="AL437" s="49"/>
    </row>
    <row r="438" ht="13.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49"/>
      <c r="AJ438" s="49"/>
      <c r="AK438" s="49"/>
      <c r="AL438" s="49"/>
    </row>
    <row r="439" ht="13.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row>
    <row r="440" ht="13.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49"/>
      <c r="AI440" s="49"/>
      <c r="AJ440" s="49"/>
      <c r="AK440" s="49"/>
      <c r="AL440" s="49"/>
    </row>
    <row r="441" ht="13.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c r="AE441" s="49"/>
      <c r="AF441" s="49"/>
      <c r="AG441" s="49"/>
      <c r="AH441" s="49"/>
      <c r="AI441" s="49"/>
      <c r="AJ441" s="49"/>
      <c r="AK441" s="49"/>
      <c r="AL441" s="49"/>
    </row>
    <row r="442" ht="13.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49"/>
      <c r="AJ442" s="49"/>
      <c r="AK442" s="49"/>
      <c r="AL442" s="49"/>
    </row>
    <row r="443" ht="13.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49"/>
      <c r="AJ443" s="49"/>
      <c r="AK443" s="49"/>
      <c r="AL443" s="49"/>
    </row>
    <row r="444" ht="13.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c r="AE444" s="49"/>
      <c r="AF444" s="49"/>
      <c r="AG444" s="49"/>
      <c r="AH444" s="49"/>
      <c r="AI444" s="49"/>
      <c r="AJ444" s="49"/>
      <c r="AK444" s="49"/>
      <c r="AL444" s="49"/>
    </row>
    <row r="445" ht="13.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49"/>
      <c r="AJ445" s="49"/>
      <c r="AK445" s="49"/>
      <c r="AL445" s="49"/>
    </row>
    <row r="446" ht="13.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c r="AE446" s="49"/>
      <c r="AF446" s="49"/>
      <c r="AG446" s="49"/>
      <c r="AH446" s="49"/>
      <c r="AI446" s="49"/>
      <c r="AJ446" s="49"/>
      <c r="AK446" s="49"/>
      <c r="AL446" s="49"/>
    </row>
    <row r="447" ht="13.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49"/>
      <c r="AJ447" s="49"/>
      <c r="AK447" s="49"/>
      <c r="AL447" s="49"/>
    </row>
    <row r="448" ht="13.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49"/>
      <c r="AJ448" s="49"/>
      <c r="AK448" s="49"/>
      <c r="AL448" s="49"/>
    </row>
    <row r="449" ht="13.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49"/>
      <c r="AJ449" s="49"/>
      <c r="AK449" s="49"/>
      <c r="AL449" s="49"/>
    </row>
    <row r="450" ht="13.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c r="AE450" s="49"/>
      <c r="AF450" s="49"/>
      <c r="AG450" s="49"/>
      <c r="AH450" s="49"/>
      <c r="AI450" s="49"/>
      <c r="AJ450" s="49"/>
      <c r="AK450" s="49"/>
      <c r="AL450" s="49"/>
    </row>
    <row r="451" ht="13.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c r="AJ451" s="49"/>
      <c r="AK451" s="49"/>
      <c r="AL451" s="49"/>
    </row>
    <row r="452" ht="13.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c r="AE452" s="49"/>
      <c r="AF452" s="49"/>
      <c r="AG452" s="49"/>
      <c r="AH452" s="49"/>
      <c r="AI452" s="49"/>
      <c r="AJ452" s="49"/>
      <c r="AK452" s="49"/>
      <c r="AL452" s="49"/>
    </row>
    <row r="453" ht="13.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c r="AE453" s="49"/>
      <c r="AF453" s="49"/>
      <c r="AG453" s="49"/>
      <c r="AH453" s="49"/>
      <c r="AI453" s="49"/>
      <c r="AJ453" s="49"/>
      <c r="AK453" s="49"/>
      <c r="AL453" s="49"/>
    </row>
    <row r="454" ht="13.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49"/>
      <c r="AJ454" s="49"/>
      <c r="AK454" s="49"/>
      <c r="AL454" s="49"/>
    </row>
    <row r="455" ht="13.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row>
    <row r="456" ht="13.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c r="AJ456" s="49"/>
      <c r="AK456" s="49"/>
      <c r="AL456" s="49"/>
    </row>
    <row r="457" ht="13.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row>
    <row r="458" ht="13.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c r="AJ458" s="49"/>
      <c r="AK458" s="49"/>
      <c r="AL458" s="49"/>
    </row>
    <row r="459" ht="13.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49"/>
      <c r="AJ459" s="49"/>
      <c r="AK459" s="49"/>
      <c r="AL459" s="49"/>
    </row>
    <row r="460" ht="13.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49"/>
      <c r="AJ460" s="49"/>
      <c r="AK460" s="49"/>
      <c r="AL460" s="49"/>
    </row>
    <row r="461" ht="13.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49"/>
      <c r="AJ461" s="49"/>
      <c r="AK461" s="49"/>
      <c r="AL461" s="49"/>
    </row>
    <row r="462" ht="13.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c r="AE462" s="49"/>
      <c r="AF462" s="49"/>
      <c r="AG462" s="49"/>
      <c r="AH462" s="49"/>
      <c r="AI462" s="49"/>
      <c r="AJ462" s="49"/>
      <c r="AK462" s="49"/>
      <c r="AL462" s="49"/>
    </row>
    <row r="463" ht="13.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row>
    <row r="464" ht="13.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49"/>
      <c r="AJ464" s="49"/>
      <c r="AK464" s="49"/>
      <c r="AL464" s="49"/>
    </row>
    <row r="465" ht="13.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49"/>
      <c r="AJ465" s="49"/>
      <c r="AK465" s="49"/>
      <c r="AL465" s="49"/>
    </row>
    <row r="466" ht="13.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c r="AJ466" s="49"/>
      <c r="AK466" s="49"/>
      <c r="AL466" s="49"/>
    </row>
    <row r="467" ht="13.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c r="AJ467" s="49"/>
      <c r="AK467" s="49"/>
      <c r="AL467" s="49"/>
    </row>
    <row r="468" ht="13.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c r="AE468" s="49"/>
      <c r="AF468" s="49"/>
      <c r="AG468" s="49"/>
      <c r="AH468" s="49"/>
      <c r="AI468" s="49"/>
      <c r="AJ468" s="49"/>
      <c r="AK468" s="49"/>
      <c r="AL468" s="49"/>
    </row>
    <row r="469" ht="13.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c r="AJ469" s="49"/>
      <c r="AK469" s="49"/>
      <c r="AL469" s="49"/>
    </row>
    <row r="470" ht="13.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row>
    <row r="471" ht="13.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c r="AJ471" s="49"/>
      <c r="AK471" s="49"/>
      <c r="AL471" s="49"/>
    </row>
    <row r="472" ht="13.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row>
    <row r="473" ht="13.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c r="AE473" s="49"/>
      <c r="AF473" s="49"/>
      <c r="AG473" s="49"/>
      <c r="AH473" s="49"/>
      <c r="AI473" s="49"/>
      <c r="AJ473" s="49"/>
      <c r="AK473" s="49"/>
      <c r="AL473" s="49"/>
    </row>
    <row r="474" ht="13.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c r="AE474" s="49"/>
      <c r="AF474" s="49"/>
      <c r="AG474" s="49"/>
      <c r="AH474" s="49"/>
      <c r="AI474" s="49"/>
      <c r="AJ474" s="49"/>
      <c r="AK474" s="49"/>
      <c r="AL474" s="49"/>
    </row>
    <row r="475" ht="13.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c r="AE475" s="49"/>
      <c r="AF475" s="49"/>
      <c r="AG475" s="49"/>
      <c r="AH475" s="49"/>
      <c r="AI475" s="49"/>
      <c r="AJ475" s="49"/>
      <c r="AK475" s="49"/>
      <c r="AL475" s="49"/>
    </row>
    <row r="476" ht="13.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c r="AE476" s="49"/>
      <c r="AF476" s="49"/>
      <c r="AG476" s="49"/>
      <c r="AH476" s="49"/>
      <c r="AI476" s="49"/>
      <c r="AJ476" s="49"/>
      <c r="AK476" s="49"/>
      <c r="AL476" s="49"/>
    </row>
    <row r="477" ht="13.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c r="AE477" s="49"/>
      <c r="AF477" s="49"/>
      <c r="AG477" s="49"/>
      <c r="AH477" s="49"/>
      <c r="AI477" s="49"/>
      <c r="AJ477" s="49"/>
      <c r="AK477" s="49"/>
      <c r="AL477" s="49"/>
    </row>
    <row r="478" ht="13.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c r="AE478" s="49"/>
      <c r="AF478" s="49"/>
      <c r="AG478" s="49"/>
      <c r="AH478" s="49"/>
      <c r="AI478" s="49"/>
      <c r="AJ478" s="49"/>
      <c r="AK478" s="49"/>
      <c r="AL478" s="49"/>
    </row>
    <row r="479" ht="13.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c r="AE479" s="49"/>
      <c r="AF479" s="49"/>
      <c r="AG479" s="49"/>
      <c r="AH479" s="49"/>
      <c r="AI479" s="49"/>
      <c r="AJ479" s="49"/>
      <c r="AK479" s="49"/>
      <c r="AL479" s="49"/>
    </row>
    <row r="480" ht="13.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c r="AE480" s="49"/>
      <c r="AF480" s="49"/>
      <c r="AG480" s="49"/>
      <c r="AH480" s="49"/>
      <c r="AI480" s="49"/>
      <c r="AJ480" s="49"/>
      <c r="AK480" s="49"/>
      <c r="AL480" s="49"/>
    </row>
    <row r="481" ht="13.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c r="AE481" s="49"/>
      <c r="AF481" s="49"/>
      <c r="AG481" s="49"/>
      <c r="AH481" s="49"/>
      <c r="AI481" s="49"/>
      <c r="AJ481" s="49"/>
      <c r="AK481" s="49"/>
      <c r="AL481" s="49"/>
    </row>
    <row r="482" ht="13.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c r="AJ482" s="49"/>
      <c r="AK482" s="49"/>
      <c r="AL482" s="49"/>
    </row>
    <row r="483" ht="13.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c r="AE483" s="49"/>
      <c r="AF483" s="49"/>
      <c r="AG483" s="49"/>
      <c r="AH483" s="49"/>
      <c r="AI483" s="49"/>
      <c r="AJ483" s="49"/>
      <c r="AK483" s="49"/>
      <c r="AL483" s="49"/>
    </row>
    <row r="484" ht="13.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c r="AE484" s="49"/>
      <c r="AF484" s="49"/>
      <c r="AG484" s="49"/>
      <c r="AH484" s="49"/>
      <c r="AI484" s="49"/>
      <c r="AJ484" s="49"/>
      <c r="AK484" s="49"/>
      <c r="AL484" s="49"/>
    </row>
    <row r="485" ht="13.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c r="AE485" s="49"/>
      <c r="AF485" s="49"/>
      <c r="AG485" s="49"/>
      <c r="AH485" s="49"/>
      <c r="AI485" s="49"/>
      <c r="AJ485" s="49"/>
      <c r="AK485" s="49"/>
      <c r="AL485" s="49"/>
    </row>
    <row r="486" ht="13.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c r="AE486" s="49"/>
      <c r="AF486" s="49"/>
      <c r="AG486" s="49"/>
      <c r="AH486" s="49"/>
      <c r="AI486" s="49"/>
      <c r="AJ486" s="49"/>
      <c r="AK486" s="49"/>
      <c r="AL486" s="49"/>
    </row>
    <row r="487" ht="13.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c r="AE487" s="49"/>
      <c r="AF487" s="49"/>
      <c r="AG487" s="49"/>
      <c r="AH487" s="49"/>
      <c r="AI487" s="49"/>
      <c r="AJ487" s="49"/>
      <c r="AK487" s="49"/>
      <c r="AL487" s="49"/>
    </row>
    <row r="488" ht="13.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c r="AE488" s="49"/>
      <c r="AF488" s="49"/>
      <c r="AG488" s="49"/>
      <c r="AH488" s="49"/>
      <c r="AI488" s="49"/>
      <c r="AJ488" s="49"/>
      <c r="AK488" s="49"/>
      <c r="AL488" s="49"/>
    </row>
    <row r="489" ht="13.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c r="AE489" s="49"/>
      <c r="AF489" s="49"/>
      <c r="AG489" s="49"/>
      <c r="AH489" s="49"/>
      <c r="AI489" s="49"/>
      <c r="AJ489" s="49"/>
      <c r="AK489" s="49"/>
      <c r="AL489" s="49"/>
    </row>
    <row r="490" ht="13.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c r="AE490" s="49"/>
      <c r="AF490" s="49"/>
      <c r="AG490" s="49"/>
      <c r="AH490" s="49"/>
      <c r="AI490" s="49"/>
      <c r="AJ490" s="49"/>
      <c r="AK490" s="49"/>
      <c r="AL490" s="49"/>
    </row>
    <row r="491" ht="13.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c r="AE491" s="49"/>
      <c r="AF491" s="49"/>
      <c r="AG491" s="49"/>
      <c r="AH491" s="49"/>
      <c r="AI491" s="49"/>
      <c r="AJ491" s="49"/>
      <c r="AK491" s="49"/>
      <c r="AL491" s="49"/>
    </row>
    <row r="492" ht="13.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49"/>
      <c r="AJ492" s="49"/>
      <c r="AK492" s="49"/>
      <c r="AL492" s="49"/>
    </row>
    <row r="493" ht="13.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c r="AE493" s="49"/>
      <c r="AF493" s="49"/>
      <c r="AG493" s="49"/>
      <c r="AH493" s="49"/>
      <c r="AI493" s="49"/>
      <c r="AJ493" s="49"/>
      <c r="AK493" s="49"/>
      <c r="AL493" s="49"/>
    </row>
    <row r="494" ht="13.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49"/>
      <c r="AJ494" s="49"/>
      <c r="AK494" s="49"/>
      <c r="AL494" s="49"/>
    </row>
    <row r="495" ht="13.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c r="AJ495" s="49"/>
      <c r="AK495" s="49"/>
      <c r="AL495" s="49"/>
    </row>
    <row r="496" ht="13.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49"/>
      <c r="AJ496" s="49"/>
      <c r="AK496" s="49"/>
      <c r="AL496" s="49"/>
    </row>
    <row r="497" ht="13.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c r="AE497" s="49"/>
      <c r="AF497" s="49"/>
      <c r="AG497" s="49"/>
      <c r="AH497" s="49"/>
      <c r="AI497" s="49"/>
      <c r="AJ497" s="49"/>
      <c r="AK497" s="49"/>
      <c r="AL497" s="49"/>
    </row>
    <row r="498" ht="13.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c r="AE498" s="49"/>
      <c r="AF498" s="49"/>
      <c r="AG498" s="49"/>
      <c r="AH498" s="49"/>
      <c r="AI498" s="49"/>
      <c r="AJ498" s="49"/>
      <c r="AK498" s="49"/>
      <c r="AL498" s="49"/>
    </row>
    <row r="499" ht="13.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c r="AJ499" s="49"/>
      <c r="AK499" s="49"/>
      <c r="AL499" s="49"/>
    </row>
    <row r="500" ht="13.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c r="AE500" s="49"/>
      <c r="AF500" s="49"/>
      <c r="AG500" s="49"/>
      <c r="AH500" s="49"/>
      <c r="AI500" s="49"/>
      <c r="AJ500" s="49"/>
      <c r="AK500" s="49"/>
      <c r="AL500" s="49"/>
    </row>
    <row r="501" ht="13.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c r="AE501" s="49"/>
      <c r="AF501" s="49"/>
      <c r="AG501" s="49"/>
      <c r="AH501" s="49"/>
      <c r="AI501" s="49"/>
      <c r="AJ501" s="49"/>
      <c r="AK501" s="49"/>
      <c r="AL501" s="49"/>
    </row>
    <row r="502" ht="13.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49"/>
      <c r="AJ502" s="49"/>
      <c r="AK502" s="49"/>
      <c r="AL502" s="49"/>
    </row>
    <row r="503" ht="13.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c r="AJ503" s="49"/>
      <c r="AK503" s="49"/>
      <c r="AL503" s="49"/>
    </row>
    <row r="504" ht="13.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49"/>
      <c r="AJ504" s="49"/>
      <c r="AK504" s="49"/>
      <c r="AL504" s="49"/>
    </row>
    <row r="505" ht="13.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c r="AE505" s="49"/>
      <c r="AF505" s="49"/>
      <c r="AG505" s="49"/>
      <c r="AH505" s="49"/>
      <c r="AI505" s="49"/>
      <c r="AJ505" s="49"/>
      <c r="AK505" s="49"/>
      <c r="AL505" s="49"/>
    </row>
    <row r="506" ht="13.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c r="AE506" s="49"/>
      <c r="AF506" s="49"/>
      <c r="AG506" s="49"/>
      <c r="AH506" s="49"/>
      <c r="AI506" s="49"/>
      <c r="AJ506" s="49"/>
      <c r="AK506" s="49"/>
      <c r="AL506" s="49"/>
    </row>
    <row r="507" ht="13.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49"/>
      <c r="AJ507" s="49"/>
      <c r="AK507" s="49"/>
      <c r="AL507" s="49"/>
    </row>
    <row r="508" ht="13.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c r="AE508" s="49"/>
      <c r="AF508" s="49"/>
      <c r="AG508" s="49"/>
      <c r="AH508" s="49"/>
      <c r="AI508" s="49"/>
      <c r="AJ508" s="49"/>
      <c r="AK508" s="49"/>
      <c r="AL508" s="49"/>
    </row>
    <row r="509" ht="13.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c r="AE509" s="49"/>
      <c r="AF509" s="49"/>
      <c r="AG509" s="49"/>
      <c r="AH509" s="49"/>
      <c r="AI509" s="49"/>
      <c r="AJ509" s="49"/>
      <c r="AK509" s="49"/>
      <c r="AL509" s="49"/>
    </row>
    <row r="510" ht="13.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c r="AE510" s="49"/>
      <c r="AF510" s="49"/>
      <c r="AG510" s="49"/>
      <c r="AH510" s="49"/>
      <c r="AI510" s="49"/>
      <c r="AJ510" s="49"/>
      <c r="AK510" s="49"/>
      <c r="AL510" s="49"/>
    </row>
    <row r="511" ht="13.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c r="AJ511" s="49"/>
      <c r="AK511" s="49"/>
      <c r="AL511" s="49"/>
    </row>
    <row r="512" ht="13.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c r="AE512" s="49"/>
      <c r="AF512" s="49"/>
      <c r="AG512" s="49"/>
      <c r="AH512" s="49"/>
      <c r="AI512" s="49"/>
      <c r="AJ512" s="49"/>
      <c r="AK512" s="49"/>
      <c r="AL512" s="49"/>
    </row>
    <row r="513" ht="13.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c r="AE513" s="49"/>
      <c r="AF513" s="49"/>
      <c r="AG513" s="49"/>
      <c r="AH513" s="49"/>
      <c r="AI513" s="49"/>
      <c r="AJ513" s="49"/>
      <c r="AK513" s="49"/>
      <c r="AL513" s="49"/>
    </row>
    <row r="514" ht="13.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49"/>
      <c r="AJ514" s="49"/>
      <c r="AK514" s="49"/>
      <c r="AL514" s="49"/>
    </row>
    <row r="515" ht="13.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49"/>
      <c r="AJ515" s="49"/>
      <c r="AK515" s="49"/>
      <c r="AL515" s="49"/>
    </row>
    <row r="516" ht="13.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49"/>
      <c r="AJ516" s="49"/>
      <c r="AK516" s="49"/>
      <c r="AL516" s="49"/>
    </row>
    <row r="517" ht="13.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c r="AJ517" s="49"/>
      <c r="AK517" s="49"/>
      <c r="AL517" s="49"/>
    </row>
    <row r="518" ht="13.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49"/>
      <c r="AJ518" s="49"/>
      <c r="AK518" s="49"/>
      <c r="AL518" s="49"/>
    </row>
    <row r="519" ht="13.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c r="AE519" s="49"/>
      <c r="AF519" s="49"/>
      <c r="AG519" s="49"/>
      <c r="AH519" s="49"/>
      <c r="AI519" s="49"/>
      <c r="AJ519" s="49"/>
      <c r="AK519" s="49"/>
      <c r="AL519" s="49"/>
    </row>
    <row r="520" ht="13.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49"/>
      <c r="AJ520" s="49"/>
      <c r="AK520" s="49"/>
      <c r="AL520" s="49"/>
    </row>
    <row r="521" ht="13.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c r="AE521" s="49"/>
      <c r="AF521" s="49"/>
      <c r="AG521" s="49"/>
      <c r="AH521" s="49"/>
      <c r="AI521" s="49"/>
      <c r="AJ521" s="49"/>
      <c r="AK521" s="49"/>
      <c r="AL521" s="49"/>
    </row>
    <row r="522" ht="13.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c r="AE522" s="49"/>
      <c r="AF522" s="49"/>
      <c r="AG522" s="49"/>
      <c r="AH522" s="49"/>
      <c r="AI522" s="49"/>
      <c r="AJ522" s="49"/>
      <c r="AK522" s="49"/>
      <c r="AL522" s="49"/>
    </row>
    <row r="523" ht="13.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c r="AJ523" s="49"/>
      <c r="AK523" s="49"/>
      <c r="AL523" s="49"/>
    </row>
    <row r="524" ht="13.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c r="AE524" s="49"/>
      <c r="AF524" s="49"/>
      <c r="AG524" s="49"/>
      <c r="AH524" s="49"/>
      <c r="AI524" s="49"/>
      <c r="AJ524" s="49"/>
      <c r="AK524" s="49"/>
      <c r="AL524" s="49"/>
    </row>
    <row r="525" ht="13.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c r="AE525" s="49"/>
      <c r="AF525" s="49"/>
      <c r="AG525" s="49"/>
      <c r="AH525" s="49"/>
      <c r="AI525" s="49"/>
      <c r="AJ525" s="49"/>
      <c r="AK525" s="49"/>
      <c r="AL525" s="49"/>
    </row>
    <row r="526" ht="13.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49"/>
      <c r="AJ526" s="49"/>
      <c r="AK526" s="49"/>
      <c r="AL526" s="49"/>
    </row>
    <row r="527" ht="13.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49"/>
      <c r="AJ527" s="49"/>
      <c r="AK527" s="49"/>
      <c r="AL527" s="49"/>
    </row>
    <row r="528" ht="13.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c r="AE528" s="49"/>
      <c r="AF528" s="49"/>
      <c r="AG528" s="49"/>
      <c r="AH528" s="49"/>
      <c r="AI528" s="49"/>
      <c r="AJ528" s="49"/>
      <c r="AK528" s="49"/>
      <c r="AL528" s="49"/>
    </row>
    <row r="529" ht="13.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c r="AE529" s="49"/>
      <c r="AF529" s="49"/>
      <c r="AG529" s="49"/>
      <c r="AH529" s="49"/>
      <c r="AI529" s="49"/>
      <c r="AJ529" s="49"/>
      <c r="AK529" s="49"/>
      <c r="AL529" s="49"/>
    </row>
    <row r="530" ht="13.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c r="AE530" s="49"/>
      <c r="AF530" s="49"/>
      <c r="AG530" s="49"/>
      <c r="AH530" s="49"/>
      <c r="AI530" s="49"/>
      <c r="AJ530" s="49"/>
      <c r="AK530" s="49"/>
      <c r="AL530" s="49"/>
    </row>
    <row r="531" ht="13.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49"/>
      <c r="AJ531" s="49"/>
      <c r="AK531" s="49"/>
      <c r="AL531" s="49"/>
    </row>
    <row r="532" ht="13.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49"/>
      <c r="AJ532" s="49"/>
      <c r="AK532" s="49"/>
      <c r="AL532" s="49"/>
    </row>
    <row r="533" ht="13.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c r="AE533" s="49"/>
      <c r="AF533" s="49"/>
      <c r="AG533" s="49"/>
      <c r="AH533" s="49"/>
      <c r="AI533" s="49"/>
      <c r="AJ533" s="49"/>
      <c r="AK533" s="49"/>
      <c r="AL533" s="49"/>
    </row>
    <row r="534" ht="13.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49"/>
      <c r="AJ534" s="49"/>
      <c r="AK534" s="49"/>
      <c r="AL534" s="49"/>
    </row>
    <row r="535" ht="13.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c r="AJ535" s="49"/>
      <c r="AK535" s="49"/>
      <c r="AL535" s="49"/>
    </row>
    <row r="536" ht="13.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c r="AE536" s="49"/>
      <c r="AF536" s="49"/>
      <c r="AG536" s="49"/>
      <c r="AH536" s="49"/>
      <c r="AI536" s="49"/>
      <c r="AJ536" s="49"/>
      <c r="AK536" s="49"/>
      <c r="AL536" s="49"/>
    </row>
    <row r="537" ht="13.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49"/>
      <c r="AJ537" s="49"/>
      <c r="AK537" s="49"/>
      <c r="AL537" s="49"/>
    </row>
    <row r="538" ht="13.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c r="AE538" s="49"/>
      <c r="AF538" s="49"/>
      <c r="AG538" s="49"/>
      <c r="AH538" s="49"/>
      <c r="AI538" s="49"/>
      <c r="AJ538" s="49"/>
      <c r="AK538" s="49"/>
      <c r="AL538" s="49"/>
    </row>
    <row r="539" ht="13.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c r="AJ539" s="49"/>
      <c r="AK539" s="49"/>
      <c r="AL539" s="49"/>
    </row>
    <row r="540" ht="13.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49"/>
      <c r="AJ540" s="49"/>
      <c r="AK540" s="49"/>
      <c r="AL540" s="49"/>
    </row>
    <row r="541" ht="13.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c r="AE541" s="49"/>
      <c r="AF541" s="49"/>
      <c r="AG541" s="49"/>
      <c r="AH541" s="49"/>
      <c r="AI541" s="49"/>
      <c r="AJ541" s="49"/>
      <c r="AK541" s="49"/>
      <c r="AL541" s="49"/>
    </row>
    <row r="542" ht="13.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row>
    <row r="543" ht="13.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c r="AJ543" s="49"/>
      <c r="AK543" s="49"/>
      <c r="AL543" s="49"/>
    </row>
    <row r="544" ht="13.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c r="AE544" s="49"/>
      <c r="AF544" s="49"/>
      <c r="AG544" s="49"/>
      <c r="AH544" s="49"/>
      <c r="AI544" s="49"/>
      <c r="AJ544" s="49"/>
      <c r="AK544" s="49"/>
      <c r="AL544" s="49"/>
    </row>
    <row r="545" ht="13.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c r="AE545" s="49"/>
      <c r="AF545" s="49"/>
      <c r="AG545" s="49"/>
      <c r="AH545" s="49"/>
      <c r="AI545" s="49"/>
      <c r="AJ545" s="49"/>
      <c r="AK545" s="49"/>
      <c r="AL545" s="49"/>
    </row>
    <row r="546" ht="13.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c r="AE546" s="49"/>
      <c r="AF546" s="49"/>
      <c r="AG546" s="49"/>
      <c r="AH546" s="49"/>
      <c r="AI546" s="49"/>
      <c r="AJ546" s="49"/>
      <c r="AK546" s="49"/>
      <c r="AL546" s="49"/>
    </row>
    <row r="547" ht="13.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c r="AE547" s="49"/>
      <c r="AF547" s="49"/>
      <c r="AG547" s="49"/>
      <c r="AH547" s="49"/>
      <c r="AI547" s="49"/>
      <c r="AJ547" s="49"/>
      <c r="AK547" s="49"/>
      <c r="AL547" s="49"/>
    </row>
    <row r="548" ht="13.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49"/>
      <c r="AI548" s="49"/>
      <c r="AJ548" s="49"/>
      <c r="AK548" s="49"/>
      <c r="AL548" s="49"/>
    </row>
    <row r="549" ht="13.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c r="AE549" s="49"/>
      <c r="AF549" s="49"/>
      <c r="AG549" s="49"/>
      <c r="AH549" s="49"/>
      <c r="AI549" s="49"/>
      <c r="AJ549" s="49"/>
      <c r="AK549" s="49"/>
      <c r="AL549" s="49"/>
    </row>
    <row r="550" ht="13.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49"/>
      <c r="AJ550" s="49"/>
      <c r="AK550" s="49"/>
      <c r="AL550" s="49"/>
    </row>
    <row r="551" ht="13.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c r="AE551" s="49"/>
      <c r="AF551" s="49"/>
      <c r="AG551" s="49"/>
      <c r="AH551" s="49"/>
      <c r="AI551" s="49"/>
      <c r="AJ551" s="49"/>
      <c r="AK551" s="49"/>
      <c r="AL551" s="49"/>
    </row>
    <row r="552" ht="13.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c r="AE552" s="49"/>
      <c r="AF552" s="49"/>
      <c r="AG552" s="49"/>
      <c r="AH552" s="49"/>
      <c r="AI552" s="49"/>
      <c r="AJ552" s="49"/>
      <c r="AK552" s="49"/>
      <c r="AL552" s="49"/>
    </row>
    <row r="553" ht="13.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49"/>
      <c r="AJ553" s="49"/>
      <c r="AK553" s="49"/>
      <c r="AL553" s="49"/>
    </row>
    <row r="554" ht="13.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c r="AE554" s="49"/>
      <c r="AF554" s="49"/>
      <c r="AG554" s="49"/>
      <c r="AH554" s="49"/>
      <c r="AI554" s="49"/>
      <c r="AJ554" s="49"/>
      <c r="AK554" s="49"/>
      <c r="AL554" s="49"/>
    </row>
    <row r="555" ht="13.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c r="AE555" s="49"/>
      <c r="AF555" s="49"/>
      <c r="AG555" s="49"/>
      <c r="AH555" s="49"/>
      <c r="AI555" s="49"/>
      <c r="AJ555" s="49"/>
      <c r="AK555" s="49"/>
      <c r="AL555" s="49"/>
    </row>
    <row r="556" ht="13.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49"/>
      <c r="AJ556" s="49"/>
      <c r="AK556" s="49"/>
      <c r="AL556" s="49"/>
    </row>
    <row r="557" ht="13.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c r="AE557" s="49"/>
      <c r="AF557" s="49"/>
      <c r="AG557" s="49"/>
      <c r="AH557" s="49"/>
      <c r="AI557" s="49"/>
      <c r="AJ557" s="49"/>
      <c r="AK557" s="49"/>
      <c r="AL557" s="49"/>
    </row>
    <row r="558" ht="13.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c r="AE558" s="49"/>
      <c r="AF558" s="49"/>
      <c r="AG558" s="49"/>
      <c r="AH558" s="49"/>
      <c r="AI558" s="49"/>
      <c r="AJ558" s="49"/>
      <c r="AK558" s="49"/>
      <c r="AL558" s="49"/>
    </row>
    <row r="559" ht="13.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c r="AE559" s="49"/>
      <c r="AF559" s="49"/>
      <c r="AG559" s="49"/>
      <c r="AH559" s="49"/>
      <c r="AI559" s="49"/>
      <c r="AJ559" s="49"/>
      <c r="AK559" s="49"/>
      <c r="AL559" s="49"/>
    </row>
    <row r="560" ht="13.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c r="AE560" s="49"/>
      <c r="AF560" s="49"/>
      <c r="AG560" s="49"/>
      <c r="AH560" s="49"/>
      <c r="AI560" s="49"/>
      <c r="AJ560" s="49"/>
      <c r="AK560" s="49"/>
      <c r="AL560" s="49"/>
    </row>
    <row r="561" ht="13.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49"/>
      <c r="AJ561" s="49"/>
      <c r="AK561" s="49"/>
      <c r="AL561" s="49"/>
    </row>
    <row r="562" ht="13.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c r="AJ562" s="49"/>
      <c r="AK562" s="49"/>
      <c r="AL562" s="49"/>
    </row>
    <row r="563" ht="13.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c r="AJ563" s="49"/>
      <c r="AK563" s="49"/>
      <c r="AL563" s="49"/>
    </row>
    <row r="564" ht="13.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c r="AE564" s="49"/>
      <c r="AF564" s="49"/>
      <c r="AG564" s="49"/>
      <c r="AH564" s="49"/>
      <c r="AI564" s="49"/>
      <c r="AJ564" s="49"/>
      <c r="AK564" s="49"/>
      <c r="AL564" s="49"/>
    </row>
    <row r="565" ht="13.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c r="AJ565" s="49"/>
      <c r="AK565" s="49"/>
      <c r="AL565" s="49"/>
    </row>
    <row r="566" ht="13.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49"/>
      <c r="AJ566" s="49"/>
      <c r="AK566" s="49"/>
      <c r="AL566" s="49"/>
    </row>
    <row r="567" ht="13.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row>
    <row r="568" ht="13.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row>
    <row r="569" ht="13.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c r="AE569" s="49"/>
      <c r="AF569" s="49"/>
      <c r="AG569" s="49"/>
      <c r="AH569" s="49"/>
      <c r="AI569" s="49"/>
      <c r="AJ569" s="49"/>
      <c r="AK569" s="49"/>
      <c r="AL569" s="49"/>
    </row>
    <row r="570" ht="13.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c r="AJ570" s="49"/>
      <c r="AK570" s="49"/>
      <c r="AL570" s="49"/>
    </row>
    <row r="571" ht="13.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row>
    <row r="572" ht="13.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49"/>
      <c r="AJ572" s="49"/>
      <c r="AK572" s="49"/>
      <c r="AL572" s="49"/>
    </row>
    <row r="573" ht="13.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49"/>
      <c r="AJ573" s="49"/>
      <c r="AK573" s="49"/>
      <c r="AL573" s="49"/>
    </row>
    <row r="574" ht="13.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c r="AJ574" s="49"/>
      <c r="AK574" s="49"/>
      <c r="AL574" s="49"/>
    </row>
    <row r="575" ht="13.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c r="AE575" s="49"/>
      <c r="AF575" s="49"/>
      <c r="AG575" s="49"/>
      <c r="AH575" s="49"/>
      <c r="AI575" s="49"/>
      <c r="AJ575" s="49"/>
      <c r="AK575" s="49"/>
      <c r="AL575" s="49"/>
    </row>
    <row r="576" ht="13.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49"/>
      <c r="AJ576" s="49"/>
      <c r="AK576" s="49"/>
      <c r="AL576" s="49"/>
    </row>
    <row r="577" ht="13.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c r="AJ577" s="49"/>
      <c r="AK577" s="49"/>
      <c r="AL577" s="49"/>
    </row>
    <row r="578" ht="13.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49"/>
      <c r="AJ578" s="49"/>
      <c r="AK578" s="49"/>
      <c r="AL578" s="49"/>
    </row>
    <row r="579" ht="13.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c r="AJ579" s="49"/>
      <c r="AK579" s="49"/>
      <c r="AL579" s="49"/>
    </row>
    <row r="580" ht="13.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c r="AE580" s="49"/>
      <c r="AF580" s="49"/>
      <c r="AG580" s="49"/>
      <c r="AH580" s="49"/>
      <c r="AI580" s="49"/>
      <c r="AJ580" s="49"/>
      <c r="AK580" s="49"/>
      <c r="AL580" s="49"/>
    </row>
    <row r="581" ht="13.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49"/>
      <c r="AJ581" s="49"/>
      <c r="AK581" s="49"/>
      <c r="AL581" s="49"/>
    </row>
    <row r="582" ht="13.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49"/>
      <c r="AJ582" s="49"/>
      <c r="AK582" s="49"/>
      <c r="AL582" s="49"/>
    </row>
    <row r="583" ht="13.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row>
    <row r="584" ht="13.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49"/>
      <c r="AJ584" s="49"/>
      <c r="AK584" s="49"/>
      <c r="AL584" s="49"/>
    </row>
    <row r="585" ht="13.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row>
    <row r="586" ht="13.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row>
    <row r="587" ht="13.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row>
    <row r="588" ht="13.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row>
    <row r="589" ht="13.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row>
    <row r="590" ht="13.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49"/>
      <c r="AJ590" s="49"/>
      <c r="AK590" s="49"/>
      <c r="AL590" s="49"/>
    </row>
    <row r="591" ht="13.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c r="AJ591" s="49"/>
      <c r="AK591" s="49"/>
      <c r="AL591" s="49"/>
    </row>
    <row r="592" ht="13.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c r="AJ592" s="49"/>
      <c r="AK592" s="49"/>
      <c r="AL592" s="49"/>
    </row>
    <row r="593" ht="13.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c r="AJ593" s="49"/>
      <c r="AK593" s="49"/>
      <c r="AL593" s="49"/>
    </row>
    <row r="594" ht="13.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c r="AE594" s="49"/>
      <c r="AF594" s="49"/>
      <c r="AG594" s="49"/>
      <c r="AH594" s="49"/>
      <c r="AI594" s="49"/>
      <c r="AJ594" s="49"/>
      <c r="AK594" s="49"/>
      <c r="AL594" s="49"/>
    </row>
    <row r="595" ht="13.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row>
    <row r="596" ht="13.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49"/>
      <c r="AJ596" s="49"/>
      <c r="AK596" s="49"/>
      <c r="AL596" s="49"/>
    </row>
    <row r="597" ht="13.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c r="AE597" s="49"/>
      <c r="AF597" s="49"/>
      <c r="AG597" s="49"/>
      <c r="AH597" s="49"/>
      <c r="AI597" s="49"/>
      <c r="AJ597" s="49"/>
      <c r="AK597" s="49"/>
      <c r="AL597" s="49"/>
    </row>
    <row r="598" ht="13.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row>
    <row r="599" ht="13.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49"/>
      <c r="AJ599" s="49"/>
      <c r="AK599" s="49"/>
      <c r="AL599" s="49"/>
    </row>
    <row r="600" ht="13.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c r="AE600" s="49"/>
      <c r="AF600" s="49"/>
      <c r="AG600" s="49"/>
      <c r="AH600" s="49"/>
      <c r="AI600" s="49"/>
      <c r="AJ600" s="49"/>
      <c r="AK600" s="49"/>
      <c r="AL600" s="49"/>
    </row>
    <row r="601" ht="13.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c r="AE601" s="49"/>
      <c r="AF601" s="49"/>
      <c r="AG601" s="49"/>
      <c r="AH601" s="49"/>
      <c r="AI601" s="49"/>
      <c r="AJ601" s="49"/>
      <c r="AK601" s="49"/>
      <c r="AL601" s="49"/>
    </row>
    <row r="602" ht="13.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c r="AE602" s="49"/>
      <c r="AF602" s="49"/>
      <c r="AG602" s="49"/>
      <c r="AH602" s="49"/>
      <c r="AI602" s="49"/>
      <c r="AJ602" s="49"/>
      <c r="AK602" s="49"/>
      <c r="AL602" s="49"/>
    </row>
    <row r="603" ht="13.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c r="AE603" s="49"/>
      <c r="AF603" s="49"/>
      <c r="AG603" s="49"/>
      <c r="AH603" s="49"/>
      <c r="AI603" s="49"/>
      <c r="AJ603" s="49"/>
      <c r="AK603" s="49"/>
      <c r="AL603" s="49"/>
    </row>
    <row r="604" ht="13.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c r="AE604" s="49"/>
      <c r="AF604" s="49"/>
      <c r="AG604" s="49"/>
      <c r="AH604" s="49"/>
      <c r="AI604" s="49"/>
      <c r="AJ604" s="49"/>
      <c r="AK604" s="49"/>
      <c r="AL604" s="49"/>
    </row>
    <row r="605" ht="13.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c r="AE605" s="49"/>
      <c r="AF605" s="49"/>
      <c r="AG605" s="49"/>
      <c r="AH605" s="49"/>
      <c r="AI605" s="49"/>
      <c r="AJ605" s="49"/>
      <c r="AK605" s="49"/>
      <c r="AL605" s="49"/>
    </row>
    <row r="606" ht="13.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c r="AE606" s="49"/>
      <c r="AF606" s="49"/>
      <c r="AG606" s="49"/>
      <c r="AH606" s="49"/>
      <c r="AI606" s="49"/>
      <c r="AJ606" s="49"/>
      <c r="AK606" s="49"/>
      <c r="AL606" s="49"/>
    </row>
    <row r="607" ht="13.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row>
    <row r="608" ht="13.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49"/>
      <c r="AJ608" s="49"/>
      <c r="AK608" s="49"/>
      <c r="AL608" s="49"/>
    </row>
    <row r="609" ht="13.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49"/>
      <c r="AJ609" s="49"/>
      <c r="AK609" s="49"/>
      <c r="AL609" s="49"/>
    </row>
    <row r="610" ht="13.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c r="AJ610" s="49"/>
      <c r="AK610" s="49"/>
      <c r="AL610" s="49"/>
    </row>
    <row r="611" ht="13.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c r="AJ611" s="49"/>
      <c r="AK611" s="49"/>
      <c r="AL611" s="49"/>
    </row>
    <row r="612" ht="13.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49"/>
      <c r="AI612" s="49"/>
      <c r="AJ612" s="49"/>
      <c r="AK612" s="49"/>
      <c r="AL612" s="49"/>
    </row>
    <row r="613" ht="13.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c r="AE613" s="49"/>
      <c r="AF613" s="49"/>
      <c r="AG613" s="49"/>
      <c r="AH613" s="49"/>
      <c r="AI613" s="49"/>
      <c r="AJ613" s="49"/>
      <c r="AK613" s="49"/>
      <c r="AL613" s="49"/>
    </row>
    <row r="614" ht="13.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49"/>
      <c r="AJ614" s="49"/>
      <c r="AK614" s="49"/>
      <c r="AL614" s="49"/>
    </row>
    <row r="615" ht="13.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49"/>
      <c r="AL615" s="49"/>
    </row>
    <row r="616" ht="13.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c r="AJ616" s="49"/>
      <c r="AK616" s="49"/>
      <c r="AL616" s="49"/>
    </row>
    <row r="617" ht="13.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c r="AE617" s="49"/>
      <c r="AF617" s="49"/>
      <c r="AG617" s="49"/>
      <c r="AH617" s="49"/>
      <c r="AI617" s="49"/>
      <c r="AJ617" s="49"/>
      <c r="AK617" s="49"/>
      <c r="AL617" s="49"/>
    </row>
    <row r="618" ht="13.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49"/>
      <c r="AJ618" s="49"/>
      <c r="AK618" s="49"/>
      <c r="AL618" s="49"/>
    </row>
    <row r="619" ht="13.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row>
    <row r="620" ht="13.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49"/>
      <c r="AJ620" s="49"/>
      <c r="AK620" s="49"/>
      <c r="AL620" s="49"/>
    </row>
    <row r="621" ht="13.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c r="AE621" s="49"/>
      <c r="AF621" s="49"/>
      <c r="AG621" s="49"/>
      <c r="AH621" s="49"/>
      <c r="AI621" s="49"/>
      <c r="AJ621" s="49"/>
      <c r="AK621" s="49"/>
      <c r="AL621" s="49"/>
    </row>
    <row r="622" ht="13.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row>
    <row r="623" ht="13.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49"/>
      <c r="AJ623" s="49"/>
      <c r="AK623" s="49"/>
      <c r="AL623" s="49"/>
    </row>
    <row r="624" ht="13.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49"/>
      <c r="AJ624" s="49"/>
      <c r="AK624" s="49"/>
      <c r="AL624" s="49"/>
    </row>
    <row r="625" ht="13.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c r="AJ625" s="49"/>
      <c r="AK625" s="49"/>
      <c r="AL625" s="49"/>
    </row>
    <row r="626" ht="13.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c r="AE626" s="49"/>
      <c r="AF626" s="49"/>
      <c r="AG626" s="49"/>
      <c r="AH626" s="49"/>
      <c r="AI626" s="49"/>
      <c r="AJ626" s="49"/>
      <c r="AK626" s="49"/>
      <c r="AL626" s="49"/>
    </row>
    <row r="627" ht="13.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c r="AJ627" s="49"/>
      <c r="AK627" s="49"/>
      <c r="AL627" s="49"/>
    </row>
    <row r="628" ht="13.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c r="AJ628" s="49"/>
      <c r="AK628" s="49"/>
      <c r="AL628" s="49"/>
    </row>
    <row r="629" ht="13.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49"/>
      <c r="AJ629" s="49"/>
      <c r="AK629" s="49"/>
      <c r="AL629" s="49"/>
    </row>
    <row r="630" ht="13.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49"/>
      <c r="AJ630" s="49"/>
      <c r="AK630" s="49"/>
      <c r="AL630" s="49"/>
    </row>
    <row r="631" ht="13.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row>
    <row r="632" ht="13.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49"/>
      <c r="AJ632" s="49"/>
      <c r="AK632" s="49"/>
      <c r="AL632" s="49"/>
    </row>
    <row r="633" ht="13.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c r="AE633" s="49"/>
      <c r="AF633" s="49"/>
      <c r="AG633" s="49"/>
      <c r="AH633" s="49"/>
      <c r="AI633" s="49"/>
      <c r="AJ633" s="49"/>
      <c r="AK633" s="49"/>
      <c r="AL633" s="49"/>
    </row>
    <row r="634" ht="13.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c r="AE634" s="49"/>
      <c r="AF634" s="49"/>
      <c r="AG634" s="49"/>
      <c r="AH634" s="49"/>
      <c r="AI634" s="49"/>
      <c r="AJ634" s="49"/>
      <c r="AK634" s="49"/>
      <c r="AL634" s="49"/>
    </row>
    <row r="635" ht="13.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c r="AE635" s="49"/>
      <c r="AF635" s="49"/>
      <c r="AG635" s="49"/>
      <c r="AH635" s="49"/>
      <c r="AI635" s="49"/>
      <c r="AJ635" s="49"/>
      <c r="AK635" s="49"/>
      <c r="AL635" s="49"/>
    </row>
    <row r="636" ht="13.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c r="AE636" s="49"/>
      <c r="AF636" s="49"/>
      <c r="AG636" s="49"/>
      <c r="AH636" s="49"/>
      <c r="AI636" s="49"/>
      <c r="AJ636" s="49"/>
      <c r="AK636" s="49"/>
      <c r="AL636" s="49"/>
    </row>
    <row r="637" ht="13.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c r="AE637" s="49"/>
      <c r="AF637" s="49"/>
      <c r="AG637" s="49"/>
      <c r="AH637" s="49"/>
      <c r="AI637" s="49"/>
      <c r="AJ637" s="49"/>
      <c r="AK637" s="49"/>
      <c r="AL637" s="49"/>
    </row>
    <row r="638" ht="13.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c r="AE638" s="49"/>
      <c r="AF638" s="49"/>
      <c r="AG638" s="49"/>
      <c r="AH638" s="49"/>
      <c r="AI638" s="49"/>
      <c r="AJ638" s="49"/>
      <c r="AK638" s="49"/>
      <c r="AL638" s="49"/>
    </row>
    <row r="639" ht="13.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c r="AE639" s="49"/>
      <c r="AF639" s="49"/>
      <c r="AG639" s="49"/>
      <c r="AH639" s="49"/>
      <c r="AI639" s="49"/>
      <c r="AJ639" s="49"/>
      <c r="AK639" s="49"/>
      <c r="AL639" s="49"/>
    </row>
    <row r="640" ht="13.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row>
    <row r="641" ht="13.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c r="AJ641" s="49"/>
      <c r="AK641" s="49"/>
      <c r="AL641" s="49"/>
    </row>
    <row r="642" ht="13.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49"/>
      <c r="AJ642" s="49"/>
      <c r="AK642" s="49"/>
      <c r="AL642" s="49"/>
    </row>
    <row r="643" ht="13.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c r="AJ643" s="49"/>
      <c r="AK643" s="49"/>
      <c r="AL643" s="49"/>
    </row>
    <row r="644" ht="13.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49"/>
      <c r="AJ644" s="49"/>
      <c r="AK644" s="49"/>
      <c r="AL644" s="49"/>
    </row>
    <row r="645" ht="13.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49"/>
      <c r="AJ645" s="49"/>
      <c r="AK645" s="49"/>
      <c r="AL645" s="49"/>
    </row>
    <row r="646" ht="13.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c r="AE646" s="49"/>
      <c r="AF646" s="49"/>
      <c r="AG646" s="49"/>
      <c r="AH646" s="49"/>
      <c r="AI646" s="49"/>
      <c r="AJ646" s="49"/>
      <c r="AK646" s="49"/>
      <c r="AL646" s="49"/>
    </row>
    <row r="647" ht="13.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c r="AE647" s="49"/>
      <c r="AF647" s="49"/>
      <c r="AG647" s="49"/>
      <c r="AH647" s="49"/>
      <c r="AI647" s="49"/>
      <c r="AJ647" s="49"/>
      <c r="AK647" s="49"/>
      <c r="AL647" s="49"/>
    </row>
    <row r="648" ht="13.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c r="AE648" s="49"/>
      <c r="AF648" s="49"/>
      <c r="AG648" s="49"/>
      <c r="AH648" s="49"/>
      <c r="AI648" s="49"/>
      <c r="AJ648" s="49"/>
      <c r="AK648" s="49"/>
      <c r="AL648" s="49"/>
    </row>
    <row r="649" ht="13.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c r="AE649" s="49"/>
      <c r="AF649" s="49"/>
      <c r="AG649" s="49"/>
      <c r="AH649" s="49"/>
      <c r="AI649" s="49"/>
      <c r="AJ649" s="49"/>
      <c r="AK649" s="49"/>
      <c r="AL649" s="49"/>
    </row>
    <row r="650" ht="13.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c r="AE650" s="49"/>
      <c r="AF650" s="49"/>
      <c r="AG650" s="49"/>
      <c r="AH650" s="49"/>
      <c r="AI650" s="49"/>
      <c r="AJ650" s="49"/>
      <c r="AK650" s="49"/>
      <c r="AL650" s="49"/>
    </row>
    <row r="651" ht="13.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c r="AE651" s="49"/>
      <c r="AF651" s="49"/>
      <c r="AG651" s="49"/>
      <c r="AH651" s="49"/>
      <c r="AI651" s="49"/>
      <c r="AJ651" s="49"/>
      <c r="AK651" s="49"/>
      <c r="AL651" s="49"/>
    </row>
    <row r="652" ht="13.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c r="AE652" s="49"/>
      <c r="AF652" s="49"/>
      <c r="AG652" s="49"/>
      <c r="AH652" s="49"/>
      <c r="AI652" s="49"/>
      <c r="AJ652" s="49"/>
      <c r="AK652" s="49"/>
      <c r="AL652" s="49"/>
    </row>
    <row r="653" ht="13.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c r="AE653" s="49"/>
      <c r="AF653" s="49"/>
      <c r="AG653" s="49"/>
      <c r="AH653" s="49"/>
      <c r="AI653" s="49"/>
      <c r="AJ653" s="49"/>
      <c r="AK653" s="49"/>
      <c r="AL653" s="49"/>
    </row>
    <row r="654" ht="13.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c r="AE654" s="49"/>
      <c r="AF654" s="49"/>
      <c r="AG654" s="49"/>
      <c r="AH654" s="49"/>
      <c r="AI654" s="49"/>
      <c r="AJ654" s="49"/>
      <c r="AK654" s="49"/>
      <c r="AL654" s="49"/>
    </row>
    <row r="655" ht="13.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c r="AE655" s="49"/>
      <c r="AF655" s="49"/>
      <c r="AG655" s="49"/>
      <c r="AH655" s="49"/>
      <c r="AI655" s="49"/>
      <c r="AJ655" s="49"/>
      <c r="AK655" s="49"/>
      <c r="AL655" s="49"/>
    </row>
    <row r="656" ht="13.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c r="AE656" s="49"/>
      <c r="AF656" s="49"/>
      <c r="AG656" s="49"/>
      <c r="AH656" s="49"/>
      <c r="AI656" s="49"/>
      <c r="AJ656" s="49"/>
      <c r="AK656" s="49"/>
      <c r="AL656" s="49"/>
    </row>
    <row r="657" ht="13.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c r="AE657" s="49"/>
      <c r="AF657" s="49"/>
      <c r="AG657" s="49"/>
      <c r="AH657" s="49"/>
      <c r="AI657" s="49"/>
      <c r="AJ657" s="49"/>
      <c r="AK657" s="49"/>
      <c r="AL657" s="49"/>
    </row>
    <row r="658" ht="13.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c r="AE658" s="49"/>
      <c r="AF658" s="49"/>
      <c r="AG658" s="49"/>
      <c r="AH658" s="49"/>
      <c r="AI658" s="49"/>
      <c r="AJ658" s="49"/>
      <c r="AK658" s="49"/>
      <c r="AL658" s="49"/>
    </row>
    <row r="659" ht="13.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c r="AE659" s="49"/>
      <c r="AF659" s="49"/>
      <c r="AG659" s="49"/>
      <c r="AH659" s="49"/>
      <c r="AI659" s="49"/>
      <c r="AJ659" s="49"/>
      <c r="AK659" s="49"/>
      <c r="AL659" s="49"/>
    </row>
    <row r="660" ht="13.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c r="AE660" s="49"/>
      <c r="AF660" s="49"/>
      <c r="AG660" s="49"/>
      <c r="AH660" s="49"/>
      <c r="AI660" s="49"/>
      <c r="AJ660" s="49"/>
      <c r="AK660" s="49"/>
      <c r="AL660" s="49"/>
    </row>
    <row r="661" ht="13.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c r="AE661" s="49"/>
      <c r="AF661" s="49"/>
      <c r="AG661" s="49"/>
      <c r="AH661" s="49"/>
      <c r="AI661" s="49"/>
      <c r="AJ661" s="49"/>
      <c r="AK661" s="49"/>
      <c r="AL661" s="49"/>
    </row>
    <row r="662" ht="13.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c r="AE662" s="49"/>
      <c r="AF662" s="49"/>
      <c r="AG662" s="49"/>
      <c r="AH662" s="49"/>
      <c r="AI662" s="49"/>
      <c r="AJ662" s="49"/>
      <c r="AK662" s="49"/>
      <c r="AL662" s="49"/>
    </row>
    <row r="663" ht="13.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c r="AE663" s="49"/>
      <c r="AF663" s="49"/>
      <c r="AG663" s="49"/>
      <c r="AH663" s="49"/>
      <c r="AI663" s="49"/>
      <c r="AJ663" s="49"/>
      <c r="AK663" s="49"/>
      <c r="AL663" s="49"/>
    </row>
    <row r="664" ht="13.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c r="AE664" s="49"/>
      <c r="AF664" s="49"/>
      <c r="AG664" s="49"/>
      <c r="AH664" s="49"/>
      <c r="AI664" s="49"/>
      <c r="AJ664" s="49"/>
      <c r="AK664" s="49"/>
      <c r="AL664" s="49"/>
    </row>
    <row r="665" ht="13.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c r="AE665" s="49"/>
      <c r="AF665" s="49"/>
      <c r="AG665" s="49"/>
      <c r="AH665" s="49"/>
      <c r="AI665" s="49"/>
      <c r="AJ665" s="49"/>
      <c r="AK665" s="49"/>
      <c r="AL665" s="49"/>
    </row>
    <row r="666" ht="13.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c r="AE666" s="49"/>
      <c r="AF666" s="49"/>
      <c r="AG666" s="49"/>
      <c r="AH666" s="49"/>
      <c r="AI666" s="49"/>
      <c r="AJ666" s="49"/>
      <c r="AK666" s="49"/>
      <c r="AL666" s="49"/>
    </row>
    <row r="667" ht="13.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c r="AE667" s="49"/>
      <c r="AF667" s="49"/>
      <c r="AG667" s="49"/>
      <c r="AH667" s="49"/>
      <c r="AI667" s="49"/>
      <c r="AJ667" s="49"/>
      <c r="AK667" s="49"/>
      <c r="AL667" s="49"/>
    </row>
    <row r="668" ht="13.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c r="AE668" s="49"/>
      <c r="AF668" s="49"/>
      <c r="AG668" s="49"/>
      <c r="AH668" s="49"/>
      <c r="AI668" s="49"/>
      <c r="AJ668" s="49"/>
      <c r="AK668" s="49"/>
      <c r="AL668" s="49"/>
    </row>
    <row r="669" ht="13.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c r="AE669" s="49"/>
      <c r="AF669" s="49"/>
      <c r="AG669" s="49"/>
      <c r="AH669" s="49"/>
      <c r="AI669" s="49"/>
      <c r="AJ669" s="49"/>
      <c r="AK669" s="49"/>
      <c r="AL669" s="49"/>
    </row>
    <row r="670" ht="13.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c r="AE670" s="49"/>
      <c r="AF670" s="49"/>
      <c r="AG670" s="49"/>
      <c r="AH670" s="49"/>
      <c r="AI670" s="49"/>
      <c r="AJ670" s="49"/>
      <c r="AK670" s="49"/>
      <c r="AL670" s="49"/>
    </row>
    <row r="671" ht="13.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c r="AE671" s="49"/>
      <c r="AF671" s="49"/>
      <c r="AG671" s="49"/>
      <c r="AH671" s="49"/>
      <c r="AI671" s="49"/>
      <c r="AJ671" s="49"/>
      <c r="AK671" s="49"/>
      <c r="AL671" s="49"/>
    </row>
    <row r="672" ht="13.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c r="AE672" s="49"/>
      <c r="AF672" s="49"/>
      <c r="AG672" s="49"/>
      <c r="AH672" s="49"/>
      <c r="AI672" s="49"/>
      <c r="AJ672" s="49"/>
      <c r="AK672" s="49"/>
      <c r="AL672" s="49"/>
    </row>
    <row r="673" ht="13.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c r="AE673" s="49"/>
      <c r="AF673" s="49"/>
      <c r="AG673" s="49"/>
      <c r="AH673" s="49"/>
      <c r="AI673" s="49"/>
      <c r="AJ673" s="49"/>
      <c r="AK673" s="49"/>
      <c r="AL673" s="49"/>
    </row>
    <row r="674" ht="13.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c r="AE674" s="49"/>
      <c r="AF674" s="49"/>
      <c r="AG674" s="49"/>
      <c r="AH674" s="49"/>
      <c r="AI674" s="49"/>
      <c r="AJ674" s="49"/>
      <c r="AK674" s="49"/>
      <c r="AL674" s="49"/>
    </row>
    <row r="675" ht="13.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c r="AE675" s="49"/>
      <c r="AF675" s="49"/>
      <c r="AG675" s="49"/>
      <c r="AH675" s="49"/>
      <c r="AI675" s="49"/>
      <c r="AJ675" s="49"/>
      <c r="AK675" s="49"/>
      <c r="AL675" s="49"/>
    </row>
    <row r="676" ht="13.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c r="AE676" s="49"/>
      <c r="AF676" s="49"/>
      <c r="AG676" s="49"/>
      <c r="AH676" s="49"/>
      <c r="AI676" s="49"/>
      <c r="AJ676" s="49"/>
      <c r="AK676" s="49"/>
      <c r="AL676" s="49"/>
    </row>
    <row r="677" ht="13.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c r="AE677" s="49"/>
      <c r="AF677" s="49"/>
      <c r="AG677" s="49"/>
      <c r="AH677" s="49"/>
      <c r="AI677" s="49"/>
      <c r="AJ677" s="49"/>
      <c r="AK677" s="49"/>
      <c r="AL677" s="49"/>
    </row>
    <row r="678" ht="13.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c r="AE678" s="49"/>
      <c r="AF678" s="49"/>
      <c r="AG678" s="49"/>
      <c r="AH678" s="49"/>
      <c r="AI678" s="49"/>
      <c r="AJ678" s="49"/>
      <c r="AK678" s="49"/>
      <c r="AL678" s="49"/>
    </row>
    <row r="679" ht="13.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c r="AE679" s="49"/>
      <c r="AF679" s="49"/>
      <c r="AG679" s="49"/>
      <c r="AH679" s="49"/>
      <c r="AI679" s="49"/>
      <c r="AJ679" s="49"/>
      <c r="AK679" s="49"/>
      <c r="AL679" s="49"/>
    </row>
    <row r="680" ht="13.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c r="AE680" s="49"/>
      <c r="AF680" s="49"/>
      <c r="AG680" s="49"/>
      <c r="AH680" s="49"/>
      <c r="AI680" s="49"/>
      <c r="AJ680" s="49"/>
      <c r="AK680" s="49"/>
      <c r="AL680" s="49"/>
    </row>
    <row r="681" ht="13.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c r="AE681" s="49"/>
      <c r="AF681" s="49"/>
      <c r="AG681" s="49"/>
      <c r="AH681" s="49"/>
      <c r="AI681" s="49"/>
      <c r="AJ681" s="49"/>
      <c r="AK681" s="49"/>
      <c r="AL681" s="49"/>
    </row>
    <row r="682" ht="13.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c r="AE682" s="49"/>
      <c r="AF682" s="49"/>
      <c r="AG682" s="49"/>
      <c r="AH682" s="49"/>
      <c r="AI682" s="49"/>
      <c r="AJ682" s="49"/>
      <c r="AK682" s="49"/>
      <c r="AL682" s="49"/>
    </row>
    <row r="683" ht="13.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c r="AE683" s="49"/>
      <c r="AF683" s="49"/>
      <c r="AG683" s="49"/>
      <c r="AH683" s="49"/>
      <c r="AI683" s="49"/>
      <c r="AJ683" s="49"/>
      <c r="AK683" s="49"/>
      <c r="AL683" s="49"/>
    </row>
    <row r="684" ht="13.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c r="AE684" s="49"/>
      <c r="AF684" s="49"/>
      <c r="AG684" s="49"/>
      <c r="AH684" s="49"/>
      <c r="AI684" s="49"/>
      <c r="AJ684" s="49"/>
      <c r="AK684" s="49"/>
      <c r="AL684" s="49"/>
    </row>
    <row r="685" ht="13.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c r="AE685" s="49"/>
      <c r="AF685" s="49"/>
      <c r="AG685" s="49"/>
      <c r="AH685" s="49"/>
      <c r="AI685" s="49"/>
      <c r="AJ685" s="49"/>
      <c r="AK685" s="49"/>
      <c r="AL685" s="49"/>
    </row>
    <row r="686" ht="13.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c r="AE686" s="49"/>
      <c r="AF686" s="49"/>
      <c r="AG686" s="49"/>
      <c r="AH686" s="49"/>
      <c r="AI686" s="49"/>
      <c r="AJ686" s="49"/>
      <c r="AK686" s="49"/>
      <c r="AL686" s="49"/>
    </row>
    <row r="687" ht="13.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c r="AE687" s="49"/>
      <c r="AF687" s="49"/>
      <c r="AG687" s="49"/>
      <c r="AH687" s="49"/>
      <c r="AI687" s="49"/>
      <c r="AJ687" s="49"/>
      <c r="AK687" s="49"/>
      <c r="AL687" s="49"/>
    </row>
    <row r="688" ht="13.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c r="AE688" s="49"/>
      <c r="AF688" s="49"/>
      <c r="AG688" s="49"/>
      <c r="AH688" s="49"/>
      <c r="AI688" s="49"/>
      <c r="AJ688" s="49"/>
      <c r="AK688" s="49"/>
      <c r="AL688" s="49"/>
    </row>
    <row r="689" ht="13.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c r="AE689" s="49"/>
      <c r="AF689" s="49"/>
      <c r="AG689" s="49"/>
      <c r="AH689" s="49"/>
      <c r="AI689" s="49"/>
      <c r="AJ689" s="49"/>
      <c r="AK689" s="49"/>
      <c r="AL689" s="49"/>
    </row>
    <row r="690" ht="13.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c r="AE690" s="49"/>
      <c r="AF690" s="49"/>
      <c r="AG690" s="49"/>
      <c r="AH690" s="49"/>
      <c r="AI690" s="49"/>
      <c r="AJ690" s="49"/>
      <c r="AK690" s="49"/>
      <c r="AL690" s="49"/>
    </row>
    <row r="691" ht="13.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c r="AE691" s="49"/>
      <c r="AF691" s="49"/>
      <c r="AG691" s="49"/>
      <c r="AH691" s="49"/>
      <c r="AI691" s="49"/>
      <c r="AJ691" s="49"/>
      <c r="AK691" s="49"/>
      <c r="AL691" s="49"/>
    </row>
    <row r="692" ht="13.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c r="AE692" s="49"/>
      <c r="AF692" s="49"/>
      <c r="AG692" s="49"/>
      <c r="AH692" s="49"/>
      <c r="AI692" s="49"/>
      <c r="AJ692" s="49"/>
      <c r="AK692" s="49"/>
      <c r="AL692" s="49"/>
    </row>
    <row r="693" ht="13.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c r="AE693" s="49"/>
      <c r="AF693" s="49"/>
      <c r="AG693" s="49"/>
      <c r="AH693" s="49"/>
      <c r="AI693" s="49"/>
      <c r="AJ693" s="49"/>
      <c r="AK693" s="49"/>
      <c r="AL693" s="49"/>
    </row>
    <row r="694" ht="13.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49"/>
      <c r="AJ694" s="49"/>
      <c r="AK694" s="49"/>
      <c r="AL694" s="49"/>
    </row>
    <row r="695" ht="13.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49"/>
      <c r="AJ695" s="49"/>
      <c r="AK695" s="49"/>
      <c r="AL695" s="49"/>
    </row>
    <row r="696" ht="13.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c r="AE696" s="49"/>
      <c r="AF696" s="49"/>
      <c r="AG696" s="49"/>
      <c r="AH696" s="49"/>
      <c r="AI696" s="49"/>
      <c r="AJ696" s="49"/>
      <c r="AK696" s="49"/>
      <c r="AL696" s="49"/>
    </row>
    <row r="697" ht="13.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49"/>
      <c r="AJ697" s="49"/>
      <c r="AK697" s="49"/>
      <c r="AL697" s="49"/>
    </row>
    <row r="698" ht="13.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c r="AE698" s="49"/>
      <c r="AF698" s="49"/>
      <c r="AG698" s="49"/>
      <c r="AH698" s="49"/>
      <c r="AI698" s="49"/>
      <c r="AJ698" s="49"/>
      <c r="AK698" s="49"/>
      <c r="AL698" s="49"/>
    </row>
    <row r="699" ht="13.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c r="AJ699" s="49"/>
      <c r="AK699" s="49"/>
      <c r="AL699" s="49"/>
    </row>
    <row r="700" ht="13.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49"/>
      <c r="AJ700" s="49"/>
      <c r="AK700" s="49"/>
      <c r="AL700" s="49"/>
    </row>
    <row r="701" ht="13.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c r="AE701" s="49"/>
      <c r="AF701" s="49"/>
      <c r="AG701" s="49"/>
      <c r="AH701" s="49"/>
      <c r="AI701" s="49"/>
      <c r="AJ701" s="49"/>
      <c r="AK701" s="49"/>
      <c r="AL701" s="49"/>
    </row>
    <row r="702" ht="13.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c r="AE702" s="49"/>
      <c r="AF702" s="49"/>
      <c r="AG702" s="49"/>
      <c r="AH702" s="49"/>
      <c r="AI702" s="49"/>
      <c r="AJ702" s="49"/>
      <c r="AK702" s="49"/>
      <c r="AL702" s="49"/>
    </row>
    <row r="703" ht="13.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row>
    <row r="704" ht="13.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49"/>
      <c r="AJ704" s="49"/>
      <c r="AK704" s="49"/>
      <c r="AL704" s="49"/>
    </row>
    <row r="705" ht="13.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c r="AE705" s="49"/>
      <c r="AF705" s="49"/>
      <c r="AG705" s="49"/>
      <c r="AH705" s="49"/>
      <c r="AI705" s="49"/>
      <c r="AJ705" s="49"/>
      <c r="AK705" s="49"/>
      <c r="AL705" s="49"/>
    </row>
    <row r="706" ht="13.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49"/>
      <c r="AJ706" s="49"/>
      <c r="AK706" s="49"/>
      <c r="AL706" s="49"/>
    </row>
    <row r="707" ht="13.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49"/>
      <c r="AJ707" s="49"/>
      <c r="AK707" s="49"/>
      <c r="AL707" s="49"/>
    </row>
    <row r="708" ht="13.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c r="AE708" s="49"/>
      <c r="AF708" s="49"/>
      <c r="AG708" s="49"/>
      <c r="AH708" s="49"/>
      <c r="AI708" s="49"/>
      <c r="AJ708" s="49"/>
      <c r="AK708" s="49"/>
      <c r="AL708" s="49"/>
    </row>
    <row r="709" ht="13.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49"/>
      <c r="AJ709" s="49"/>
      <c r="AK709" s="49"/>
      <c r="AL709" s="49"/>
    </row>
    <row r="710" ht="13.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49"/>
      <c r="AJ710" s="49"/>
      <c r="AK710" s="49"/>
      <c r="AL710" s="49"/>
    </row>
    <row r="711" ht="13.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c r="AJ711" s="49"/>
      <c r="AK711" s="49"/>
      <c r="AL711" s="49"/>
    </row>
    <row r="712" ht="13.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49"/>
      <c r="AJ712" s="49"/>
      <c r="AK712" s="49"/>
      <c r="AL712" s="49"/>
    </row>
    <row r="713" ht="13.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c r="AE713" s="49"/>
      <c r="AF713" s="49"/>
      <c r="AG713" s="49"/>
      <c r="AH713" s="49"/>
      <c r="AI713" s="49"/>
      <c r="AJ713" s="49"/>
      <c r="AK713" s="49"/>
      <c r="AL713" s="49"/>
    </row>
    <row r="714" ht="13.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49"/>
      <c r="AJ714" s="49"/>
      <c r="AK714" s="49"/>
      <c r="AL714" s="49"/>
    </row>
    <row r="715" ht="13.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row>
    <row r="716" ht="13.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c r="AJ716" s="49"/>
      <c r="AK716" s="49"/>
      <c r="AL716" s="49"/>
    </row>
    <row r="717" ht="13.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49"/>
      <c r="AJ717" s="49"/>
      <c r="AK717" s="49"/>
      <c r="AL717" s="49"/>
    </row>
    <row r="718" ht="13.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c r="AJ718" s="49"/>
      <c r="AK718" s="49"/>
      <c r="AL718" s="49"/>
    </row>
    <row r="719" ht="13.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c r="AJ719" s="49"/>
      <c r="AK719" s="49"/>
      <c r="AL719" s="49"/>
    </row>
    <row r="720" ht="13.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49"/>
      <c r="AJ720" s="49"/>
      <c r="AK720" s="49"/>
      <c r="AL720" s="49"/>
    </row>
    <row r="721" ht="13.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49"/>
      <c r="AJ721" s="49"/>
      <c r="AK721" s="49"/>
      <c r="AL721" s="49"/>
    </row>
    <row r="722" ht="13.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c r="AE722" s="49"/>
      <c r="AF722" s="49"/>
      <c r="AG722" s="49"/>
      <c r="AH722" s="49"/>
      <c r="AI722" s="49"/>
      <c r="AJ722" s="49"/>
      <c r="AK722" s="49"/>
      <c r="AL722" s="49"/>
    </row>
    <row r="723" ht="13.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c r="AJ723" s="49"/>
      <c r="AK723" s="49"/>
      <c r="AL723" s="49"/>
    </row>
    <row r="724" ht="13.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c r="AE724" s="49"/>
      <c r="AF724" s="49"/>
      <c r="AG724" s="49"/>
      <c r="AH724" s="49"/>
      <c r="AI724" s="49"/>
      <c r="AJ724" s="49"/>
      <c r="AK724" s="49"/>
      <c r="AL724" s="49"/>
    </row>
    <row r="725" ht="13.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c r="AE725" s="49"/>
      <c r="AF725" s="49"/>
      <c r="AG725" s="49"/>
      <c r="AH725" s="49"/>
      <c r="AI725" s="49"/>
      <c r="AJ725" s="49"/>
      <c r="AK725" s="49"/>
      <c r="AL725" s="49"/>
    </row>
    <row r="726" ht="13.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c r="AE726" s="49"/>
      <c r="AF726" s="49"/>
      <c r="AG726" s="49"/>
      <c r="AH726" s="49"/>
      <c r="AI726" s="49"/>
      <c r="AJ726" s="49"/>
      <c r="AK726" s="49"/>
      <c r="AL726" s="49"/>
    </row>
    <row r="727" ht="13.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c r="AE727" s="49"/>
      <c r="AF727" s="49"/>
      <c r="AG727" s="49"/>
      <c r="AH727" s="49"/>
      <c r="AI727" s="49"/>
      <c r="AJ727" s="49"/>
      <c r="AK727" s="49"/>
      <c r="AL727" s="49"/>
    </row>
    <row r="728" ht="13.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49"/>
      <c r="AJ728" s="49"/>
      <c r="AK728" s="49"/>
      <c r="AL728" s="49"/>
    </row>
    <row r="729" ht="13.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c r="AJ729" s="49"/>
      <c r="AK729" s="49"/>
      <c r="AL729" s="49"/>
    </row>
    <row r="730" ht="13.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49"/>
      <c r="AJ730" s="49"/>
      <c r="AK730" s="49"/>
      <c r="AL730" s="49"/>
    </row>
    <row r="731" ht="13.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c r="AE731" s="49"/>
      <c r="AF731" s="49"/>
      <c r="AG731" s="49"/>
      <c r="AH731" s="49"/>
      <c r="AI731" s="49"/>
      <c r="AJ731" s="49"/>
      <c r="AK731" s="49"/>
      <c r="AL731" s="49"/>
    </row>
    <row r="732" ht="13.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c r="AE732" s="49"/>
      <c r="AF732" s="49"/>
      <c r="AG732" s="49"/>
      <c r="AH732" s="49"/>
      <c r="AI732" s="49"/>
      <c r="AJ732" s="49"/>
      <c r="AK732" s="49"/>
      <c r="AL732" s="49"/>
    </row>
    <row r="733" ht="13.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49"/>
      <c r="AJ733" s="49"/>
      <c r="AK733" s="49"/>
      <c r="AL733" s="49"/>
    </row>
    <row r="734" ht="13.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49"/>
      <c r="AJ734" s="49"/>
      <c r="AK734" s="49"/>
      <c r="AL734" s="49"/>
    </row>
    <row r="735" ht="13.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c r="AJ735" s="49"/>
      <c r="AK735" s="49"/>
      <c r="AL735" s="49"/>
    </row>
    <row r="736" ht="13.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c r="AJ736" s="49"/>
      <c r="AK736" s="49"/>
      <c r="AL736" s="49"/>
    </row>
    <row r="737" ht="13.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c r="AE737" s="49"/>
      <c r="AF737" s="49"/>
      <c r="AG737" s="49"/>
      <c r="AH737" s="49"/>
      <c r="AI737" s="49"/>
      <c r="AJ737" s="49"/>
      <c r="AK737" s="49"/>
      <c r="AL737" s="49"/>
    </row>
    <row r="738" ht="13.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c r="AE738" s="49"/>
      <c r="AF738" s="49"/>
      <c r="AG738" s="49"/>
      <c r="AH738" s="49"/>
      <c r="AI738" s="49"/>
      <c r="AJ738" s="49"/>
      <c r="AK738" s="49"/>
      <c r="AL738" s="49"/>
    </row>
    <row r="739" ht="13.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row>
    <row r="740" ht="13.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49"/>
      <c r="AJ740" s="49"/>
      <c r="AK740" s="49"/>
      <c r="AL740" s="49"/>
    </row>
    <row r="741" ht="13.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49"/>
      <c r="AJ741" s="49"/>
      <c r="AK741" s="49"/>
      <c r="AL741" s="49"/>
    </row>
    <row r="742" ht="13.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49"/>
      <c r="AJ742" s="49"/>
      <c r="AK742" s="49"/>
      <c r="AL742" s="49"/>
    </row>
    <row r="743" ht="13.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49"/>
      <c r="AJ743" s="49"/>
      <c r="AK743" s="49"/>
      <c r="AL743" s="49"/>
    </row>
    <row r="744" ht="13.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c r="AE744" s="49"/>
      <c r="AF744" s="49"/>
      <c r="AG744" s="49"/>
      <c r="AH744" s="49"/>
      <c r="AI744" s="49"/>
      <c r="AJ744" s="49"/>
      <c r="AK744" s="49"/>
      <c r="AL744" s="49"/>
    </row>
    <row r="745" ht="13.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49"/>
      <c r="AJ745" s="49"/>
      <c r="AK745" s="49"/>
      <c r="AL745" s="49"/>
    </row>
    <row r="746" ht="13.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c r="AE746" s="49"/>
      <c r="AF746" s="49"/>
      <c r="AG746" s="49"/>
      <c r="AH746" s="49"/>
      <c r="AI746" s="49"/>
      <c r="AJ746" s="49"/>
      <c r="AK746" s="49"/>
      <c r="AL746" s="49"/>
    </row>
    <row r="747" ht="13.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c r="AJ747" s="49"/>
      <c r="AK747" s="49"/>
      <c r="AL747" s="49"/>
    </row>
    <row r="748" ht="13.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49"/>
      <c r="AJ748" s="49"/>
      <c r="AK748" s="49"/>
      <c r="AL748" s="49"/>
    </row>
    <row r="749" ht="13.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c r="AE749" s="49"/>
      <c r="AF749" s="49"/>
      <c r="AG749" s="49"/>
      <c r="AH749" s="49"/>
      <c r="AI749" s="49"/>
      <c r="AJ749" s="49"/>
      <c r="AK749" s="49"/>
      <c r="AL749" s="49"/>
    </row>
    <row r="750" ht="13.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c r="AE750" s="49"/>
      <c r="AF750" s="49"/>
      <c r="AG750" s="49"/>
      <c r="AH750" s="49"/>
      <c r="AI750" s="49"/>
      <c r="AJ750" s="49"/>
      <c r="AK750" s="49"/>
      <c r="AL750" s="49"/>
    </row>
    <row r="751" ht="13.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49"/>
      <c r="AJ751" s="49"/>
      <c r="AK751" s="49"/>
      <c r="AL751" s="49"/>
    </row>
    <row r="752" ht="13.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c r="AE752" s="49"/>
      <c r="AF752" s="49"/>
      <c r="AG752" s="49"/>
      <c r="AH752" s="49"/>
      <c r="AI752" s="49"/>
      <c r="AJ752" s="49"/>
      <c r="AK752" s="49"/>
      <c r="AL752" s="49"/>
    </row>
    <row r="753" ht="13.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c r="AE753" s="49"/>
      <c r="AF753" s="49"/>
      <c r="AG753" s="49"/>
      <c r="AH753" s="49"/>
      <c r="AI753" s="49"/>
      <c r="AJ753" s="49"/>
      <c r="AK753" s="49"/>
      <c r="AL753" s="49"/>
    </row>
    <row r="754" ht="13.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c r="AE754" s="49"/>
      <c r="AF754" s="49"/>
      <c r="AG754" s="49"/>
      <c r="AH754" s="49"/>
      <c r="AI754" s="49"/>
      <c r="AJ754" s="49"/>
      <c r="AK754" s="49"/>
      <c r="AL754" s="49"/>
    </row>
    <row r="755" ht="13.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c r="AE755" s="49"/>
      <c r="AF755" s="49"/>
      <c r="AG755" s="49"/>
      <c r="AH755" s="49"/>
      <c r="AI755" s="49"/>
      <c r="AJ755" s="49"/>
      <c r="AK755" s="49"/>
      <c r="AL755" s="49"/>
    </row>
    <row r="756" ht="13.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c r="AE756" s="49"/>
      <c r="AF756" s="49"/>
      <c r="AG756" s="49"/>
      <c r="AH756" s="49"/>
      <c r="AI756" s="49"/>
      <c r="AJ756" s="49"/>
      <c r="AK756" s="49"/>
      <c r="AL756" s="49"/>
    </row>
    <row r="757" ht="13.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49"/>
      <c r="AJ757" s="49"/>
      <c r="AK757" s="49"/>
      <c r="AL757" s="49"/>
    </row>
    <row r="758" ht="13.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c r="AE758" s="49"/>
      <c r="AF758" s="49"/>
      <c r="AG758" s="49"/>
      <c r="AH758" s="49"/>
      <c r="AI758" s="49"/>
      <c r="AJ758" s="49"/>
      <c r="AK758" s="49"/>
      <c r="AL758" s="49"/>
    </row>
    <row r="759" ht="13.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c r="AE759" s="49"/>
      <c r="AF759" s="49"/>
      <c r="AG759" s="49"/>
      <c r="AH759" s="49"/>
      <c r="AI759" s="49"/>
      <c r="AJ759" s="49"/>
      <c r="AK759" s="49"/>
      <c r="AL759" s="49"/>
    </row>
    <row r="760" ht="13.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c r="AE760" s="49"/>
      <c r="AF760" s="49"/>
      <c r="AG760" s="49"/>
      <c r="AH760" s="49"/>
      <c r="AI760" s="49"/>
      <c r="AJ760" s="49"/>
      <c r="AK760" s="49"/>
      <c r="AL760" s="49"/>
    </row>
    <row r="761" ht="13.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c r="AE761" s="49"/>
      <c r="AF761" s="49"/>
      <c r="AG761" s="49"/>
      <c r="AH761" s="49"/>
      <c r="AI761" s="49"/>
      <c r="AJ761" s="49"/>
      <c r="AK761" s="49"/>
      <c r="AL761" s="49"/>
    </row>
    <row r="762" ht="13.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c r="AE762" s="49"/>
      <c r="AF762" s="49"/>
      <c r="AG762" s="49"/>
      <c r="AH762" s="49"/>
      <c r="AI762" s="49"/>
      <c r="AJ762" s="49"/>
      <c r="AK762" s="49"/>
      <c r="AL762" s="49"/>
    </row>
    <row r="763" ht="13.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c r="AE763" s="49"/>
      <c r="AF763" s="49"/>
      <c r="AG763" s="49"/>
      <c r="AH763" s="49"/>
      <c r="AI763" s="49"/>
      <c r="AJ763" s="49"/>
      <c r="AK763" s="49"/>
      <c r="AL763" s="49"/>
    </row>
    <row r="764" ht="13.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c r="AE764" s="49"/>
      <c r="AF764" s="49"/>
      <c r="AG764" s="49"/>
      <c r="AH764" s="49"/>
      <c r="AI764" s="49"/>
      <c r="AJ764" s="49"/>
      <c r="AK764" s="49"/>
      <c r="AL764" s="49"/>
    </row>
    <row r="765" ht="13.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c r="AE765" s="49"/>
      <c r="AF765" s="49"/>
      <c r="AG765" s="49"/>
      <c r="AH765" s="49"/>
      <c r="AI765" s="49"/>
      <c r="AJ765" s="49"/>
      <c r="AK765" s="49"/>
      <c r="AL765" s="49"/>
    </row>
    <row r="766" ht="13.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c r="AE766" s="49"/>
      <c r="AF766" s="49"/>
      <c r="AG766" s="49"/>
      <c r="AH766" s="49"/>
      <c r="AI766" s="49"/>
      <c r="AJ766" s="49"/>
      <c r="AK766" s="49"/>
      <c r="AL766" s="49"/>
    </row>
    <row r="767" ht="13.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c r="AE767" s="49"/>
      <c r="AF767" s="49"/>
      <c r="AG767" s="49"/>
      <c r="AH767" s="49"/>
      <c r="AI767" s="49"/>
      <c r="AJ767" s="49"/>
      <c r="AK767" s="49"/>
      <c r="AL767" s="49"/>
    </row>
    <row r="768" ht="13.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c r="AE768" s="49"/>
      <c r="AF768" s="49"/>
      <c r="AG768" s="49"/>
      <c r="AH768" s="49"/>
      <c r="AI768" s="49"/>
      <c r="AJ768" s="49"/>
      <c r="AK768" s="49"/>
      <c r="AL768" s="49"/>
    </row>
    <row r="769" ht="13.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c r="AE769" s="49"/>
      <c r="AF769" s="49"/>
      <c r="AG769" s="49"/>
      <c r="AH769" s="49"/>
      <c r="AI769" s="49"/>
      <c r="AJ769" s="49"/>
      <c r="AK769" s="49"/>
      <c r="AL769" s="49"/>
    </row>
    <row r="770" ht="13.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c r="AE770" s="49"/>
      <c r="AF770" s="49"/>
      <c r="AG770" s="49"/>
      <c r="AH770" s="49"/>
      <c r="AI770" s="49"/>
      <c r="AJ770" s="49"/>
      <c r="AK770" s="49"/>
      <c r="AL770" s="49"/>
    </row>
    <row r="771" ht="13.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c r="AE771" s="49"/>
      <c r="AF771" s="49"/>
      <c r="AG771" s="49"/>
      <c r="AH771" s="49"/>
      <c r="AI771" s="49"/>
      <c r="AJ771" s="49"/>
      <c r="AK771" s="49"/>
      <c r="AL771" s="49"/>
    </row>
    <row r="772" ht="13.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c r="AE772" s="49"/>
      <c r="AF772" s="49"/>
      <c r="AG772" s="49"/>
      <c r="AH772" s="49"/>
      <c r="AI772" s="49"/>
      <c r="AJ772" s="49"/>
      <c r="AK772" s="49"/>
      <c r="AL772" s="49"/>
    </row>
    <row r="773" ht="13.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c r="AE773" s="49"/>
      <c r="AF773" s="49"/>
      <c r="AG773" s="49"/>
      <c r="AH773" s="49"/>
      <c r="AI773" s="49"/>
      <c r="AJ773" s="49"/>
      <c r="AK773" s="49"/>
      <c r="AL773" s="49"/>
    </row>
    <row r="774" ht="13.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c r="AE774" s="49"/>
      <c r="AF774" s="49"/>
      <c r="AG774" s="49"/>
      <c r="AH774" s="49"/>
      <c r="AI774" s="49"/>
      <c r="AJ774" s="49"/>
      <c r="AK774" s="49"/>
      <c r="AL774" s="49"/>
    </row>
    <row r="775" ht="13.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c r="AE775" s="49"/>
      <c r="AF775" s="49"/>
      <c r="AG775" s="49"/>
      <c r="AH775" s="49"/>
      <c r="AI775" s="49"/>
      <c r="AJ775" s="49"/>
      <c r="AK775" s="49"/>
      <c r="AL775" s="49"/>
    </row>
    <row r="776" ht="13.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c r="AE776" s="49"/>
      <c r="AF776" s="49"/>
      <c r="AG776" s="49"/>
      <c r="AH776" s="49"/>
      <c r="AI776" s="49"/>
      <c r="AJ776" s="49"/>
      <c r="AK776" s="49"/>
      <c r="AL776" s="49"/>
    </row>
    <row r="777" ht="13.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c r="AE777" s="49"/>
      <c r="AF777" s="49"/>
      <c r="AG777" s="49"/>
      <c r="AH777" s="49"/>
      <c r="AI777" s="49"/>
      <c r="AJ777" s="49"/>
      <c r="AK777" s="49"/>
      <c r="AL777" s="49"/>
    </row>
    <row r="778" ht="13.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row>
    <row r="779" ht="13.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49"/>
      <c r="AJ779" s="49"/>
      <c r="AK779" s="49"/>
      <c r="AL779" s="49"/>
    </row>
    <row r="780" ht="13.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c r="AE780" s="49"/>
      <c r="AF780" s="49"/>
      <c r="AG780" s="49"/>
      <c r="AH780" s="49"/>
      <c r="AI780" s="49"/>
      <c r="AJ780" s="49"/>
      <c r="AK780" s="49"/>
      <c r="AL780" s="49"/>
    </row>
    <row r="781" ht="13.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c r="AE781" s="49"/>
      <c r="AF781" s="49"/>
      <c r="AG781" s="49"/>
      <c r="AH781" s="49"/>
      <c r="AI781" s="49"/>
      <c r="AJ781" s="49"/>
      <c r="AK781" s="49"/>
      <c r="AL781" s="49"/>
    </row>
    <row r="782" ht="13.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c r="AE782" s="49"/>
      <c r="AF782" s="49"/>
      <c r="AG782" s="49"/>
      <c r="AH782" s="49"/>
      <c r="AI782" s="49"/>
      <c r="AJ782" s="49"/>
      <c r="AK782" s="49"/>
      <c r="AL782" s="49"/>
    </row>
    <row r="783" ht="13.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49"/>
      <c r="AJ783" s="49"/>
      <c r="AK783" s="49"/>
      <c r="AL783" s="49"/>
    </row>
    <row r="784" ht="13.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49"/>
      <c r="AJ784" s="49"/>
      <c r="AK784" s="49"/>
      <c r="AL784" s="49"/>
    </row>
    <row r="785" ht="13.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c r="AE785" s="49"/>
      <c r="AF785" s="49"/>
      <c r="AG785" s="49"/>
      <c r="AH785" s="49"/>
      <c r="AI785" s="49"/>
      <c r="AJ785" s="49"/>
      <c r="AK785" s="49"/>
      <c r="AL785" s="49"/>
    </row>
    <row r="786" ht="13.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c r="AE786" s="49"/>
      <c r="AF786" s="49"/>
      <c r="AG786" s="49"/>
      <c r="AH786" s="49"/>
      <c r="AI786" s="49"/>
      <c r="AJ786" s="49"/>
      <c r="AK786" s="49"/>
      <c r="AL786" s="49"/>
    </row>
    <row r="787" ht="13.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c r="AJ787" s="49"/>
      <c r="AK787" s="49"/>
      <c r="AL787" s="49"/>
    </row>
    <row r="788" ht="13.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c r="AE788" s="49"/>
      <c r="AF788" s="49"/>
      <c r="AG788" s="49"/>
      <c r="AH788" s="49"/>
      <c r="AI788" s="49"/>
      <c r="AJ788" s="49"/>
      <c r="AK788" s="49"/>
      <c r="AL788" s="49"/>
    </row>
    <row r="789" ht="13.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c r="AE789" s="49"/>
      <c r="AF789" s="49"/>
      <c r="AG789" s="49"/>
      <c r="AH789" s="49"/>
      <c r="AI789" s="49"/>
      <c r="AJ789" s="49"/>
      <c r="AK789" s="49"/>
      <c r="AL789" s="49"/>
    </row>
    <row r="790" ht="13.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c r="AE790" s="49"/>
      <c r="AF790" s="49"/>
      <c r="AG790" s="49"/>
      <c r="AH790" s="49"/>
      <c r="AI790" s="49"/>
      <c r="AJ790" s="49"/>
      <c r="AK790" s="49"/>
      <c r="AL790" s="49"/>
    </row>
    <row r="791" ht="13.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c r="AE791" s="49"/>
      <c r="AF791" s="49"/>
      <c r="AG791" s="49"/>
      <c r="AH791" s="49"/>
      <c r="AI791" s="49"/>
      <c r="AJ791" s="49"/>
      <c r="AK791" s="49"/>
      <c r="AL791" s="49"/>
    </row>
    <row r="792" ht="13.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c r="AE792" s="49"/>
      <c r="AF792" s="49"/>
      <c r="AG792" s="49"/>
      <c r="AH792" s="49"/>
      <c r="AI792" s="49"/>
      <c r="AJ792" s="49"/>
      <c r="AK792" s="49"/>
      <c r="AL792" s="49"/>
    </row>
    <row r="793" ht="13.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49"/>
      <c r="AJ793" s="49"/>
      <c r="AK793" s="49"/>
      <c r="AL793" s="49"/>
    </row>
    <row r="794" ht="13.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c r="AE794" s="49"/>
      <c r="AF794" s="49"/>
      <c r="AG794" s="49"/>
      <c r="AH794" s="49"/>
      <c r="AI794" s="49"/>
      <c r="AJ794" s="49"/>
      <c r="AK794" s="49"/>
      <c r="AL794" s="49"/>
    </row>
    <row r="795" ht="13.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c r="AE795" s="49"/>
      <c r="AF795" s="49"/>
      <c r="AG795" s="49"/>
      <c r="AH795" s="49"/>
      <c r="AI795" s="49"/>
      <c r="AJ795" s="49"/>
      <c r="AK795" s="49"/>
      <c r="AL795" s="49"/>
    </row>
    <row r="796" ht="13.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c r="AE796" s="49"/>
      <c r="AF796" s="49"/>
      <c r="AG796" s="49"/>
      <c r="AH796" s="49"/>
      <c r="AI796" s="49"/>
      <c r="AJ796" s="49"/>
      <c r="AK796" s="49"/>
      <c r="AL796" s="49"/>
    </row>
    <row r="797" ht="13.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c r="AE797" s="49"/>
      <c r="AF797" s="49"/>
      <c r="AG797" s="49"/>
      <c r="AH797" s="49"/>
      <c r="AI797" s="49"/>
      <c r="AJ797" s="49"/>
      <c r="AK797" s="49"/>
      <c r="AL797" s="49"/>
    </row>
    <row r="798" ht="13.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c r="AE798" s="49"/>
      <c r="AF798" s="49"/>
      <c r="AG798" s="49"/>
      <c r="AH798" s="49"/>
      <c r="AI798" s="49"/>
      <c r="AJ798" s="49"/>
      <c r="AK798" s="49"/>
      <c r="AL798" s="49"/>
    </row>
    <row r="799" ht="13.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c r="AE799" s="49"/>
      <c r="AF799" s="49"/>
      <c r="AG799" s="49"/>
      <c r="AH799" s="49"/>
      <c r="AI799" s="49"/>
      <c r="AJ799" s="49"/>
      <c r="AK799" s="49"/>
      <c r="AL799" s="49"/>
    </row>
    <row r="800" ht="13.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c r="AE800" s="49"/>
      <c r="AF800" s="49"/>
      <c r="AG800" s="49"/>
      <c r="AH800" s="49"/>
      <c r="AI800" s="49"/>
      <c r="AJ800" s="49"/>
      <c r="AK800" s="49"/>
      <c r="AL800" s="49"/>
    </row>
    <row r="801" ht="13.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c r="AE801" s="49"/>
      <c r="AF801" s="49"/>
      <c r="AG801" s="49"/>
      <c r="AH801" s="49"/>
      <c r="AI801" s="49"/>
      <c r="AJ801" s="49"/>
      <c r="AK801" s="49"/>
      <c r="AL801" s="49"/>
    </row>
    <row r="802" ht="13.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c r="AE802" s="49"/>
      <c r="AF802" s="49"/>
      <c r="AG802" s="49"/>
      <c r="AH802" s="49"/>
      <c r="AI802" s="49"/>
      <c r="AJ802" s="49"/>
      <c r="AK802" s="49"/>
      <c r="AL802" s="49"/>
    </row>
    <row r="803" ht="13.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c r="AE803" s="49"/>
      <c r="AF803" s="49"/>
      <c r="AG803" s="49"/>
      <c r="AH803" s="49"/>
      <c r="AI803" s="49"/>
      <c r="AJ803" s="49"/>
      <c r="AK803" s="49"/>
      <c r="AL803" s="49"/>
    </row>
    <row r="804" ht="13.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c r="AE804" s="49"/>
      <c r="AF804" s="49"/>
      <c r="AG804" s="49"/>
      <c r="AH804" s="49"/>
      <c r="AI804" s="49"/>
      <c r="AJ804" s="49"/>
      <c r="AK804" s="49"/>
      <c r="AL804" s="49"/>
    </row>
    <row r="805" ht="13.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c r="AE805" s="49"/>
      <c r="AF805" s="49"/>
      <c r="AG805" s="49"/>
      <c r="AH805" s="49"/>
      <c r="AI805" s="49"/>
      <c r="AJ805" s="49"/>
      <c r="AK805" s="49"/>
      <c r="AL805" s="49"/>
    </row>
    <row r="806" ht="13.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c r="AE806" s="49"/>
      <c r="AF806" s="49"/>
      <c r="AG806" s="49"/>
      <c r="AH806" s="49"/>
      <c r="AI806" s="49"/>
      <c r="AJ806" s="49"/>
      <c r="AK806" s="49"/>
      <c r="AL806" s="49"/>
    </row>
    <row r="807" ht="13.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c r="AE807" s="49"/>
      <c r="AF807" s="49"/>
      <c r="AG807" s="49"/>
      <c r="AH807" s="49"/>
      <c r="AI807" s="49"/>
      <c r="AJ807" s="49"/>
      <c r="AK807" s="49"/>
      <c r="AL807" s="49"/>
    </row>
    <row r="808" ht="13.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c r="AE808" s="49"/>
      <c r="AF808" s="49"/>
      <c r="AG808" s="49"/>
      <c r="AH808" s="49"/>
      <c r="AI808" s="49"/>
      <c r="AJ808" s="49"/>
      <c r="AK808" s="49"/>
      <c r="AL808" s="49"/>
    </row>
    <row r="809" ht="13.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c r="AE809" s="49"/>
      <c r="AF809" s="49"/>
      <c r="AG809" s="49"/>
      <c r="AH809" s="49"/>
      <c r="AI809" s="49"/>
      <c r="AJ809" s="49"/>
      <c r="AK809" s="49"/>
      <c r="AL809" s="49"/>
    </row>
    <row r="810" ht="13.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c r="AE810" s="49"/>
      <c r="AF810" s="49"/>
      <c r="AG810" s="49"/>
      <c r="AH810" s="49"/>
      <c r="AI810" s="49"/>
      <c r="AJ810" s="49"/>
      <c r="AK810" s="49"/>
      <c r="AL810" s="49"/>
    </row>
    <row r="811" ht="13.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c r="AE811" s="49"/>
      <c r="AF811" s="49"/>
      <c r="AG811" s="49"/>
      <c r="AH811" s="49"/>
      <c r="AI811" s="49"/>
      <c r="AJ811" s="49"/>
      <c r="AK811" s="49"/>
      <c r="AL811" s="49"/>
    </row>
    <row r="812" ht="13.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c r="AE812" s="49"/>
      <c r="AF812" s="49"/>
      <c r="AG812" s="49"/>
      <c r="AH812" s="49"/>
      <c r="AI812" s="49"/>
      <c r="AJ812" s="49"/>
      <c r="AK812" s="49"/>
      <c r="AL812" s="49"/>
    </row>
    <row r="813" ht="13.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c r="AE813" s="49"/>
      <c r="AF813" s="49"/>
      <c r="AG813" s="49"/>
      <c r="AH813" s="49"/>
      <c r="AI813" s="49"/>
      <c r="AJ813" s="49"/>
      <c r="AK813" s="49"/>
      <c r="AL813" s="49"/>
    </row>
    <row r="814" ht="13.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c r="AE814" s="49"/>
      <c r="AF814" s="49"/>
      <c r="AG814" s="49"/>
      <c r="AH814" s="49"/>
      <c r="AI814" s="49"/>
      <c r="AJ814" s="49"/>
      <c r="AK814" s="49"/>
      <c r="AL814" s="49"/>
    </row>
    <row r="815" ht="13.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c r="AE815" s="49"/>
      <c r="AF815" s="49"/>
      <c r="AG815" s="49"/>
      <c r="AH815" s="49"/>
      <c r="AI815" s="49"/>
      <c r="AJ815" s="49"/>
      <c r="AK815" s="49"/>
      <c r="AL815" s="49"/>
    </row>
    <row r="816" ht="13.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c r="AE816" s="49"/>
      <c r="AF816" s="49"/>
      <c r="AG816" s="49"/>
      <c r="AH816" s="49"/>
      <c r="AI816" s="49"/>
      <c r="AJ816" s="49"/>
      <c r="AK816" s="49"/>
      <c r="AL816" s="49"/>
    </row>
    <row r="817" ht="13.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c r="AE817" s="49"/>
      <c r="AF817" s="49"/>
      <c r="AG817" s="49"/>
      <c r="AH817" s="49"/>
      <c r="AI817" s="49"/>
      <c r="AJ817" s="49"/>
      <c r="AK817" s="49"/>
      <c r="AL817" s="49"/>
    </row>
    <row r="818" ht="13.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c r="AE818" s="49"/>
      <c r="AF818" s="49"/>
      <c r="AG818" s="49"/>
      <c r="AH818" s="49"/>
      <c r="AI818" s="49"/>
      <c r="AJ818" s="49"/>
      <c r="AK818" s="49"/>
      <c r="AL818" s="49"/>
    </row>
    <row r="819" ht="13.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c r="AE819" s="49"/>
      <c r="AF819" s="49"/>
      <c r="AG819" s="49"/>
      <c r="AH819" s="49"/>
      <c r="AI819" s="49"/>
      <c r="AJ819" s="49"/>
      <c r="AK819" s="49"/>
      <c r="AL819" s="49"/>
    </row>
    <row r="820" ht="13.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c r="AE820" s="49"/>
      <c r="AF820" s="49"/>
      <c r="AG820" s="49"/>
      <c r="AH820" s="49"/>
      <c r="AI820" s="49"/>
      <c r="AJ820" s="49"/>
      <c r="AK820" s="49"/>
      <c r="AL820" s="49"/>
    </row>
    <row r="821" ht="13.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c r="AE821" s="49"/>
      <c r="AF821" s="49"/>
      <c r="AG821" s="49"/>
      <c r="AH821" s="49"/>
      <c r="AI821" s="49"/>
      <c r="AJ821" s="49"/>
      <c r="AK821" s="49"/>
      <c r="AL821" s="49"/>
    </row>
    <row r="822" ht="13.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c r="AE822" s="49"/>
      <c r="AF822" s="49"/>
      <c r="AG822" s="49"/>
      <c r="AH822" s="49"/>
      <c r="AI822" s="49"/>
      <c r="AJ822" s="49"/>
      <c r="AK822" s="49"/>
      <c r="AL822" s="49"/>
    </row>
    <row r="823" ht="13.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c r="AE823" s="49"/>
      <c r="AF823" s="49"/>
      <c r="AG823" s="49"/>
      <c r="AH823" s="49"/>
      <c r="AI823" s="49"/>
      <c r="AJ823" s="49"/>
      <c r="AK823" s="49"/>
      <c r="AL823" s="49"/>
    </row>
    <row r="824" ht="13.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c r="AE824" s="49"/>
      <c r="AF824" s="49"/>
      <c r="AG824" s="49"/>
      <c r="AH824" s="49"/>
      <c r="AI824" s="49"/>
      <c r="AJ824" s="49"/>
      <c r="AK824" s="49"/>
      <c r="AL824" s="49"/>
    </row>
    <row r="825" ht="13.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c r="AE825" s="49"/>
      <c r="AF825" s="49"/>
      <c r="AG825" s="49"/>
      <c r="AH825" s="49"/>
      <c r="AI825" s="49"/>
      <c r="AJ825" s="49"/>
      <c r="AK825" s="49"/>
      <c r="AL825" s="49"/>
    </row>
    <row r="826" ht="13.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c r="AE826" s="49"/>
      <c r="AF826" s="49"/>
      <c r="AG826" s="49"/>
      <c r="AH826" s="49"/>
      <c r="AI826" s="49"/>
      <c r="AJ826" s="49"/>
      <c r="AK826" s="49"/>
      <c r="AL826" s="49"/>
    </row>
    <row r="827" ht="13.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c r="AE827" s="49"/>
      <c r="AF827" s="49"/>
      <c r="AG827" s="49"/>
      <c r="AH827" s="49"/>
      <c r="AI827" s="49"/>
      <c r="AJ827" s="49"/>
      <c r="AK827" s="49"/>
      <c r="AL827" s="49"/>
    </row>
    <row r="828" ht="13.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c r="AE828" s="49"/>
      <c r="AF828" s="49"/>
      <c r="AG828" s="49"/>
      <c r="AH828" s="49"/>
      <c r="AI828" s="49"/>
      <c r="AJ828" s="49"/>
      <c r="AK828" s="49"/>
      <c r="AL828" s="49"/>
    </row>
    <row r="829" ht="13.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c r="AE829" s="49"/>
      <c r="AF829" s="49"/>
      <c r="AG829" s="49"/>
      <c r="AH829" s="49"/>
      <c r="AI829" s="49"/>
      <c r="AJ829" s="49"/>
      <c r="AK829" s="49"/>
      <c r="AL829" s="49"/>
    </row>
    <row r="830" ht="13.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c r="AE830" s="49"/>
      <c r="AF830" s="49"/>
      <c r="AG830" s="49"/>
      <c r="AH830" s="49"/>
      <c r="AI830" s="49"/>
      <c r="AJ830" s="49"/>
      <c r="AK830" s="49"/>
      <c r="AL830" s="49"/>
    </row>
    <row r="831" ht="13.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c r="AE831" s="49"/>
      <c r="AF831" s="49"/>
      <c r="AG831" s="49"/>
      <c r="AH831" s="49"/>
      <c r="AI831" s="49"/>
      <c r="AJ831" s="49"/>
      <c r="AK831" s="49"/>
      <c r="AL831" s="49"/>
    </row>
    <row r="832" ht="13.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c r="AE832" s="49"/>
      <c r="AF832" s="49"/>
      <c r="AG832" s="49"/>
      <c r="AH832" s="49"/>
      <c r="AI832" s="49"/>
      <c r="AJ832" s="49"/>
      <c r="AK832" s="49"/>
      <c r="AL832" s="49"/>
    </row>
    <row r="833" ht="13.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c r="AE833" s="49"/>
      <c r="AF833" s="49"/>
      <c r="AG833" s="49"/>
      <c r="AH833" s="49"/>
      <c r="AI833" s="49"/>
      <c r="AJ833" s="49"/>
      <c r="AK833" s="49"/>
      <c r="AL833" s="49"/>
    </row>
    <row r="834" ht="13.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c r="AE834" s="49"/>
      <c r="AF834" s="49"/>
      <c r="AG834" s="49"/>
      <c r="AH834" s="49"/>
      <c r="AI834" s="49"/>
      <c r="AJ834" s="49"/>
      <c r="AK834" s="49"/>
      <c r="AL834" s="49"/>
    </row>
    <row r="835" ht="13.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c r="AE835" s="49"/>
      <c r="AF835" s="49"/>
      <c r="AG835" s="49"/>
      <c r="AH835" s="49"/>
      <c r="AI835" s="49"/>
      <c r="AJ835" s="49"/>
      <c r="AK835" s="49"/>
      <c r="AL835" s="49"/>
    </row>
    <row r="836" ht="13.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c r="AE836" s="49"/>
      <c r="AF836" s="49"/>
      <c r="AG836" s="49"/>
      <c r="AH836" s="49"/>
      <c r="AI836" s="49"/>
      <c r="AJ836" s="49"/>
      <c r="AK836" s="49"/>
      <c r="AL836" s="49"/>
    </row>
    <row r="837" ht="13.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c r="AE837" s="49"/>
      <c r="AF837" s="49"/>
      <c r="AG837" s="49"/>
      <c r="AH837" s="49"/>
      <c r="AI837" s="49"/>
      <c r="AJ837" s="49"/>
      <c r="AK837" s="49"/>
      <c r="AL837" s="49"/>
    </row>
    <row r="838" ht="13.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c r="AE838" s="49"/>
      <c r="AF838" s="49"/>
      <c r="AG838" s="49"/>
      <c r="AH838" s="49"/>
      <c r="AI838" s="49"/>
      <c r="AJ838" s="49"/>
      <c r="AK838" s="49"/>
      <c r="AL838" s="49"/>
    </row>
    <row r="839" ht="13.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c r="AE839" s="49"/>
      <c r="AF839" s="49"/>
      <c r="AG839" s="49"/>
      <c r="AH839" s="49"/>
      <c r="AI839" s="49"/>
      <c r="AJ839" s="49"/>
      <c r="AK839" s="49"/>
      <c r="AL839" s="49"/>
    </row>
    <row r="840" ht="13.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c r="AE840" s="49"/>
      <c r="AF840" s="49"/>
      <c r="AG840" s="49"/>
      <c r="AH840" s="49"/>
      <c r="AI840" s="49"/>
      <c r="AJ840" s="49"/>
      <c r="AK840" s="49"/>
      <c r="AL840" s="49"/>
    </row>
    <row r="841" ht="13.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c r="AE841" s="49"/>
      <c r="AF841" s="49"/>
      <c r="AG841" s="49"/>
      <c r="AH841" s="49"/>
      <c r="AI841" s="49"/>
      <c r="AJ841" s="49"/>
      <c r="AK841" s="49"/>
      <c r="AL841" s="49"/>
    </row>
    <row r="842" ht="13.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c r="AE842" s="49"/>
      <c r="AF842" s="49"/>
      <c r="AG842" s="49"/>
      <c r="AH842" s="49"/>
      <c r="AI842" s="49"/>
      <c r="AJ842" s="49"/>
      <c r="AK842" s="49"/>
      <c r="AL842" s="49"/>
    </row>
    <row r="843" ht="13.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c r="AE843" s="49"/>
      <c r="AF843" s="49"/>
      <c r="AG843" s="49"/>
      <c r="AH843" s="49"/>
      <c r="AI843" s="49"/>
      <c r="AJ843" s="49"/>
      <c r="AK843" s="49"/>
      <c r="AL843" s="49"/>
    </row>
    <row r="844" ht="13.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c r="AE844" s="49"/>
      <c r="AF844" s="49"/>
      <c r="AG844" s="49"/>
      <c r="AH844" s="49"/>
      <c r="AI844" s="49"/>
      <c r="AJ844" s="49"/>
      <c r="AK844" s="49"/>
      <c r="AL844" s="49"/>
    </row>
    <row r="845" ht="13.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c r="AE845" s="49"/>
      <c r="AF845" s="49"/>
      <c r="AG845" s="49"/>
      <c r="AH845" s="49"/>
      <c r="AI845" s="49"/>
      <c r="AJ845" s="49"/>
      <c r="AK845" s="49"/>
      <c r="AL845" s="49"/>
    </row>
    <row r="846" ht="13.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c r="AE846" s="49"/>
      <c r="AF846" s="49"/>
      <c r="AG846" s="49"/>
      <c r="AH846" s="49"/>
      <c r="AI846" s="49"/>
      <c r="AJ846" s="49"/>
      <c r="AK846" s="49"/>
      <c r="AL846" s="49"/>
    </row>
    <row r="847" ht="13.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c r="AE847" s="49"/>
      <c r="AF847" s="49"/>
      <c r="AG847" s="49"/>
      <c r="AH847" s="49"/>
      <c r="AI847" s="49"/>
      <c r="AJ847" s="49"/>
      <c r="AK847" s="49"/>
      <c r="AL847" s="49"/>
    </row>
    <row r="848" ht="13.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c r="AE848" s="49"/>
      <c r="AF848" s="49"/>
      <c r="AG848" s="49"/>
      <c r="AH848" s="49"/>
      <c r="AI848" s="49"/>
      <c r="AJ848" s="49"/>
      <c r="AK848" s="49"/>
      <c r="AL848" s="49"/>
    </row>
    <row r="849" ht="13.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c r="AE849" s="49"/>
      <c r="AF849" s="49"/>
      <c r="AG849" s="49"/>
      <c r="AH849" s="49"/>
      <c r="AI849" s="49"/>
      <c r="AJ849" s="49"/>
      <c r="AK849" s="49"/>
      <c r="AL849" s="49"/>
    </row>
    <row r="850" ht="13.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c r="AE850" s="49"/>
      <c r="AF850" s="49"/>
      <c r="AG850" s="49"/>
      <c r="AH850" s="49"/>
      <c r="AI850" s="49"/>
      <c r="AJ850" s="49"/>
      <c r="AK850" s="49"/>
      <c r="AL850" s="49"/>
    </row>
    <row r="851" ht="13.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c r="AE851" s="49"/>
      <c r="AF851" s="49"/>
      <c r="AG851" s="49"/>
      <c r="AH851" s="49"/>
      <c r="AI851" s="49"/>
      <c r="AJ851" s="49"/>
      <c r="AK851" s="49"/>
      <c r="AL851" s="49"/>
    </row>
    <row r="852" ht="13.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c r="AE852" s="49"/>
      <c r="AF852" s="49"/>
      <c r="AG852" s="49"/>
      <c r="AH852" s="49"/>
      <c r="AI852" s="49"/>
      <c r="AJ852" s="49"/>
      <c r="AK852" s="49"/>
      <c r="AL852" s="49"/>
    </row>
    <row r="853" ht="13.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c r="AE853" s="49"/>
      <c r="AF853" s="49"/>
      <c r="AG853" s="49"/>
      <c r="AH853" s="49"/>
      <c r="AI853" s="49"/>
      <c r="AJ853" s="49"/>
      <c r="AK853" s="49"/>
      <c r="AL853" s="49"/>
    </row>
    <row r="854" ht="13.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c r="AE854" s="49"/>
      <c r="AF854" s="49"/>
      <c r="AG854" s="49"/>
      <c r="AH854" s="49"/>
      <c r="AI854" s="49"/>
      <c r="AJ854" s="49"/>
      <c r="AK854" s="49"/>
      <c r="AL854" s="49"/>
    </row>
    <row r="855" ht="13.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c r="AE855" s="49"/>
      <c r="AF855" s="49"/>
      <c r="AG855" s="49"/>
      <c r="AH855" s="49"/>
      <c r="AI855" s="49"/>
      <c r="AJ855" s="49"/>
      <c r="AK855" s="49"/>
      <c r="AL855" s="49"/>
    </row>
    <row r="856" ht="13.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c r="AE856" s="49"/>
      <c r="AF856" s="49"/>
      <c r="AG856" s="49"/>
      <c r="AH856" s="49"/>
      <c r="AI856" s="49"/>
      <c r="AJ856" s="49"/>
      <c r="AK856" s="49"/>
      <c r="AL856" s="49"/>
    </row>
    <row r="857" ht="13.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c r="AE857" s="49"/>
      <c r="AF857" s="49"/>
      <c r="AG857" s="49"/>
      <c r="AH857" s="49"/>
      <c r="AI857" s="49"/>
      <c r="AJ857" s="49"/>
      <c r="AK857" s="49"/>
      <c r="AL857" s="49"/>
    </row>
    <row r="858" ht="13.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c r="AE858" s="49"/>
      <c r="AF858" s="49"/>
      <c r="AG858" s="49"/>
      <c r="AH858" s="49"/>
      <c r="AI858" s="49"/>
      <c r="AJ858" s="49"/>
      <c r="AK858" s="49"/>
      <c r="AL858" s="49"/>
    </row>
    <row r="859" ht="13.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c r="AE859" s="49"/>
      <c r="AF859" s="49"/>
      <c r="AG859" s="49"/>
      <c r="AH859" s="49"/>
      <c r="AI859" s="49"/>
      <c r="AJ859" s="49"/>
      <c r="AK859" s="49"/>
      <c r="AL859" s="49"/>
    </row>
    <row r="860" ht="13.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c r="AE860" s="49"/>
      <c r="AF860" s="49"/>
      <c r="AG860" s="49"/>
      <c r="AH860" s="49"/>
      <c r="AI860" s="49"/>
      <c r="AJ860" s="49"/>
      <c r="AK860" s="49"/>
      <c r="AL860" s="49"/>
    </row>
    <row r="861" ht="13.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c r="AE861" s="49"/>
      <c r="AF861" s="49"/>
      <c r="AG861" s="49"/>
      <c r="AH861" s="49"/>
      <c r="AI861" s="49"/>
      <c r="AJ861" s="49"/>
      <c r="AK861" s="49"/>
      <c r="AL861" s="49"/>
    </row>
    <row r="862" ht="13.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c r="AE862" s="49"/>
      <c r="AF862" s="49"/>
      <c r="AG862" s="49"/>
      <c r="AH862" s="49"/>
      <c r="AI862" s="49"/>
      <c r="AJ862" s="49"/>
      <c r="AK862" s="49"/>
      <c r="AL862" s="49"/>
    </row>
    <row r="863" ht="13.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c r="AE863" s="49"/>
      <c r="AF863" s="49"/>
      <c r="AG863" s="49"/>
      <c r="AH863" s="49"/>
      <c r="AI863" s="49"/>
      <c r="AJ863" s="49"/>
      <c r="AK863" s="49"/>
      <c r="AL863" s="49"/>
    </row>
    <row r="864" ht="13.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c r="AE864" s="49"/>
      <c r="AF864" s="49"/>
      <c r="AG864" s="49"/>
      <c r="AH864" s="49"/>
      <c r="AI864" s="49"/>
      <c r="AJ864" s="49"/>
      <c r="AK864" s="49"/>
      <c r="AL864" s="49"/>
    </row>
    <row r="865" ht="13.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c r="AE865" s="49"/>
      <c r="AF865" s="49"/>
      <c r="AG865" s="49"/>
      <c r="AH865" s="49"/>
      <c r="AI865" s="49"/>
      <c r="AJ865" s="49"/>
      <c r="AK865" s="49"/>
      <c r="AL865" s="49"/>
    </row>
    <row r="866" ht="13.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c r="AE866" s="49"/>
      <c r="AF866" s="49"/>
      <c r="AG866" s="49"/>
      <c r="AH866" s="49"/>
      <c r="AI866" s="49"/>
      <c r="AJ866" s="49"/>
      <c r="AK866" s="49"/>
      <c r="AL866" s="49"/>
    </row>
    <row r="867" ht="13.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c r="AE867" s="49"/>
      <c r="AF867" s="49"/>
      <c r="AG867" s="49"/>
      <c r="AH867" s="49"/>
      <c r="AI867" s="49"/>
      <c r="AJ867" s="49"/>
      <c r="AK867" s="49"/>
      <c r="AL867" s="49"/>
    </row>
    <row r="868" ht="13.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c r="AE868" s="49"/>
      <c r="AF868" s="49"/>
      <c r="AG868" s="49"/>
      <c r="AH868" s="49"/>
      <c r="AI868" s="49"/>
      <c r="AJ868" s="49"/>
      <c r="AK868" s="49"/>
      <c r="AL868" s="49"/>
    </row>
    <row r="869" ht="13.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c r="AE869" s="49"/>
      <c r="AF869" s="49"/>
      <c r="AG869" s="49"/>
      <c r="AH869" s="49"/>
      <c r="AI869" s="49"/>
      <c r="AJ869" s="49"/>
      <c r="AK869" s="49"/>
      <c r="AL869" s="49"/>
    </row>
    <row r="870" ht="13.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c r="AE870" s="49"/>
      <c r="AF870" s="49"/>
      <c r="AG870" s="49"/>
      <c r="AH870" s="49"/>
      <c r="AI870" s="49"/>
      <c r="AJ870" s="49"/>
      <c r="AK870" s="49"/>
      <c r="AL870" s="49"/>
    </row>
    <row r="871" ht="13.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c r="AE871" s="49"/>
      <c r="AF871" s="49"/>
      <c r="AG871" s="49"/>
      <c r="AH871" s="49"/>
      <c r="AI871" s="49"/>
      <c r="AJ871" s="49"/>
      <c r="AK871" s="49"/>
      <c r="AL871" s="49"/>
    </row>
    <row r="872" ht="13.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c r="AE872" s="49"/>
      <c r="AF872" s="49"/>
      <c r="AG872" s="49"/>
      <c r="AH872" s="49"/>
      <c r="AI872" s="49"/>
      <c r="AJ872" s="49"/>
      <c r="AK872" s="49"/>
      <c r="AL872" s="49"/>
    </row>
    <row r="873" ht="13.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c r="AE873" s="49"/>
      <c r="AF873" s="49"/>
      <c r="AG873" s="49"/>
      <c r="AH873" s="49"/>
      <c r="AI873" s="49"/>
      <c r="AJ873" s="49"/>
      <c r="AK873" s="49"/>
      <c r="AL873" s="49"/>
    </row>
    <row r="874" ht="13.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c r="AE874" s="49"/>
      <c r="AF874" s="49"/>
      <c r="AG874" s="49"/>
      <c r="AH874" s="49"/>
      <c r="AI874" s="49"/>
      <c r="AJ874" s="49"/>
      <c r="AK874" s="49"/>
      <c r="AL874" s="49"/>
    </row>
    <row r="875" ht="13.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c r="AE875" s="49"/>
      <c r="AF875" s="49"/>
      <c r="AG875" s="49"/>
      <c r="AH875" s="49"/>
      <c r="AI875" s="49"/>
      <c r="AJ875" s="49"/>
      <c r="AK875" s="49"/>
      <c r="AL875" s="49"/>
    </row>
    <row r="876" ht="13.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c r="AE876" s="49"/>
      <c r="AF876" s="49"/>
      <c r="AG876" s="49"/>
      <c r="AH876" s="49"/>
      <c r="AI876" s="49"/>
      <c r="AJ876" s="49"/>
      <c r="AK876" s="49"/>
      <c r="AL876" s="49"/>
    </row>
    <row r="877" ht="13.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c r="AE877" s="49"/>
      <c r="AF877" s="49"/>
      <c r="AG877" s="49"/>
      <c r="AH877" s="49"/>
      <c r="AI877" s="49"/>
      <c r="AJ877" s="49"/>
      <c r="AK877" s="49"/>
      <c r="AL877" s="49"/>
    </row>
    <row r="878" ht="13.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c r="AE878" s="49"/>
      <c r="AF878" s="49"/>
      <c r="AG878" s="49"/>
      <c r="AH878" s="49"/>
      <c r="AI878" s="49"/>
      <c r="AJ878" s="49"/>
      <c r="AK878" s="49"/>
      <c r="AL878" s="49"/>
    </row>
    <row r="879" ht="13.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c r="AE879" s="49"/>
      <c r="AF879" s="49"/>
      <c r="AG879" s="49"/>
      <c r="AH879" s="49"/>
      <c r="AI879" s="49"/>
      <c r="AJ879" s="49"/>
      <c r="AK879" s="49"/>
      <c r="AL879" s="49"/>
    </row>
    <row r="880" ht="13.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c r="AE880" s="49"/>
      <c r="AF880" s="49"/>
      <c r="AG880" s="49"/>
      <c r="AH880" s="49"/>
      <c r="AI880" s="49"/>
      <c r="AJ880" s="49"/>
      <c r="AK880" s="49"/>
      <c r="AL880" s="49"/>
    </row>
    <row r="881" ht="13.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c r="AE881" s="49"/>
      <c r="AF881" s="49"/>
      <c r="AG881" s="49"/>
      <c r="AH881" s="49"/>
      <c r="AI881" s="49"/>
      <c r="AJ881" s="49"/>
      <c r="AK881" s="49"/>
      <c r="AL881" s="49"/>
    </row>
    <row r="882" ht="13.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c r="AE882" s="49"/>
      <c r="AF882" s="49"/>
      <c r="AG882" s="49"/>
      <c r="AH882" s="49"/>
      <c r="AI882" s="49"/>
      <c r="AJ882" s="49"/>
      <c r="AK882" s="49"/>
      <c r="AL882" s="49"/>
    </row>
    <row r="883" ht="13.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c r="AE883" s="49"/>
      <c r="AF883" s="49"/>
      <c r="AG883" s="49"/>
      <c r="AH883" s="49"/>
      <c r="AI883" s="49"/>
      <c r="AJ883" s="49"/>
      <c r="AK883" s="49"/>
      <c r="AL883" s="49"/>
    </row>
    <row r="884" ht="13.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c r="AE884" s="49"/>
      <c r="AF884" s="49"/>
      <c r="AG884" s="49"/>
      <c r="AH884" s="49"/>
      <c r="AI884" s="49"/>
      <c r="AJ884" s="49"/>
      <c r="AK884" s="49"/>
      <c r="AL884" s="49"/>
    </row>
    <row r="885" ht="13.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c r="AE885" s="49"/>
      <c r="AF885" s="49"/>
      <c r="AG885" s="49"/>
      <c r="AH885" s="49"/>
      <c r="AI885" s="49"/>
      <c r="AJ885" s="49"/>
      <c r="AK885" s="49"/>
      <c r="AL885" s="49"/>
    </row>
    <row r="886" ht="13.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c r="AE886" s="49"/>
      <c r="AF886" s="49"/>
      <c r="AG886" s="49"/>
      <c r="AH886" s="49"/>
      <c r="AI886" s="49"/>
      <c r="AJ886" s="49"/>
      <c r="AK886" s="49"/>
      <c r="AL886" s="49"/>
    </row>
    <row r="887" ht="13.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c r="AE887" s="49"/>
      <c r="AF887" s="49"/>
      <c r="AG887" s="49"/>
      <c r="AH887" s="49"/>
      <c r="AI887" s="49"/>
      <c r="AJ887" s="49"/>
      <c r="AK887" s="49"/>
      <c r="AL887" s="49"/>
    </row>
    <row r="888" ht="13.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c r="AE888" s="49"/>
      <c r="AF888" s="49"/>
      <c r="AG888" s="49"/>
      <c r="AH888" s="49"/>
      <c r="AI888" s="49"/>
      <c r="AJ888" s="49"/>
      <c r="AK888" s="49"/>
      <c r="AL888" s="49"/>
    </row>
    <row r="889" ht="13.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c r="AE889" s="49"/>
      <c r="AF889" s="49"/>
      <c r="AG889" s="49"/>
      <c r="AH889" s="49"/>
      <c r="AI889" s="49"/>
      <c r="AJ889" s="49"/>
      <c r="AK889" s="49"/>
      <c r="AL889" s="49"/>
    </row>
    <row r="890" ht="13.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c r="AE890" s="49"/>
      <c r="AF890" s="49"/>
      <c r="AG890" s="49"/>
      <c r="AH890" s="49"/>
      <c r="AI890" s="49"/>
      <c r="AJ890" s="49"/>
      <c r="AK890" s="49"/>
      <c r="AL890" s="49"/>
    </row>
    <row r="891" ht="13.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c r="AE891" s="49"/>
      <c r="AF891" s="49"/>
      <c r="AG891" s="49"/>
      <c r="AH891" s="49"/>
      <c r="AI891" s="49"/>
      <c r="AJ891" s="49"/>
      <c r="AK891" s="49"/>
      <c r="AL891" s="49"/>
    </row>
    <row r="892" ht="13.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c r="AE892" s="49"/>
      <c r="AF892" s="49"/>
      <c r="AG892" s="49"/>
      <c r="AH892" s="49"/>
      <c r="AI892" s="49"/>
      <c r="AJ892" s="49"/>
      <c r="AK892" s="49"/>
      <c r="AL892" s="49"/>
    </row>
    <row r="893" ht="13.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c r="AE893" s="49"/>
      <c r="AF893" s="49"/>
      <c r="AG893" s="49"/>
      <c r="AH893" s="49"/>
      <c r="AI893" s="49"/>
      <c r="AJ893" s="49"/>
      <c r="AK893" s="49"/>
      <c r="AL893" s="49"/>
    </row>
    <row r="894" ht="13.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c r="AE894" s="49"/>
      <c r="AF894" s="49"/>
      <c r="AG894" s="49"/>
      <c r="AH894" s="49"/>
      <c r="AI894" s="49"/>
      <c r="AJ894" s="49"/>
      <c r="AK894" s="49"/>
      <c r="AL894" s="49"/>
    </row>
    <row r="895" ht="13.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c r="AE895" s="49"/>
      <c r="AF895" s="49"/>
      <c r="AG895" s="49"/>
      <c r="AH895" s="49"/>
      <c r="AI895" s="49"/>
      <c r="AJ895" s="49"/>
      <c r="AK895" s="49"/>
      <c r="AL895" s="49"/>
    </row>
    <row r="896" ht="13.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c r="AE896" s="49"/>
      <c r="AF896" s="49"/>
      <c r="AG896" s="49"/>
      <c r="AH896" s="49"/>
      <c r="AI896" s="49"/>
      <c r="AJ896" s="49"/>
      <c r="AK896" s="49"/>
      <c r="AL896" s="49"/>
    </row>
    <row r="897" ht="13.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c r="AE897" s="49"/>
      <c r="AF897" s="49"/>
      <c r="AG897" s="49"/>
      <c r="AH897" s="49"/>
      <c r="AI897" s="49"/>
      <c r="AJ897" s="49"/>
      <c r="AK897" s="49"/>
      <c r="AL897" s="49"/>
    </row>
    <row r="898" ht="13.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c r="AE898" s="49"/>
      <c r="AF898" s="49"/>
      <c r="AG898" s="49"/>
      <c r="AH898" s="49"/>
      <c r="AI898" s="49"/>
      <c r="AJ898" s="49"/>
      <c r="AK898" s="49"/>
      <c r="AL898" s="49"/>
    </row>
    <row r="899" ht="13.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c r="AE899" s="49"/>
      <c r="AF899" s="49"/>
      <c r="AG899" s="49"/>
      <c r="AH899" s="49"/>
      <c r="AI899" s="49"/>
      <c r="AJ899" s="49"/>
      <c r="AK899" s="49"/>
      <c r="AL899" s="49"/>
    </row>
    <row r="900" ht="13.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c r="AE900" s="49"/>
      <c r="AF900" s="49"/>
      <c r="AG900" s="49"/>
      <c r="AH900" s="49"/>
      <c r="AI900" s="49"/>
      <c r="AJ900" s="49"/>
      <c r="AK900" s="49"/>
      <c r="AL900" s="49"/>
    </row>
    <row r="901" ht="13.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c r="AE901" s="49"/>
      <c r="AF901" s="49"/>
      <c r="AG901" s="49"/>
      <c r="AH901" s="49"/>
      <c r="AI901" s="49"/>
      <c r="AJ901" s="49"/>
      <c r="AK901" s="49"/>
      <c r="AL901" s="49"/>
    </row>
    <row r="902" ht="13.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c r="AE902" s="49"/>
      <c r="AF902" s="49"/>
      <c r="AG902" s="49"/>
      <c r="AH902" s="49"/>
      <c r="AI902" s="49"/>
      <c r="AJ902" s="49"/>
      <c r="AK902" s="49"/>
      <c r="AL902" s="49"/>
    </row>
    <row r="903" ht="13.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c r="AE903" s="49"/>
      <c r="AF903" s="49"/>
      <c r="AG903" s="49"/>
      <c r="AH903" s="49"/>
      <c r="AI903" s="49"/>
      <c r="AJ903" s="49"/>
      <c r="AK903" s="49"/>
      <c r="AL903" s="49"/>
    </row>
    <row r="904" ht="13.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c r="AE904" s="49"/>
      <c r="AF904" s="49"/>
      <c r="AG904" s="49"/>
      <c r="AH904" s="49"/>
      <c r="AI904" s="49"/>
      <c r="AJ904" s="49"/>
      <c r="AK904" s="49"/>
      <c r="AL904" s="49"/>
    </row>
    <row r="905" ht="13.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c r="AE905" s="49"/>
      <c r="AF905" s="49"/>
      <c r="AG905" s="49"/>
      <c r="AH905" s="49"/>
      <c r="AI905" s="49"/>
      <c r="AJ905" s="49"/>
      <c r="AK905" s="49"/>
      <c r="AL905" s="49"/>
    </row>
    <row r="906" ht="13.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c r="AE906" s="49"/>
      <c r="AF906" s="49"/>
      <c r="AG906" s="49"/>
      <c r="AH906" s="49"/>
      <c r="AI906" s="49"/>
      <c r="AJ906" s="49"/>
      <c r="AK906" s="49"/>
      <c r="AL906" s="49"/>
    </row>
    <row r="907" ht="13.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c r="AE907" s="49"/>
      <c r="AF907" s="49"/>
      <c r="AG907" s="49"/>
      <c r="AH907" s="49"/>
      <c r="AI907" s="49"/>
      <c r="AJ907" s="49"/>
      <c r="AK907" s="49"/>
      <c r="AL907" s="49"/>
    </row>
    <row r="908" ht="13.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c r="AE908" s="49"/>
      <c r="AF908" s="49"/>
      <c r="AG908" s="49"/>
      <c r="AH908" s="49"/>
      <c r="AI908" s="49"/>
      <c r="AJ908" s="49"/>
      <c r="AK908" s="49"/>
      <c r="AL908" s="49"/>
    </row>
    <row r="909" ht="13.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c r="AE909" s="49"/>
      <c r="AF909" s="49"/>
      <c r="AG909" s="49"/>
      <c r="AH909" s="49"/>
      <c r="AI909" s="49"/>
      <c r="AJ909" s="49"/>
      <c r="AK909" s="49"/>
      <c r="AL909" s="49"/>
    </row>
    <row r="910" ht="13.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c r="AE910" s="49"/>
      <c r="AF910" s="49"/>
      <c r="AG910" s="49"/>
      <c r="AH910" s="49"/>
      <c r="AI910" s="49"/>
      <c r="AJ910" s="49"/>
      <c r="AK910" s="49"/>
      <c r="AL910" s="49"/>
    </row>
    <row r="911" ht="13.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c r="AE911" s="49"/>
      <c r="AF911" s="49"/>
      <c r="AG911" s="49"/>
      <c r="AH911" s="49"/>
      <c r="AI911" s="49"/>
      <c r="AJ911" s="49"/>
      <c r="AK911" s="49"/>
      <c r="AL911" s="49"/>
    </row>
    <row r="912" ht="13.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c r="AE912" s="49"/>
      <c r="AF912" s="49"/>
      <c r="AG912" s="49"/>
      <c r="AH912" s="49"/>
      <c r="AI912" s="49"/>
      <c r="AJ912" s="49"/>
      <c r="AK912" s="49"/>
      <c r="AL912" s="49"/>
    </row>
    <row r="913" ht="13.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c r="AE913" s="49"/>
      <c r="AF913" s="49"/>
      <c r="AG913" s="49"/>
      <c r="AH913" s="49"/>
      <c r="AI913" s="49"/>
      <c r="AJ913" s="49"/>
      <c r="AK913" s="49"/>
      <c r="AL913" s="49"/>
    </row>
    <row r="914" ht="13.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c r="AE914" s="49"/>
      <c r="AF914" s="49"/>
      <c r="AG914" s="49"/>
      <c r="AH914" s="49"/>
      <c r="AI914" s="49"/>
      <c r="AJ914" s="49"/>
      <c r="AK914" s="49"/>
      <c r="AL914" s="49"/>
    </row>
    <row r="915" ht="13.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c r="AE915" s="49"/>
      <c r="AF915" s="49"/>
      <c r="AG915" s="49"/>
      <c r="AH915" s="49"/>
      <c r="AI915" s="49"/>
      <c r="AJ915" s="49"/>
      <c r="AK915" s="49"/>
      <c r="AL915" s="49"/>
    </row>
    <row r="916" ht="13.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c r="AE916" s="49"/>
      <c r="AF916" s="49"/>
      <c r="AG916" s="49"/>
      <c r="AH916" s="49"/>
      <c r="AI916" s="49"/>
      <c r="AJ916" s="49"/>
      <c r="AK916" s="49"/>
      <c r="AL916" s="49"/>
    </row>
    <row r="917" ht="13.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c r="AE917" s="49"/>
      <c r="AF917" s="49"/>
      <c r="AG917" s="49"/>
      <c r="AH917" s="49"/>
      <c r="AI917" s="49"/>
      <c r="AJ917" s="49"/>
      <c r="AK917" s="49"/>
      <c r="AL917" s="49"/>
    </row>
    <row r="918" ht="13.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c r="AE918" s="49"/>
      <c r="AF918" s="49"/>
      <c r="AG918" s="49"/>
      <c r="AH918" s="49"/>
      <c r="AI918" s="49"/>
      <c r="AJ918" s="49"/>
      <c r="AK918" s="49"/>
      <c r="AL918" s="49"/>
    </row>
    <row r="919" ht="13.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c r="AE919" s="49"/>
      <c r="AF919" s="49"/>
      <c r="AG919" s="49"/>
      <c r="AH919" s="49"/>
      <c r="AI919" s="49"/>
      <c r="AJ919" s="49"/>
      <c r="AK919" s="49"/>
      <c r="AL919" s="49"/>
    </row>
    <row r="920" ht="13.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c r="AE920" s="49"/>
      <c r="AF920" s="49"/>
      <c r="AG920" s="49"/>
      <c r="AH920" s="49"/>
      <c r="AI920" s="49"/>
      <c r="AJ920" s="49"/>
      <c r="AK920" s="49"/>
      <c r="AL920" s="49"/>
    </row>
    <row r="921" ht="13.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c r="AE921" s="49"/>
      <c r="AF921" s="49"/>
      <c r="AG921" s="49"/>
      <c r="AH921" s="49"/>
      <c r="AI921" s="49"/>
      <c r="AJ921" s="49"/>
      <c r="AK921" s="49"/>
      <c r="AL921" s="49"/>
    </row>
    <row r="922" ht="13.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c r="AE922" s="49"/>
      <c r="AF922" s="49"/>
      <c r="AG922" s="49"/>
      <c r="AH922" s="49"/>
      <c r="AI922" s="49"/>
      <c r="AJ922" s="49"/>
      <c r="AK922" s="49"/>
      <c r="AL922" s="49"/>
    </row>
    <row r="923" ht="13.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c r="AE923" s="49"/>
      <c r="AF923" s="49"/>
      <c r="AG923" s="49"/>
      <c r="AH923" s="49"/>
      <c r="AI923" s="49"/>
      <c r="AJ923" s="49"/>
      <c r="AK923" s="49"/>
      <c r="AL923" s="49"/>
    </row>
    <row r="924" ht="13.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c r="AE924" s="49"/>
      <c r="AF924" s="49"/>
      <c r="AG924" s="49"/>
      <c r="AH924" s="49"/>
      <c r="AI924" s="49"/>
      <c r="AJ924" s="49"/>
      <c r="AK924" s="49"/>
      <c r="AL924" s="49"/>
    </row>
    <row r="925" ht="13.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c r="AE925" s="49"/>
      <c r="AF925" s="49"/>
      <c r="AG925" s="49"/>
      <c r="AH925" s="49"/>
      <c r="AI925" s="49"/>
      <c r="AJ925" s="49"/>
      <c r="AK925" s="49"/>
      <c r="AL925" s="49"/>
    </row>
    <row r="926" ht="13.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c r="AE926" s="49"/>
      <c r="AF926" s="49"/>
      <c r="AG926" s="49"/>
      <c r="AH926" s="49"/>
      <c r="AI926" s="49"/>
      <c r="AJ926" s="49"/>
      <c r="AK926" s="49"/>
      <c r="AL926" s="49"/>
    </row>
    <row r="927" ht="13.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c r="AE927" s="49"/>
      <c r="AF927" s="49"/>
      <c r="AG927" s="49"/>
      <c r="AH927" s="49"/>
      <c r="AI927" s="49"/>
      <c r="AJ927" s="49"/>
      <c r="AK927" s="49"/>
      <c r="AL927" s="49"/>
    </row>
    <row r="928" ht="13.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c r="AE928" s="49"/>
      <c r="AF928" s="49"/>
      <c r="AG928" s="49"/>
      <c r="AH928" s="49"/>
      <c r="AI928" s="49"/>
      <c r="AJ928" s="49"/>
      <c r="AK928" s="49"/>
      <c r="AL928" s="49"/>
    </row>
    <row r="929" ht="13.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c r="AE929" s="49"/>
      <c r="AF929" s="49"/>
      <c r="AG929" s="49"/>
      <c r="AH929" s="49"/>
      <c r="AI929" s="49"/>
      <c r="AJ929" s="49"/>
      <c r="AK929" s="49"/>
      <c r="AL929" s="49"/>
    </row>
    <row r="930" ht="13.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c r="AE930" s="49"/>
      <c r="AF930" s="49"/>
      <c r="AG930" s="49"/>
      <c r="AH930" s="49"/>
      <c r="AI930" s="49"/>
      <c r="AJ930" s="49"/>
      <c r="AK930" s="49"/>
      <c r="AL930" s="49"/>
    </row>
    <row r="931" ht="13.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c r="AE931" s="49"/>
      <c r="AF931" s="49"/>
      <c r="AG931" s="49"/>
      <c r="AH931" s="49"/>
      <c r="AI931" s="49"/>
      <c r="AJ931" s="49"/>
      <c r="AK931" s="49"/>
      <c r="AL931" s="49"/>
    </row>
    <row r="932" ht="13.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c r="AE932" s="49"/>
      <c r="AF932" s="49"/>
      <c r="AG932" s="49"/>
      <c r="AH932" s="49"/>
      <c r="AI932" s="49"/>
      <c r="AJ932" s="49"/>
      <c r="AK932" s="49"/>
      <c r="AL932" s="49"/>
    </row>
    <row r="933" ht="13.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c r="AE933" s="49"/>
      <c r="AF933" s="49"/>
      <c r="AG933" s="49"/>
      <c r="AH933" s="49"/>
      <c r="AI933" s="49"/>
      <c r="AJ933" s="49"/>
      <c r="AK933" s="49"/>
      <c r="AL933" s="49"/>
    </row>
    <row r="934" ht="13.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c r="AE934" s="49"/>
      <c r="AF934" s="49"/>
      <c r="AG934" s="49"/>
      <c r="AH934" s="49"/>
      <c r="AI934" s="49"/>
      <c r="AJ934" s="49"/>
      <c r="AK934" s="49"/>
      <c r="AL934" s="49"/>
    </row>
    <row r="935" ht="13.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c r="AE935" s="49"/>
      <c r="AF935" s="49"/>
      <c r="AG935" s="49"/>
      <c r="AH935" s="49"/>
      <c r="AI935" s="49"/>
      <c r="AJ935" s="49"/>
      <c r="AK935" s="49"/>
      <c r="AL935" s="49"/>
    </row>
    <row r="936" ht="13.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c r="AE936" s="49"/>
      <c r="AF936" s="49"/>
      <c r="AG936" s="49"/>
      <c r="AH936" s="49"/>
      <c r="AI936" s="49"/>
      <c r="AJ936" s="49"/>
      <c r="AK936" s="49"/>
      <c r="AL936" s="49"/>
    </row>
    <row r="937" ht="13.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c r="AE937" s="49"/>
      <c r="AF937" s="49"/>
      <c r="AG937" s="49"/>
      <c r="AH937" s="49"/>
      <c r="AI937" s="49"/>
      <c r="AJ937" s="49"/>
      <c r="AK937" s="49"/>
      <c r="AL937" s="49"/>
    </row>
    <row r="938" ht="13.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c r="AE938" s="49"/>
      <c r="AF938" s="49"/>
      <c r="AG938" s="49"/>
      <c r="AH938" s="49"/>
      <c r="AI938" s="49"/>
      <c r="AJ938" s="49"/>
      <c r="AK938" s="49"/>
      <c r="AL938" s="49"/>
    </row>
    <row r="939" ht="13.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c r="AE939" s="49"/>
      <c r="AF939" s="49"/>
      <c r="AG939" s="49"/>
      <c r="AH939" s="49"/>
      <c r="AI939" s="49"/>
      <c r="AJ939" s="49"/>
      <c r="AK939" s="49"/>
      <c r="AL939" s="49"/>
    </row>
    <row r="940" ht="13.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c r="AE940" s="49"/>
      <c r="AF940" s="49"/>
      <c r="AG940" s="49"/>
      <c r="AH940" s="49"/>
      <c r="AI940" s="49"/>
      <c r="AJ940" s="49"/>
      <c r="AK940" s="49"/>
      <c r="AL940" s="49"/>
    </row>
    <row r="941" ht="13.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c r="AE941" s="49"/>
      <c r="AF941" s="49"/>
      <c r="AG941" s="49"/>
      <c r="AH941" s="49"/>
      <c r="AI941" s="49"/>
      <c r="AJ941" s="49"/>
      <c r="AK941" s="49"/>
      <c r="AL941" s="49"/>
    </row>
    <row r="942" ht="13.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c r="AE942" s="49"/>
      <c r="AF942" s="49"/>
      <c r="AG942" s="49"/>
      <c r="AH942" s="49"/>
      <c r="AI942" s="49"/>
      <c r="AJ942" s="49"/>
      <c r="AK942" s="49"/>
      <c r="AL942" s="49"/>
    </row>
    <row r="943" ht="13.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c r="AE943" s="49"/>
      <c r="AF943" s="49"/>
      <c r="AG943" s="49"/>
      <c r="AH943" s="49"/>
      <c r="AI943" s="49"/>
      <c r="AJ943" s="49"/>
      <c r="AK943" s="49"/>
      <c r="AL943" s="49"/>
    </row>
    <row r="944" ht="13.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c r="AE944" s="49"/>
      <c r="AF944" s="49"/>
      <c r="AG944" s="49"/>
      <c r="AH944" s="49"/>
      <c r="AI944" s="49"/>
      <c r="AJ944" s="49"/>
      <c r="AK944" s="49"/>
      <c r="AL944" s="49"/>
    </row>
    <row r="945" ht="13.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c r="AE945" s="49"/>
      <c r="AF945" s="49"/>
      <c r="AG945" s="49"/>
      <c r="AH945" s="49"/>
      <c r="AI945" s="49"/>
      <c r="AJ945" s="49"/>
      <c r="AK945" s="49"/>
      <c r="AL945" s="49"/>
    </row>
    <row r="946" ht="13.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c r="AE946" s="49"/>
      <c r="AF946" s="49"/>
      <c r="AG946" s="49"/>
      <c r="AH946" s="49"/>
      <c r="AI946" s="49"/>
      <c r="AJ946" s="49"/>
      <c r="AK946" s="49"/>
      <c r="AL946" s="49"/>
    </row>
    <row r="947" ht="13.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c r="AE947" s="49"/>
      <c r="AF947" s="49"/>
      <c r="AG947" s="49"/>
      <c r="AH947" s="49"/>
      <c r="AI947" s="49"/>
      <c r="AJ947" s="49"/>
      <c r="AK947" s="49"/>
      <c r="AL947" s="49"/>
    </row>
    <row r="948" ht="13.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c r="AE948" s="49"/>
      <c r="AF948" s="49"/>
      <c r="AG948" s="49"/>
      <c r="AH948" s="49"/>
      <c r="AI948" s="49"/>
      <c r="AJ948" s="49"/>
      <c r="AK948" s="49"/>
      <c r="AL948" s="49"/>
    </row>
    <row r="949" ht="13.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c r="AE949" s="49"/>
      <c r="AF949" s="49"/>
      <c r="AG949" s="49"/>
      <c r="AH949" s="49"/>
      <c r="AI949" s="49"/>
      <c r="AJ949" s="49"/>
      <c r="AK949" s="49"/>
      <c r="AL949" s="49"/>
    </row>
    <row r="950" ht="13.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c r="AE950" s="49"/>
      <c r="AF950" s="49"/>
      <c r="AG950" s="49"/>
      <c r="AH950" s="49"/>
      <c r="AI950" s="49"/>
      <c r="AJ950" s="49"/>
      <c r="AK950" s="49"/>
      <c r="AL950" s="49"/>
    </row>
    <row r="951" ht="13.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c r="AE951" s="49"/>
      <c r="AF951" s="49"/>
      <c r="AG951" s="49"/>
      <c r="AH951" s="49"/>
      <c r="AI951" s="49"/>
      <c r="AJ951" s="49"/>
      <c r="AK951" s="49"/>
      <c r="AL951" s="49"/>
    </row>
    <row r="952" ht="13.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c r="AE952" s="49"/>
      <c r="AF952" s="49"/>
      <c r="AG952" s="49"/>
      <c r="AH952" s="49"/>
      <c r="AI952" s="49"/>
      <c r="AJ952" s="49"/>
      <c r="AK952" s="49"/>
      <c r="AL952" s="49"/>
    </row>
    <row r="953" ht="13.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c r="AE953" s="49"/>
      <c r="AF953" s="49"/>
      <c r="AG953" s="49"/>
      <c r="AH953" s="49"/>
      <c r="AI953" s="49"/>
      <c r="AJ953" s="49"/>
      <c r="AK953" s="49"/>
      <c r="AL953" s="49"/>
    </row>
    <row r="954" ht="13.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c r="AE954" s="49"/>
      <c r="AF954" s="49"/>
      <c r="AG954" s="49"/>
      <c r="AH954" s="49"/>
      <c r="AI954" s="49"/>
      <c r="AJ954" s="49"/>
      <c r="AK954" s="49"/>
      <c r="AL954" s="49"/>
    </row>
    <row r="955" ht="13.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c r="AE955" s="49"/>
      <c r="AF955" s="49"/>
      <c r="AG955" s="49"/>
      <c r="AH955" s="49"/>
      <c r="AI955" s="49"/>
      <c r="AJ955" s="49"/>
      <c r="AK955" s="49"/>
      <c r="AL955" s="49"/>
    </row>
    <row r="956" ht="13.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c r="AE956" s="49"/>
      <c r="AF956" s="49"/>
      <c r="AG956" s="49"/>
      <c r="AH956" s="49"/>
      <c r="AI956" s="49"/>
      <c r="AJ956" s="49"/>
      <c r="AK956" s="49"/>
      <c r="AL956" s="49"/>
    </row>
    <row r="957" ht="13.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c r="AE957" s="49"/>
      <c r="AF957" s="49"/>
      <c r="AG957" s="49"/>
      <c r="AH957" s="49"/>
      <c r="AI957" s="49"/>
      <c r="AJ957" s="49"/>
      <c r="AK957" s="49"/>
      <c r="AL957" s="49"/>
    </row>
    <row r="958" ht="13.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c r="AE958" s="49"/>
      <c r="AF958" s="49"/>
      <c r="AG958" s="49"/>
      <c r="AH958" s="49"/>
      <c r="AI958" s="49"/>
      <c r="AJ958" s="49"/>
      <c r="AK958" s="49"/>
      <c r="AL958" s="49"/>
    </row>
    <row r="959" ht="13.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c r="AE959" s="49"/>
      <c r="AF959" s="49"/>
      <c r="AG959" s="49"/>
      <c r="AH959" s="49"/>
      <c r="AI959" s="49"/>
      <c r="AJ959" s="49"/>
      <c r="AK959" s="49"/>
      <c r="AL959" s="49"/>
    </row>
    <row r="960" ht="13.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c r="AE960" s="49"/>
      <c r="AF960" s="49"/>
      <c r="AG960" s="49"/>
      <c r="AH960" s="49"/>
      <c r="AI960" s="49"/>
      <c r="AJ960" s="49"/>
      <c r="AK960" s="49"/>
      <c r="AL960" s="49"/>
    </row>
    <row r="961" ht="13.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c r="AE961" s="49"/>
      <c r="AF961" s="49"/>
      <c r="AG961" s="49"/>
      <c r="AH961" s="49"/>
      <c r="AI961" s="49"/>
      <c r="AJ961" s="49"/>
      <c r="AK961" s="49"/>
      <c r="AL961" s="49"/>
    </row>
    <row r="962" ht="13.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c r="AE962" s="49"/>
      <c r="AF962" s="49"/>
      <c r="AG962" s="49"/>
      <c r="AH962" s="49"/>
      <c r="AI962" s="49"/>
      <c r="AJ962" s="49"/>
      <c r="AK962" s="49"/>
      <c r="AL962" s="49"/>
    </row>
    <row r="963" ht="13.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c r="AE963" s="49"/>
      <c r="AF963" s="49"/>
      <c r="AG963" s="49"/>
      <c r="AH963" s="49"/>
      <c r="AI963" s="49"/>
      <c r="AJ963" s="49"/>
      <c r="AK963" s="49"/>
      <c r="AL963" s="49"/>
    </row>
    <row r="964" ht="13.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c r="AE964" s="49"/>
      <c r="AF964" s="49"/>
      <c r="AG964" s="49"/>
      <c r="AH964" s="49"/>
      <c r="AI964" s="49"/>
      <c r="AJ964" s="49"/>
      <c r="AK964" s="49"/>
      <c r="AL964" s="49"/>
    </row>
    <row r="965" ht="13.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c r="AE965" s="49"/>
      <c r="AF965" s="49"/>
      <c r="AG965" s="49"/>
      <c r="AH965" s="49"/>
      <c r="AI965" s="49"/>
      <c r="AJ965" s="49"/>
      <c r="AK965" s="49"/>
      <c r="AL965" s="49"/>
    </row>
    <row r="966" ht="13.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c r="AE966" s="49"/>
      <c r="AF966" s="49"/>
      <c r="AG966" s="49"/>
      <c r="AH966" s="49"/>
      <c r="AI966" s="49"/>
      <c r="AJ966" s="49"/>
      <c r="AK966" s="49"/>
      <c r="AL966" s="49"/>
    </row>
    <row r="967" ht="13.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c r="AE967" s="49"/>
      <c r="AF967" s="49"/>
      <c r="AG967" s="49"/>
      <c r="AH967" s="49"/>
      <c r="AI967" s="49"/>
      <c r="AJ967" s="49"/>
      <c r="AK967" s="49"/>
      <c r="AL967" s="49"/>
    </row>
    <row r="968" ht="13.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c r="AE968" s="49"/>
      <c r="AF968" s="49"/>
      <c r="AG968" s="49"/>
      <c r="AH968" s="49"/>
      <c r="AI968" s="49"/>
      <c r="AJ968" s="49"/>
      <c r="AK968" s="49"/>
      <c r="AL968" s="49"/>
    </row>
    <row r="969" ht="13.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c r="AE969" s="49"/>
      <c r="AF969" s="49"/>
      <c r="AG969" s="49"/>
      <c r="AH969" s="49"/>
      <c r="AI969" s="49"/>
      <c r="AJ969" s="49"/>
      <c r="AK969" s="49"/>
      <c r="AL969" s="49"/>
    </row>
    <row r="970" ht="13.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c r="AE970" s="49"/>
      <c r="AF970" s="49"/>
      <c r="AG970" s="49"/>
      <c r="AH970" s="49"/>
      <c r="AI970" s="49"/>
      <c r="AJ970" s="49"/>
      <c r="AK970" s="49"/>
      <c r="AL970" s="49"/>
    </row>
    <row r="971" ht="13.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c r="AE971" s="49"/>
      <c r="AF971" s="49"/>
      <c r="AG971" s="49"/>
      <c r="AH971" s="49"/>
      <c r="AI971" s="49"/>
      <c r="AJ971" s="49"/>
      <c r="AK971" s="49"/>
      <c r="AL971" s="49"/>
    </row>
    <row r="972" ht="13.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c r="AE972" s="49"/>
      <c r="AF972" s="49"/>
      <c r="AG972" s="49"/>
      <c r="AH972" s="49"/>
      <c r="AI972" s="49"/>
      <c r="AJ972" s="49"/>
      <c r="AK972" s="49"/>
      <c r="AL972" s="49"/>
    </row>
    <row r="973" ht="13.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c r="AE973" s="49"/>
      <c r="AF973" s="49"/>
      <c r="AG973" s="49"/>
      <c r="AH973" s="49"/>
      <c r="AI973" s="49"/>
      <c r="AJ973" s="49"/>
      <c r="AK973" s="49"/>
      <c r="AL973" s="49"/>
    </row>
    <row r="974" ht="13.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c r="AE974" s="49"/>
      <c r="AF974" s="49"/>
      <c r="AG974" s="49"/>
      <c r="AH974" s="49"/>
      <c r="AI974" s="49"/>
      <c r="AJ974" s="49"/>
      <c r="AK974" s="49"/>
      <c r="AL974" s="49"/>
    </row>
    <row r="975" ht="13.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c r="AE975" s="49"/>
      <c r="AF975" s="49"/>
      <c r="AG975" s="49"/>
      <c r="AH975" s="49"/>
      <c r="AI975" s="49"/>
      <c r="AJ975" s="49"/>
      <c r="AK975" s="49"/>
      <c r="AL975" s="49"/>
    </row>
    <row r="976" ht="13.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c r="AE976" s="49"/>
      <c r="AF976" s="49"/>
      <c r="AG976" s="49"/>
      <c r="AH976" s="49"/>
      <c r="AI976" s="49"/>
      <c r="AJ976" s="49"/>
      <c r="AK976" s="49"/>
      <c r="AL976" s="49"/>
    </row>
    <row r="977" ht="13.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c r="AE977" s="49"/>
      <c r="AF977" s="49"/>
      <c r="AG977" s="49"/>
      <c r="AH977" s="49"/>
      <c r="AI977" s="49"/>
      <c r="AJ977" s="49"/>
      <c r="AK977" s="49"/>
      <c r="AL977" s="49"/>
    </row>
    <row r="978" ht="13.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c r="AE978" s="49"/>
      <c r="AF978" s="49"/>
      <c r="AG978" s="49"/>
      <c r="AH978" s="49"/>
      <c r="AI978" s="49"/>
      <c r="AJ978" s="49"/>
      <c r="AK978" s="49"/>
      <c r="AL978" s="49"/>
    </row>
    <row r="979" ht="13.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c r="AE979" s="49"/>
      <c r="AF979" s="49"/>
      <c r="AG979" s="49"/>
      <c r="AH979" s="49"/>
      <c r="AI979" s="49"/>
      <c r="AJ979" s="49"/>
      <c r="AK979" s="49"/>
      <c r="AL979" s="49"/>
    </row>
    <row r="980" ht="13.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c r="AE980" s="49"/>
      <c r="AF980" s="49"/>
      <c r="AG980" s="49"/>
      <c r="AH980" s="49"/>
      <c r="AI980" s="49"/>
      <c r="AJ980" s="49"/>
      <c r="AK980" s="49"/>
      <c r="AL980" s="49"/>
    </row>
    <row r="981" ht="13.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c r="AE981" s="49"/>
      <c r="AF981" s="49"/>
      <c r="AG981" s="49"/>
      <c r="AH981" s="49"/>
      <c r="AI981" s="49"/>
      <c r="AJ981" s="49"/>
      <c r="AK981" s="49"/>
      <c r="AL981" s="49"/>
    </row>
    <row r="982" ht="13.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c r="AE982" s="49"/>
      <c r="AF982" s="49"/>
      <c r="AG982" s="49"/>
      <c r="AH982" s="49"/>
      <c r="AI982" s="49"/>
      <c r="AJ982" s="49"/>
      <c r="AK982" s="49"/>
      <c r="AL982" s="49"/>
    </row>
    <row r="983" ht="13.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c r="AE983" s="49"/>
      <c r="AF983" s="49"/>
      <c r="AG983" s="49"/>
      <c r="AH983" s="49"/>
      <c r="AI983" s="49"/>
      <c r="AJ983" s="49"/>
      <c r="AK983" s="49"/>
      <c r="AL983" s="49"/>
    </row>
    <row r="984" ht="13.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c r="AE984" s="49"/>
      <c r="AF984" s="49"/>
      <c r="AG984" s="49"/>
      <c r="AH984" s="49"/>
      <c r="AI984" s="49"/>
      <c r="AJ984" s="49"/>
      <c r="AK984" s="49"/>
      <c r="AL984" s="49"/>
    </row>
    <row r="985" ht="13.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c r="AE985" s="49"/>
      <c r="AF985" s="49"/>
      <c r="AG985" s="49"/>
      <c r="AH985" s="49"/>
      <c r="AI985" s="49"/>
      <c r="AJ985" s="49"/>
      <c r="AK985" s="49"/>
      <c r="AL985" s="49"/>
    </row>
    <row r="986" ht="13.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c r="AE986" s="49"/>
      <c r="AF986" s="49"/>
      <c r="AG986" s="49"/>
      <c r="AH986" s="49"/>
      <c r="AI986" s="49"/>
      <c r="AJ986" s="49"/>
      <c r="AK986" s="49"/>
      <c r="AL986" s="49"/>
    </row>
    <row r="987" ht="13.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c r="AE987" s="49"/>
      <c r="AF987" s="49"/>
      <c r="AG987" s="49"/>
      <c r="AH987" s="49"/>
      <c r="AI987" s="49"/>
      <c r="AJ987" s="49"/>
      <c r="AK987" s="49"/>
      <c r="AL987" s="49"/>
    </row>
    <row r="988" ht="13.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c r="AE988" s="49"/>
      <c r="AF988" s="49"/>
      <c r="AG988" s="49"/>
      <c r="AH988" s="49"/>
      <c r="AI988" s="49"/>
      <c r="AJ988" s="49"/>
      <c r="AK988" s="49"/>
      <c r="AL988" s="49"/>
    </row>
    <row r="989" ht="13.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c r="AE989" s="49"/>
      <c r="AF989" s="49"/>
      <c r="AG989" s="49"/>
      <c r="AH989" s="49"/>
      <c r="AI989" s="49"/>
      <c r="AJ989" s="49"/>
      <c r="AK989" s="49"/>
      <c r="AL989" s="49"/>
    </row>
    <row r="990" ht="13.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c r="AE990" s="49"/>
      <c r="AF990" s="49"/>
      <c r="AG990" s="49"/>
      <c r="AH990" s="49"/>
      <c r="AI990" s="49"/>
      <c r="AJ990" s="49"/>
      <c r="AK990" s="49"/>
      <c r="AL990" s="49"/>
    </row>
    <row r="991" ht="13.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c r="AE991" s="49"/>
      <c r="AF991" s="49"/>
      <c r="AG991" s="49"/>
      <c r="AH991" s="49"/>
      <c r="AI991" s="49"/>
      <c r="AJ991" s="49"/>
      <c r="AK991" s="49"/>
      <c r="AL991" s="49"/>
    </row>
    <row r="992" ht="13.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c r="AE992" s="49"/>
      <c r="AF992" s="49"/>
      <c r="AG992" s="49"/>
      <c r="AH992" s="49"/>
      <c r="AI992" s="49"/>
      <c r="AJ992" s="49"/>
      <c r="AK992" s="49"/>
      <c r="AL992" s="49"/>
    </row>
    <row r="993" ht="13.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c r="AE993" s="49"/>
      <c r="AF993" s="49"/>
      <c r="AG993" s="49"/>
      <c r="AH993" s="49"/>
      <c r="AI993" s="49"/>
      <c r="AJ993" s="49"/>
      <c r="AK993" s="49"/>
      <c r="AL993" s="49"/>
    </row>
    <row r="994" ht="13.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c r="AE994" s="49"/>
      <c r="AF994" s="49"/>
      <c r="AG994" s="49"/>
      <c r="AH994" s="49"/>
      <c r="AI994" s="49"/>
      <c r="AJ994" s="49"/>
      <c r="AK994" s="49"/>
      <c r="AL994" s="49"/>
    </row>
    <row r="995" ht="13.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c r="AE995" s="49"/>
      <c r="AF995" s="49"/>
      <c r="AG995" s="49"/>
      <c r="AH995" s="49"/>
      <c r="AI995" s="49"/>
      <c r="AJ995" s="49"/>
      <c r="AK995" s="49"/>
      <c r="AL995" s="49"/>
    </row>
    <row r="996" ht="13.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c r="AE996" s="49"/>
      <c r="AF996" s="49"/>
      <c r="AG996" s="49"/>
      <c r="AH996" s="49"/>
      <c r="AI996" s="49"/>
      <c r="AJ996" s="49"/>
      <c r="AK996" s="49"/>
      <c r="AL996" s="49"/>
    </row>
    <row r="997" ht="13.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c r="AE997" s="49"/>
      <c r="AF997" s="49"/>
      <c r="AG997" s="49"/>
      <c r="AH997" s="49"/>
      <c r="AI997" s="49"/>
      <c r="AJ997" s="49"/>
      <c r="AK997" s="49"/>
      <c r="AL997" s="49"/>
    </row>
    <row r="998" ht="13.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c r="AE998" s="49"/>
      <c r="AF998" s="49"/>
      <c r="AG998" s="49"/>
      <c r="AH998" s="49"/>
      <c r="AI998" s="49"/>
      <c r="AJ998" s="49"/>
      <c r="AK998" s="49"/>
      <c r="AL998" s="49"/>
    </row>
    <row r="999" ht="13.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c r="AE999" s="49"/>
      <c r="AF999" s="49"/>
      <c r="AG999" s="49"/>
      <c r="AH999" s="49"/>
      <c r="AI999" s="49"/>
      <c r="AJ999" s="49"/>
      <c r="AK999" s="49"/>
      <c r="AL999" s="49"/>
    </row>
    <row r="1000" ht="13.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c r="AE1000" s="49"/>
      <c r="AF1000" s="49"/>
      <c r="AG1000" s="49"/>
      <c r="AH1000" s="49"/>
      <c r="AI1000" s="49"/>
      <c r="AJ1000" s="49"/>
      <c r="AK1000" s="49"/>
      <c r="AL1000" s="49"/>
    </row>
  </sheetData>
  <printOptions/>
  <pageMargins bottom="0.75" footer="0.0" header="0.0" left="0.7" right="0.7" top="0.75"/>
  <pageSetup paperSize="9" orientation="portrait"/>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6.14"/>
    <col customWidth="1" min="3" max="3" width="10.0"/>
    <col customWidth="1" min="4" max="4" width="8.86"/>
    <col customWidth="1" min="5" max="5" width="34.57"/>
    <col customWidth="1" min="6" max="6" width="31.0"/>
    <col customWidth="1" min="7" max="26" width="8.86"/>
  </cols>
  <sheetData>
    <row r="1" ht="12.75" customHeight="1">
      <c r="A1" s="58" t="s">
        <v>49</v>
      </c>
      <c r="B1" s="58" t="s">
        <v>51</v>
      </c>
      <c r="C1" s="58" t="s">
        <v>50</v>
      </c>
      <c r="D1" s="3"/>
      <c r="E1" s="4" t="s">
        <v>149</v>
      </c>
      <c r="F1" s="3" t="s">
        <v>150</v>
      </c>
      <c r="G1" s="3"/>
      <c r="H1" s="3"/>
      <c r="I1" s="3"/>
      <c r="J1" s="3"/>
      <c r="K1" s="3"/>
      <c r="L1" s="3"/>
      <c r="M1" s="3"/>
      <c r="N1" s="3"/>
      <c r="O1" s="3"/>
      <c r="P1" s="3"/>
      <c r="Q1" s="3"/>
      <c r="R1" s="3"/>
      <c r="S1" s="3"/>
      <c r="T1" s="3"/>
      <c r="U1" s="3"/>
      <c r="V1" s="3"/>
      <c r="W1" s="3"/>
      <c r="X1" s="3"/>
      <c r="Y1" s="3"/>
      <c r="Z1" s="3"/>
    </row>
    <row r="2" ht="12.75" customHeight="1">
      <c r="A2" s="59" t="s">
        <v>73</v>
      </c>
      <c r="B2" s="59">
        <v>79.0</v>
      </c>
      <c r="C2" s="59" t="s">
        <v>144</v>
      </c>
      <c r="D2" s="3"/>
      <c r="E2" s="3">
        <f>SUMIF(C:C,'Site Information'!$C2,B:B)</f>
        <v>968</v>
      </c>
      <c r="F2" s="3">
        <f>SUMIF(C:C,C28,B:B)</f>
        <v>1593</v>
      </c>
      <c r="G2" s="3"/>
      <c r="H2" s="3"/>
      <c r="I2" s="3"/>
      <c r="J2" s="3"/>
      <c r="K2" s="3"/>
      <c r="L2" s="3"/>
      <c r="M2" s="3"/>
      <c r="N2" s="3"/>
      <c r="O2" s="3"/>
      <c r="P2" s="3"/>
      <c r="Q2" s="3"/>
      <c r="R2" s="3"/>
      <c r="S2" s="3"/>
      <c r="T2" s="3"/>
      <c r="U2" s="3"/>
      <c r="V2" s="3"/>
      <c r="W2" s="3"/>
      <c r="X2" s="3"/>
      <c r="Y2" s="3"/>
      <c r="Z2" s="3"/>
    </row>
    <row r="3" ht="12.75" customHeight="1">
      <c r="A3" s="59" t="s">
        <v>62</v>
      </c>
      <c r="B3" s="59">
        <v>47.0</v>
      </c>
      <c r="C3" s="59" t="s">
        <v>145</v>
      </c>
      <c r="D3" s="3"/>
      <c r="E3" s="3"/>
      <c r="F3" s="3"/>
      <c r="G3" s="3"/>
      <c r="H3" s="3"/>
      <c r="I3" s="3"/>
      <c r="J3" s="3"/>
      <c r="K3" s="3"/>
      <c r="L3" s="3"/>
      <c r="M3" s="3"/>
      <c r="N3" s="3"/>
      <c r="O3" s="3"/>
      <c r="P3" s="3"/>
      <c r="Q3" s="3"/>
      <c r="R3" s="3"/>
      <c r="S3" s="3"/>
      <c r="T3" s="3"/>
      <c r="U3" s="3"/>
      <c r="V3" s="3"/>
      <c r="W3" s="3"/>
      <c r="X3" s="3"/>
      <c r="Y3" s="3"/>
      <c r="Z3" s="3"/>
    </row>
    <row r="4" ht="12.75" customHeight="1">
      <c r="A4" s="59" t="s">
        <v>139</v>
      </c>
      <c r="B4" s="59">
        <v>115.0</v>
      </c>
      <c r="C4" s="59" t="s">
        <v>39</v>
      </c>
      <c r="D4" s="3"/>
      <c r="E4" s="3"/>
      <c r="F4" s="3"/>
      <c r="G4" s="3"/>
      <c r="H4" s="3"/>
      <c r="I4" s="3"/>
      <c r="J4" s="3"/>
      <c r="K4" s="3"/>
      <c r="L4" s="3"/>
      <c r="M4" s="3"/>
      <c r="N4" s="3"/>
      <c r="O4" s="3"/>
      <c r="P4" s="3"/>
      <c r="Q4" s="3"/>
      <c r="R4" s="3"/>
      <c r="S4" s="3"/>
      <c r="T4" s="3"/>
      <c r="U4" s="3"/>
      <c r="V4" s="3"/>
      <c r="W4" s="3"/>
      <c r="X4" s="3"/>
      <c r="Y4" s="3"/>
      <c r="Z4" s="3"/>
    </row>
    <row r="5" ht="12.75" customHeight="1">
      <c r="A5" s="59" t="s">
        <v>82</v>
      </c>
      <c r="B5" s="59">
        <v>88.0</v>
      </c>
      <c r="C5" s="59" t="s">
        <v>143</v>
      </c>
      <c r="D5" s="3"/>
      <c r="E5" s="3"/>
      <c r="F5" s="3"/>
      <c r="G5" s="3"/>
      <c r="H5" s="3"/>
      <c r="I5" s="3"/>
      <c r="J5" s="3"/>
      <c r="K5" s="3"/>
      <c r="L5" s="3"/>
      <c r="M5" s="3"/>
      <c r="N5" s="3"/>
      <c r="O5" s="3"/>
      <c r="P5" s="3"/>
      <c r="Q5" s="3"/>
      <c r="R5" s="3"/>
      <c r="S5" s="3"/>
      <c r="T5" s="3"/>
      <c r="U5" s="3"/>
      <c r="V5" s="3"/>
      <c r="W5" s="3"/>
      <c r="X5" s="3"/>
      <c r="Y5" s="3"/>
      <c r="Z5" s="3"/>
    </row>
    <row r="6" ht="12.75" customHeight="1">
      <c r="A6" s="59" t="s">
        <v>121</v>
      </c>
      <c r="B6" s="59">
        <v>85.0</v>
      </c>
      <c r="C6" s="59" t="s">
        <v>39</v>
      </c>
      <c r="D6" s="3"/>
      <c r="E6" s="3"/>
      <c r="F6" s="3"/>
      <c r="G6" s="3"/>
      <c r="H6" s="3"/>
      <c r="I6" s="3"/>
      <c r="J6" s="3"/>
      <c r="K6" s="3"/>
      <c r="L6" s="3"/>
      <c r="M6" s="3"/>
      <c r="N6" s="3"/>
      <c r="O6" s="3"/>
      <c r="P6" s="3"/>
      <c r="Q6" s="3"/>
      <c r="R6" s="3"/>
      <c r="S6" s="3"/>
      <c r="T6" s="3"/>
      <c r="U6" s="3"/>
      <c r="V6" s="3"/>
      <c r="W6" s="3"/>
      <c r="X6" s="3"/>
      <c r="Y6" s="3"/>
      <c r="Z6" s="3"/>
    </row>
    <row r="7" ht="12.75" customHeight="1">
      <c r="A7" s="59" t="s">
        <v>81</v>
      </c>
      <c r="B7" s="59">
        <v>166.0</v>
      </c>
      <c r="C7" s="59" t="s">
        <v>143</v>
      </c>
      <c r="D7" s="3"/>
      <c r="E7" s="3"/>
      <c r="F7" s="3"/>
      <c r="G7" s="3"/>
      <c r="H7" s="3"/>
      <c r="I7" s="3"/>
      <c r="J7" s="3"/>
      <c r="K7" s="3"/>
      <c r="L7" s="3"/>
      <c r="M7" s="3"/>
      <c r="N7" s="3"/>
      <c r="O7" s="3"/>
      <c r="P7" s="3"/>
      <c r="Q7" s="3"/>
      <c r="R7" s="3"/>
      <c r="S7" s="3"/>
      <c r="T7" s="3"/>
      <c r="U7" s="3"/>
      <c r="V7" s="3"/>
      <c r="W7" s="3"/>
      <c r="X7" s="3"/>
      <c r="Y7" s="3"/>
      <c r="Z7" s="3"/>
    </row>
    <row r="8" ht="12.75" customHeight="1">
      <c r="A8" s="59" t="s">
        <v>89</v>
      </c>
      <c r="B8" s="59">
        <v>190.0</v>
      </c>
      <c r="C8" s="59" t="s">
        <v>145</v>
      </c>
      <c r="D8" s="3"/>
      <c r="E8" s="3"/>
      <c r="F8" s="3"/>
      <c r="G8" s="3"/>
      <c r="H8" s="3"/>
      <c r="I8" s="3"/>
      <c r="J8" s="3"/>
      <c r="K8" s="3"/>
      <c r="L8" s="3"/>
      <c r="M8" s="3"/>
      <c r="N8" s="3"/>
      <c r="O8" s="3"/>
      <c r="P8" s="3"/>
      <c r="Q8" s="3"/>
      <c r="R8" s="3"/>
      <c r="S8" s="3"/>
      <c r="T8" s="3"/>
      <c r="U8" s="3"/>
      <c r="V8" s="3"/>
      <c r="W8" s="3"/>
      <c r="X8" s="3"/>
      <c r="Y8" s="3"/>
      <c r="Z8" s="3"/>
    </row>
    <row r="9" ht="12.75" customHeight="1">
      <c r="A9" s="59" t="s">
        <v>133</v>
      </c>
      <c r="B9" s="59">
        <v>233.0</v>
      </c>
      <c r="C9" s="59" t="s">
        <v>143</v>
      </c>
      <c r="D9" s="3"/>
      <c r="E9" s="3"/>
      <c r="F9" s="3"/>
      <c r="G9" s="3"/>
      <c r="H9" s="3"/>
      <c r="I9" s="3"/>
      <c r="J9" s="3"/>
      <c r="K9" s="3"/>
      <c r="L9" s="3"/>
      <c r="M9" s="3"/>
      <c r="N9" s="3"/>
      <c r="O9" s="3"/>
      <c r="P9" s="3"/>
      <c r="Q9" s="3"/>
      <c r="R9" s="3"/>
      <c r="S9" s="3"/>
      <c r="T9" s="3"/>
      <c r="U9" s="3"/>
      <c r="V9" s="3"/>
      <c r="W9" s="3"/>
      <c r="X9" s="3"/>
      <c r="Y9" s="3"/>
      <c r="Z9" s="3"/>
    </row>
    <row r="10" ht="12.75" customHeight="1">
      <c r="A10" s="59" t="s">
        <v>91</v>
      </c>
      <c r="B10" s="59">
        <v>89.0</v>
      </c>
      <c r="C10" s="59" t="s">
        <v>143</v>
      </c>
      <c r="D10" s="3"/>
      <c r="E10" s="3"/>
      <c r="F10" s="3"/>
      <c r="G10" s="3"/>
      <c r="H10" s="3"/>
      <c r="I10" s="3"/>
      <c r="J10" s="3"/>
      <c r="K10" s="3"/>
      <c r="L10" s="3"/>
      <c r="M10" s="3"/>
      <c r="N10" s="3"/>
      <c r="O10" s="3"/>
      <c r="P10" s="3"/>
      <c r="Q10" s="3"/>
      <c r="R10" s="3"/>
      <c r="S10" s="3"/>
      <c r="T10" s="3"/>
      <c r="U10" s="3"/>
      <c r="V10" s="3"/>
      <c r="W10" s="3"/>
      <c r="X10" s="3"/>
      <c r="Y10" s="3"/>
      <c r="Z10" s="3"/>
    </row>
    <row r="11" ht="12.75" customHeight="1">
      <c r="A11" s="59" t="s">
        <v>71</v>
      </c>
      <c r="B11" s="59">
        <v>84.0</v>
      </c>
      <c r="C11" s="59" t="s">
        <v>145</v>
      </c>
      <c r="D11" s="3"/>
      <c r="E11" s="3"/>
      <c r="F11" s="3"/>
      <c r="G11" s="3"/>
      <c r="H11" s="3"/>
      <c r="I11" s="3"/>
      <c r="J11" s="3"/>
      <c r="K11" s="3"/>
      <c r="L11" s="3"/>
      <c r="M11" s="3"/>
      <c r="N11" s="3"/>
      <c r="O11" s="3"/>
      <c r="P11" s="3"/>
      <c r="Q11" s="3"/>
      <c r="R11" s="3"/>
      <c r="S11" s="3"/>
      <c r="T11" s="3"/>
      <c r="U11" s="3"/>
      <c r="V11" s="3"/>
      <c r="W11" s="3"/>
      <c r="X11" s="3"/>
      <c r="Y11" s="3"/>
      <c r="Z11" s="3"/>
    </row>
    <row r="12" ht="12.75" customHeight="1">
      <c r="A12" s="59" t="s">
        <v>135</v>
      </c>
      <c r="B12" s="59">
        <v>72.0</v>
      </c>
      <c r="C12" s="59" t="s">
        <v>144</v>
      </c>
      <c r="D12" s="3"/>
      <c r="E12" s="3"/>
      <c r="F12" s="3"/>
      <c r="G12" s="3"/>
      <c r="H12" s="3"/>
      <c r="I12" s="3"/>
      <c r="J12" s="3"/>
      <c r="K12" s="3"/>
      <c r="L12" s="3"/>
      <c r="M12" s="3"/>
      <c r="N12" s="3"/>
      <c r="O12" s="3"/>
      <c r="P12" s="3"/>
      <c r="Q12" s="3"/>
      <c r="R12" s="3"/>
      <c r="S12" s="3"/>
      <c r="T12" s="3"/>
      <c r="U12" s="3"/>
      <c r="V12" s="3"/>
      <c r="W12" s="3"/>
      <c r="X12" s="3"/>
      <c r="Y12" s="3"/>
      <c r="Z12" s="3"/>
    </row>
    <row r="13" ht="12.75" customHeight="1">
      <c r="A13" s="59" t="s">
        <v>102</v>
      </c>
      <c r="B13" s="59">
        <v>85.0</v>
      </c>
      <c r="C13" s="59" t="s">
        <v>39</v>
      </c>
      <c r="D13" s="3"/>
      <c r="E13" s="3"/>
      <c r="F13" s="3"/>
      <c r="G13" s="3"/>
      <c r="H13" s="3"/>
      <c r="I13" s="3"/>
      <c r="J13" s="3"/>
      <c r="K13" s="3"/>
      <c r="L13" s="3"/>
      <c r="M13" s="3"/>
      <c r="N13" s="3"/>
      <c r="O13" s="3"/>
      <c r="P13" s="3"/>
      <c r="Q13" s="3"/>
      <c r="R13" s="3"/>
      <c r="S13" s="3"/>
      <c r="T13" s="3"/>
      <c r="U13" s="3"/>
      <c r="V13" s="3"/>
      <c r="W13" s="3"/>
      <c r="X13" s="3"/>
      <c r="Y13" s="3"/>
      <c r="Z13" s="3"/>
    </row>
    <row r="14" ht="12.75" customHeight="1">
      <c r="A14" s="59" t="s">
        <v>63</v>
      </c>
      <c r="B14" s="59">
        <v>20.0</v>
      </c>
      <c r="C14" s="59" t="s">
        <v>145</v>
      </c>
      <c r="D14" s="3"/>
      <c r="E14" s="3"/>
      <c r="F14" s="3"/>
      <c r="G14" s="3"/>
      <c r="H14" s="3"/>
      <c r="I14" s="3"/>
      <c r="J14" s="3"/>
      <c r="K14" s="3"/>
      <c r="L14" s="3"/>
      <c r="M14" s="3"/>
      <c r="N14" s="3"/>
      <c r="O14" s="3"/>
      <c r="P14" s="3"/>
      <c r="Q14" s="3"/>
      <c r="R14" s="3"/>
      <c r="S14" s="3"/>
      <c r="T14" s="3"/>
      <c r="U14" s="3"/>
      <c r="V14" s="3"/>
      <c r="W14" s="3"/>
      <c r="X14" s="3"/>
      <c r="Y14" s="3"/>
      <c r="Z14" s="3"/>
    </row>
    <row r="15" ht="12.75" customHeight="1">
      <c r="A15" s="59" t="s">
        <v>87</v>
      </c>
      <c r="B15" s="59">
        <v>61.0</v>
      </c>
      <c r="C15" s="59" t="s">
        <v>145</v>
      </c>
      <c r="D15" s="3"/>
      <c r="E15" s="3"/>
      <c r="F15" s="3"/>
      <c r="G15" s="3"/>
      <c r="H15" s="3"/>
      <c r="I15" s="3"/>
      <c r="J15" s="3"/>
      <c r="K15" s="3"/>
      <c r="L15" s="3"/>
      <c r="M15" s="3"/>
      <c r="N15" s="3"/>
      <c r="O15" s="3"/>
      <c r="P15" s="3"/>
      <c r="Q15" s="3"/>
      <c r="R15" s="3"/>
      <c r="S15" s="3"/>
      <c r="T15" s="3"/>
      <c r="U15" s="3"/>
      <c r="V15" s="3"/>
      <c r="W15" s="3"/>
      <c r="X15" s="3"/>
      <c r="Y15" s="3"/>
      <c r="Z15" s="3"/>
    </row>
    <row r="16" ht="12.75" customHeight="1">
      <c r="A16" s="59" t="s">
        <v>74</v>
      </c>
      <c r="B16" s="59">
        <v>79.0</v>
      </c>
      <c r="C16" s="59" t="s">
        <v>144</v>
      </c>
      <c r="D16" s="3"/>
      <c r="E16" s="3"/>
      <c r="F16" s="3"/>
      <c r="G16" s="3"/>
      <c r="H16" s="3"/>
      <c r="I16" s="3"/>
      <c r="J16" s="3"/>
      <c r="K16" s="3"/>
      <c r="L16" s="3"/>
      <c r="M16" s="3"/>
      <c r="N16" s="3"/>
      <c r="O16" s="3"/>
      <c r="P16" s="3"/>
      <c r="Q16" s="3"/>
      <c r="R16" s="3"/>
      <c r="S16" s="3"/>
      <c r="T16" s="3"/>
      <c r="U16" s="3"/>
      <c r="V16" s="3"/>
      <c r="W16" s="3"/>
      <c r="X16" s="3"/>
      <c r="Y16" s="3"/>
      <c r="Z16" s="3"/>
    </row>
    <row r="17" ht="12.75" customHeight="1">
      <c r="A17" s="59" t="s">
        <v>97</v>
      </c>
      <c r="B17" s="59">
        <v>30.0</v>
      </c>
      <c r="C17" s="59" t="s">
        <v>38</v>
      </c>
      <c r="D17" s="3"/>
      <c r="E17" s="3"/>
      <c r="F17" s="3"/>
      <c r="G17" s="3"/>
      <c r="H17" s="3"/>
      <c r="I17" s="3"/>
      <c r="J17" s="3"/>
      <c r="K17" s="3"/>
      <c r="L17" s="3"/>
      <c r="M17" s="3"/>
      <c r="N17" s="3"/>
      <c r="O17" s="3"/>
      <c r="P17" s="3"/>
      <c r="Q17" s="3"/>
      <c r="R17" s="3"/>
      <c r="S17" s="3"/>
      <c r="T17" s="3"/>
      <c r="U17" s="3"/>
      <c r="V17" s="3"/>
      <c r="W17" s="3"/>
      <c r="X17" s="3"/>
      <c r="Y17" s="3"/>
      <c r="Z17" s="3"/>
    </row>
    <row r="18" ht="12.75" customHeight="1">
      <c r="A18" s="59" t="s">
        <v>96</v>
      </c>
      <c r="B18" s="59">
        <v>179.0</v>
      </c>
      <c r="C18" s="59" t="s">
        <v>39</v>
      </c>
      <c r="D18" s="3"/>
      <c r="E18" s="3"/>
      <c r="F18" s="3"/>
      <c r="G18" s="3"/>
      <c r="H18" s="3"/>
      <c r="I18" s="3"/>
      <c r="J18" s="3"/>
      <c r="K18" s="3"/>
      <c r="L18" s="3"/>
      <c r="M18" s="3"/>
      <c r="N18" s="3"/>
      <c r="O18" s="3"/>
      <c r="P18" s="3"/>
      <c r="Q18" s="3"/>
      <c r="R18" s="3"/>
      <c r="S18" s="3"/>
      <c r="T18" s="3"/>
      <c r="U18" s="3"/>
      <c r="V18" s="3"/>
      <c r="W18" s="3"/>
      <c r="X18" s="3"/>
      <c r="Y18" s="3"/>
      <c r="Z18" s="3"/>
    </row>
    <row r="19" ht="12.75" customHeight="1">
      <c r="A19" s="59" t="s">
        <v>75</v>
      </c>
      <c r="B19" s="59">
        <v>47.0</v>
      </c>
      <c r="C19" s="59" t="s">
        <v>144</v>
      </c>
      <c r="D19" s="3"/>
      <c r="E19" s="3"/>
      <c r="F19" s="3"/>
      <c r="G19" s="3"/>
      <c r="H19" s="3"/>
      <c r="I19" s="3"/>
      <c r="J19" s="3"/>
      <c r="K19" s="3"/>
      <c r="L19" s="3"/>
      <c r="M19" s="3"/>
      <c r="N19" s="3"/>
      <c r="O19" s="3"/>
      <c r="P19" s="3"/>
      <c r="Q19" s="3"/>
      <c r="R19" s="3"/>
      <c r="S19" s="3"/>
      <c r="T19" s="3"/>
      <c r="U19" s="3"/>
      <c r="V19" s="3"/>
      <c r="W19" s="3"/>
      <c r="X19" s="3"/>
      <c r="Y19" s="3"/>
      <c r="Z19" s="3"/>
    </row>
    <row r="20" ht="12.75" customHeight="1">
      <c r="A20" s="59" t="s">
        <v>137</v>
      </c>
      <c r="B20" s="59">
        <v>220.0</v>
      </c>
      <c r="C20" s="59" t="s">
        <v>39</v>
      </c>
      <c r="D20" s="3"/>
      <c r="E20" s="3"/>
      <c r="F20" s="3"/>
      <c r="G20" s="3"/>
      <c r="H20" s="3"/>
      <c r="I20" s="3"/>
      <c r="J20" s="3"/>
      <c r="K20" s="3"/>
      <c r="L20" s="3"/>
      <c r="M20" s="3"/>
      <c r="N20" s="3"/>
      <c r="O20" s="3"/>
      <c r="P20" s="3"/>
      <c r="Q20" s="3"/>
      <c r="R20" s="3"/>
      <c r="S20" s="3"/>
      <c r="T20" s="3"/>
      <c r="U20" s="3"/>
      <c r="V20" s="3"/>
      <c r="W20" s="3"/>
      <c r="X20" s="3"/>
      <c r="Y20" s="3"/>
      <c r="Z20" s="3"/>
    </row>
    <row r="21" ht="12.75" customHeight="1">
      <c r="A21" s="59" t="s">
        <v>69</v>
      </c>
      <c r="B21" s="59">
        <v>77.0</v>
      </c>
      <c r="C21" s="59" t="s">
        <v>34</v>
      </c>
      <c r="D21" s="3"/>
      <c r="E21" s="3"/>
      <c r="F21" s="3"/>
      <c r="G21" s="3"/>
      <c r="H21" s="3"/>
      <c r="I21" s="3"/>
      <c r="J21" s="3"/>
      <c r="K21" s="3"/>
      <c r="L21" s="3"/>
      <c r="M21" s="3"/>
      <c r="N21" s="3"/>
      <c r="O21" s="3"/>
      <c r="P21" s="3"/>
      <c r="Q21" s="3"/>
      <c r="R21" s="3"/>
      <c r="S21" s="3"/>
      <c r="T21" s="3"/>
      <c r="U21" s="3"/>
      <c r="V21" s="3"/>
      <c r="W21" s="3"/>
      <c r="X21" s="3"/>
      <c r="Y21" s="3"/>
      <c r="Z21" s="3"/>
    </row>
    <row r="22" ht="12.75" customHeight="1">
      <c r="A22" s="59" t="s">
        <v>126</v>
      </c>
      <c r="B22" s="59">
        <v>242.0</v>
      </c>
      <c r="C22" s="59" t="s">
        <v>144</v>
      </c>
      <c r="D22" s="3"/>
      <c r="E22" s="3"/>
      <c r="F22" s="3"/>
      <c r="G22" s="3"/>
      <c r="H22" s="3"/>
      <c r="I22" s="3"/>
      <c r="J22" s="3"/>
      <c r="K22" s="3"/>
      <c r="L22" s="3"/>
      <c r="M22" s="3"/>
      <c r="N22" s="3"/>
      <c r="O22" s="3"/>
      <c r="P22" s="3"/>
      <c r="Q22" s="3"/>
      <c r="R22" s="3"/>
      <c r="S22" s="3"/>
      <c r="T22" s="3"/>
      <c r="U22" s="3"/>
      <c r="V22" s="3"/>
      <c r="W22" s="3"/>
      <c r="X22" s="3"/>
      <c r="Y22" s="3"/>
      <c r="Z22" s="3"/>
    </row>
    <row r="23" ht="12.75" customHeight="1">
      <c r="A23" s="59" t="s">
        <v>125</v>
      </c>
      <c r="B23" s="59">
        <v>44.0</v>
      </c>
      <c r="C23" s="59" t="s">
        <v>144</v>
      </c>
      <c r="D23" s="3"/>
      <c r="E23" s="3"/>
      <c r="F23" s="3"/>
      <c r="G23" s="3"/>
      <c r="H23" s="3"/>
      <c r="I23" s="3"/>
      <c r="J23" s="3"/>
      <c r="K23" s="3"/>
      <c r="L23" s="3"/>
      <c r="M23" s="3"/>
      <c r="N23" s="3"/>
      <c r="O23" s="3"/>
      <c r="P23" s="3"/>
      <c r="Q23" s="3"/>
      <c r="R23" s="3"/>
      <c r="S23" s="3"/>
      <c r="T23" s="3"/>
      <c r="U23" s="3"/>
      <c r="V23" s="3"/>
      <c r="W23" s="3"/>
      <c r="X23" s="3"/>
      <c r="Y23" s="3"/>
      <c r="Z23" s="3"/>
    </row>
    <row r="24" ht="12.75" customHeight="1">
      <c r="A24" s="59" t="s">
        <v>109</v>
      </c>
      <c r="B24" s="59">
        <v>107.0</v>
      </c>
      <c r="C24" s="59" t="s">
        <v>34</v>
      </c>
      <c r="D24" s="3"/>
      <c r="E24" s="3"/>
      <c r="F24" s="3"/>
      <c r="G24" s="3"/>
      <c r="H24" s="3"/>
      <c r="I24" s="3"/>
      <c r="J24" s="3"/>
      <c r="K24" s="3"/>
      <c r="L24" s="3"/>
      <c r="M24" s="3"/>
      <c r="N24" s="3"/>
      <c r="O24" s="3"/>
      <c r="P24" s="3"/>
      <c r="Q24" s="3"/>
      <c r="R24" s="3"/>
      <c r="S24" s="3"/>
      <c r="T24" s="3"/>
      <c r="U24" s="3"/>
      <c r="V24" s="3"/>
      <c r="W24" s="3"/>
      <c r="X24" s="3"/>
      <c r="Y24" s="3"/>
      <c r="Z24" s="3"/>
    </row>
    <row r="25" ht="12.75" customHeight="1">
      <c r="A25" s="59" t="s">
        <v>65</v>
      </c>
      <c r="B25" s="59">
        <v>31.0</v>
      </c>
      <c r="C25" s="59" t="s">
        <v>145</v>
      </c>
      <c r="D25" s="3"/>
      <c r="E25" s="3"/>
      <c r="F25" s="3"/>
      <c r="G25" s="3"/>
      <c r="H25" s="3"/>
      <c r="I25" s="3"/>
      <c r="J25" s="3"/>
      <c r="K25" s="3"/>
      <c r="L25" s="3"/>
      <c r="M25" s="3"/>
      <c r="N25" s="3"/>
      <c r="O25" s="3"/>
      <c r="P25" s="3"/>
      <c r="Q25" s="3"/>
      <c r="R25" s="3"/>
      <c r="S25" s="3"/>
      <c r="T25" s="3"/>
      <c r="U25" s="3"/>
      <c r="V25" s="3"/>
      <c r="W25" s="3"/>
      <c r="X25" s="3"/>
      <c r="Y25" s="3"/>
      <c r="Z25" s="3"/>
    </row>
    <row r="26" ht="12.75" customHeight="1">
      <c r="A26" s="59" t="s">
        <v>80</v>
      </c>
      <c r="B26" s="59">
        <v>109.0</v>
      </c>
      <c r="C26" s="59" t="s">
        <v>39</v>
      </c>
      <c r="D26" s="3"/>
      <c r="E26" s="3"/>
      <c r="F26" s="3"/>
      <c r="G26" s="3"/>
      <c r="H26" s="3"/>
      <c r="I26" s="3"/>
      <c r="J26" s="3"/>
      <c r="K26" s="3"/>
      <c r="L26" s="3"/>
      <c r="M26" s="3"/>
      <c r="N26" s="3"/>
      <c r="O26" s="3"/>
      <c r="P26" s="3"/>
      <c r="Q26" s="3"/>
      <c r="R26" s="3"/>
      <c r="S26" s="3"/>
      <c r="T26" s="3"/>
      <c r="U26" s="3"/>
      <c r="V26" s="3"/>
      <c r="W26" s="3"/>
      <c r="X26" s="3"/>
      <c r="Y26" s="3"/>
      <c r="Z26" s="3"/>
    </row>
    <row r="27" ht="12.75" customHeight="1">
      <c r="A27" s="59" t="s">
        <v>64</v>
      </c>
      <c r="B27" s="59">
        <v>169.0</v>
      </c>
      <c r="C27" s="59" t="s">
        <v>145</v>
      </c>
      <c r="D27" s="3"/>
      <c r="E27" s="3"/>
      <c r="F27" s="3"/>
      <c r="G27" s="3"/>
      <c r="H27" s="3"/>
      <c r="I27" s="3"/>
      <c r="J27" s="3"/>
      <c r="K27" s="3"/>
      <c r="L27" s="3"/>
      <c r="M27" s="3"/>
      <c r="N27" s="3"/>
      <c r="O27" s="3"/>
      <c r="P27" s="3"/>
      <c r="Q27" s="3"/>
      <c r="R27" s="3"/>
      <c r="S27" s="3"/>
      <c r="T27" s="3"/>
      <c r="U27" s="3"/>
      <c r="V27" s="3"/>
      <c r="W27" s="3"/>
      <c r="X27" s="3"/>
      <c r="Y27" s="3"/>
      <c r="Z27" s="3"/>
    </row>
    <row r="28" ht="12.75" customHeight="1">
      <c r="A28" s="59" t="s">
        <v>68</v>
      </c>
      <c r="B28" s="59">
        <v>106.0</v>
      </c>
      <c r="C28" s="59" t="s">
        <v>34</v>
      </c>
      <c r="D28" s="3"/>
      <c r="E28" s="3"/>
      <c r="F28" s="3"/>
      <c r="G28" s="3"/>
      <c r="H28" s="3"/>
      <c r="I28" s="3"/>
      <c r="J28" s="3"/>
      <c r="K28" s="3"/>
      <c r="L28" s="3"/>
      <c r="M28" s="3"/>
      <c r="N28" s="3"/>
      <c r="O28" s="3"/>
      <c r="P28" s="3"/>
      <c r="Q28" s="3"/>
      <c r="R28" s="3"/>
      <c r="S28" s="3"/>
      <c r="T28" s="3"/>
      <c r="U28" s="3"/>
      <c r="V28" s="3"/>
      <c r="W28" s="3"/>
      <c r="X28" s="3"/>
      <c r="Y28" s="3"/>
      <c r="Z28" s="3"/>
    </row>
    <row r="29" ht="12.75" customHeight="1">
      <c r="A29" s="59" t="s">
        <v>127</v>
      </c>
      <c r="B29" s="59">
        <v>83.0</v>
      </c>
      <c r="C29" s="59" t="s">
        <v>34</v>
      </c>
      <c r="D29" s="3"/>
      <c r="E29" s="3"/>
      <c r="F29" s="3"/>
      <c r="G29" s="3"/>
      <c r="H29" s="3"/>
      <c r="I29" s="3"/>
      <c r="J29" s="3"/>
      <c r="K29" s="3"/>
      <c r="L29" s="3"/>
      <c r="M29" s="3"/>
      <c r="N29" s="3"/>
      <c r="O29" s="3"/>
      <c r="P29" s="3"/>
      <c r="Q29" s="3"/>
      <c r="R29" s="3"/>
      <c r="S29" s="3"/>
      <c r="T29" s="3"/>
      <c r="U29" s="3"/>
      <c r="V29" s="3"/>
      <c r="W29" s="3"/>
      <c r="X29" s="3"/>
      <c r="Y29" s="3"/>
      <c r="Z29" s="3"/>
    </row>
    <row r="30" ht="12.75" customHeight="1">
      <c r="A30" s="59" t="s">
        <v>79</v>
      </c>
      <c r="B30" s="59">
        <v>314.0</v>
      </c>
      <c r="C30" s="59" t="s">
        <v>145</v>
      </c>
      <c r="D30" s="3"/>
      <c r="E30" s="3"/>
      <c r="F30" s="3"/>
      <c r="G30" s="3"/>
      <c r="H30" s="3"/>
      <c r="I30" s="3"/>
      <c r="J30" s="3"/>
      <c r="K30" s="3"/>
      <c r="L30" s="3"/>
      <c r="M30" s="3"/>
      <c r="N30" s="3"/>
      <c r="O30" s="3"/>
      <c r="P30" s="3"/>
      <c r="Q30" s="3"/>
      <c r="R30" s="3"/>
      <c r="S30" s="3"/>
      <c r="T30" s="3"/>
      <c r="U30" s="3"/>
      <c r="V30" s="3"/>
      <c r="W30" s="3"/>
      <c r="X30" s="3"/>
      <c r="Y30" s="3"/>
      <c r="Z30" s="3"/>
    </row>
    <row r="31" ht="12.75" customHeight="1">
      <c r="A31" s="59" t="s">
        <v>84</v>
      </c>
      <c r="B31" s="59">
        <v>150.0</v>
      </c>
      <c r="C31" s="59" t="s">
        <v>145</v>
      </c>
      <c r="D31" s="3"/>
      <c r="E31" s="3"/>
      <c r="F31" s="3"/>
      <c r="G31" s="3"/>
      <c r="H31" s="3"/>
      <c r="I31" s="3"/>
      <c r="J31" s="3"/>
      <c r="K31" s="3"/>
      <c r="L31" s="3"/>
      <c r="M31" s="3"/>
      <c r="N31" s="3"/>
      <c r="O31" s="3"/>
      <c r="P31" s="3"/>
      <c r="Q31" s="3"/>
      <c r="R31" s="3"/>
      <c r="S31" s="3"/>
      <c r="T31" s="3"/>
      <c r="U31" s="3"/>
      <c r="V31" s="3"/>
      <c r="W31" s="3"/>
      <c r="X31" s="3"/>
      <c r="Y31" s="3"/>
      <c r="Z31" s="3"/>
    </row>
    <row r="32" ht="12.75" customHeight="1">
      <c r="A32" s="59" t="s">
        <v>136</v>
      </c>
      <c r="B32" s="59">
        <v>70.0</v>
      </c>
      <c r="C32" s="59" t="s">
        <v>144</v>
      </c>
      <c r="D32" s="3"/>
      <c r="E32" s="3"/>
      <c r="F32" s="3"/>
      <c r="G32" s="3"/>
      <c r="H32" s="3"/>
      <c r="I32" s="3"/>
      <c r="J32" s="3"/>
      <c r="K32" s="3"/>
      <c r="L32" s="3"/>
      <c r="M32" s="3"/>
      <c r="N32" s="3"/>
      <c r="O32" s="3"/>
      <c r="P32" s="3"/>
      <c r="Q32" s="3"/>
      <c r="R32" s="3"/>
      <c r="S32" s="3"/>
      <c r="T32" s="3"/>
      <c r="U32" s="3"/>
      <c r="V32" s="3"/>
      <c r="W32" s="3"/>
      <c r="X32" s="3"/>
      <c r="Y32" s="3"/>
      <c r="Z32" s="3"/>
    </row>
    <row r="33" ht="12.75" customHeight="1">
      <c r="A33" s="59" t="s">
        <v>61</v>
      </c>
      <c r="B33" s="59">
        <v>123.0</v>
      </c>
      <c r="C33" s="59" t="s">
        <v>143</v>
      </c>
      <c r="D33" s="3"/>
      <c r="E33" s="3"/>
      <c r="F33" s="3"/>
      <c r="G33" s="3"/>
      <c r="H33" s="3"/>
      <c r="I33" s="3"/>
      <c r="J33" s="3"/>
      <c r="K33" s="3"/>
      <c r="L33" s="3"/>
      <c r="M33" s="3"/>
      <c r="N33" s="3"/>
      <c r="O33" s="3"/>
      <c r="P33" s="3"/>
      <c r="Q33" s="3"/>
      <c r="R33" s="3"/>
      <c r="S33" s="3"/>
      <c r="T33" s="3"/>
      <c r="U33" s="3"/>
      <c r="V33" s="3"/>
      <c r="W33" s="3"/>
      <c r="X33" s="3"/>
      <c r="Y33" s="3"/>
      <c r="Z33" s="3"/>
    </row>
    <row r="34" ht="12.75" customHeight="1">
      <c r="A34" s="59" t="s">
        <v>100</v>
      </c>
      <c r="B34" s="59">
        <v>111.0</v>
      </c>
      <c r="C34" s="59" t="s">
        <v>39</v>
      </c>
      <c r="D34" s="3"/>
      <c r="E34" s="3"/>
      <c r="F34" s="3"/>
      <c r="G34" s="3"/>
      <c r="H34" s="3"/>
      <c r="I34" s="3"/>
      <c r="J34" s="3"/>
      <c r="K34" s="3"/>
      <c r="L34" s="3"/>
      <c r="M34" s="3"/>
      <c r="N34" s="3"/>
      <c r="O34" s="3"/>
      <c r="P34" s="3"/>
      <c r="Q34" s="3"/>
      <c r="R34" s="3"/>
      <c r="S34" s="3"/>
      <c r="T34" s="3"/>
      <c r="U34" s="3"/>
      <c r="V34" s="3"/>
      <c r="W34" s="3"/>
      <c r="X34" s="3"/>
      <c r="Y34" s="3"/>
      <c r="Z34" s="3"/>
    </row>
    <row r="35" ht="12.75" customHeight="1">
      <c r="A35" s="59" t="s">
        <v>117</v>
      </c>
      <c r="B35" s="59">
        <v>19.0</v>
      </c>
      <c r="C35" s="59" t="s">
        <v>38</v>
      </c>
      <c r="D35" s="3"/>
      <c r="E35" s="3"/>
      <c r="F35" s="3"/>
      <c r="G35" s="3"/>
      <c r="H35" s="3"/>
      <c r="I35" s="3"/>
      <c r="J35" s="3"/>
      <c r="K35" s="3"/>
      <c r="L35" s="3"/>
      <c r="M35" s="3"/>
      <c r="N35" s="3"/>
      <c r="O35" s="3"/>
      <c r="P35" s="3"/>
      <c r="Q35" s="3"/>
      <c r="R35" s="3"/>
      <c r="S35" s="3"/>
      <c r="T35" s="3"/>
      <c r="U35" s="3"/>
      <c r="V35" s="3"/>
      <c r="W35" s="3"/>
      <c r="X35" s="3"/>
      <c r="Y35" s="3"/>
      <c r="Z35" s="3"/>
    </row>
    <row r="36" ht="12.75" customHeight="1">
      <c r="A36" s="59" t="s">
        <v>134</v>
      </c>
      <c r="B36" s="59">
        <v>120.0</v>
      </c>
      <c r="C36" s="59" t="s">
        <v>34</v>
      </c>
      <c r="D36" s="3"/>
      <c r="E36" s="3"/>
      <c r="F36" s="3"/>
      <c r="G36" s="3"/>
      <c r="H36" s="3"/>
      <c r="I36" s="3"/>
      <c r="J36" s="3"/>
      <c r="K36" s="3"/>
      <c r="L36" s="3"/>
      <c r="M36" s="3"/>
      <c r="N36" s="3"/>
      <c r="O36" s="3"/>
      <c r="P36" s="3"/>
      <c r="Q36" s="3"/>
      <c r="R36" s="3"/>
      <c r="S36" s="3"/>
      <c r="T36" s="3"/>
      <c r="U36" s="3"/>
      <c r="V36" s="3"/>
      <c r="W36" s="3"/>
      <c r="X36" s="3"/>
      <c r="Y36" s="3"/>
      <c r="Z36" s="3"/>
    </row>
    <row r="37" ht="12.75" customHeight="1">
      <c r="A37" s="59" t="s">
        <v>122</v>
      </c>
      <c r="B37" s="59">
        <v>77.0</v>
      </c>
      <c r="C37" s="59" t="s">
        <v>34</v>
      </c>
      <c r="D37" s="3"/>
      <c r="E37" s="3"/>
      <c r="F37" s="3"/>
      <c r="G37" s="3"/>
      <c r="H37" s="3"/>
      <c r="I37" s="3"/>
      <c r="J37" s="3"/>
      <c r="K37" s="3"/>
      <c r="L37" s="3"/>
      <c r="M37" s="3"/>
      <c r="N37" s="3"/>
      <c r="O37" s="3"/>
      <c r="P37" s="3"/>
      <c r="Q37" s="3"/>
      <c r="R37" s="3"/>
      <c r="S37" s="3"/>
      <c r="T37" s="3"/>
      <c r="U37" s="3"/>
      <c r="V37" s="3"/>
      <c r="W37" s="3"/>
      <c r="X37" s="3"/>
      <c r="Y37" s="3"/>
      <c r="Z37" s="3"/>
    </row>
    <row r="38" ht="12.75" customHeight="1">
      <c r="A38" s="59" t="s">
        <v>111</v>
      </c>
      <c r="B38" s="59">
        <v>64.0</v>
      </c>
      <c r="C38" s="59" t="s">
        <v>38</v>
      </c>
      <c r="D38" s="3"/>
      <c r="E38" s="3"/>
      <c r="F38" s="3"/>
      <c r="G38" s="3"/>
      <c r="H38" s="3"/>
      <c r="I38" s="3"/>
      <c r="J38" s="3"/>
      <c r="K38" s="3"/>
      <c r="L38" s="3"/>
      <c r="M38" s="3"/>
      <c r="N38" s="3"/>
      <c r="O38" s="3"/>
      <c r="P38" s="3"/>
      <c r="Q38" s="3"/>
      <c r="R38" s="3"/>
      <c r="S38" s="3"/>
      <c r="T38" s="3"/>
      <c r="U38" s="3"/>
      <c r="V38" s="3"/>
      <c r="W38" s="3"/>
      <c r="X38" s="3"/>
      <c r="Y38" s="3"/>
      <c r="Z38" s="3"/>
    </row>
    <row r="39" ht="12.75" customHeight="1">
      <c r="A39" s="59" t="s">
        <v>66</v>
      </c>
      <c r="B39" s="59">
        <v>78.0</v>
      </c>
      <c r="C39" s="59" t="s">
        <v>145</v>
      </c>
      <c r="D39" s="3"/>
      <c r="E39" s="3"/>
      <c r="F39" s="3"/>
      <c r="G39" s="3"/>
      <c r="H39" s="3"/>
      <c r="I39" s="3"/>
      <c r="J39" s="3"/>
      <c r="K39" s="3"/>
      <c r="L39" s="3"/>
      <c r="M39" s="3"/>
      <c r="N39" s="3"/>
      <c r="O39" s="3"/>
      <c r="P39" s="3"/>
      <c r="Q39" s="3"/>
      <c r="R39" s="3"/>
      <c r="S39" s="3"/>
      <c r="T39" s="3"/>
      <c r="U39" s="3"/>
      <c r="V39" s="3"/>
      <c r="W39" s="3"/>
      <c r="X39" s="3"/>
      <c r="Y39" s="3"/>
      <c r="Z39" s="3"/>
    </row>
    <row r="40" ht="12.75" customHeight="1">
      <c r="A40" s="59" t="s">
        <v>103</v>
      </c>
      <c r="B40" s="59">
        <v>16.0</v>
      </c>
      <c r="C40" s="59" t="s">
        <v>34</v>
      </c>
      <c r="D40" s="3"/>
      <c r="E40" s="3"/>
      <c r="F40" s="3"/>
      <c r="G40" s="3"/>
      <c r="H40" s="3"/>
      <c r="I40" s="3"/>
      <c r="J40" s="3"/>
      <c r="K40" s="3"/>
      <c r="L40" s="3"/>
      <c r="M40" s="3"/>
      <c r="N40" s="3"/>
      <c r="O40" s="3"/>
      <c r="P40" s="3"/>
      <c r="Q40" s="3"/>
      <c r="R40" s="3"/>
      <c r="S40" s="3"/>
      <c r="T40" s="3"/>
      <c r="U40" s="3"/>
      <c r="V40" s="3"/>
      <c r="W40" s="3"/>
      <c r="X40" s="3"/>
      <c r="Y40" s="3"/>
      <c r="Z40" s="3"/>
    </row>
    <row r="41" ht="12.75" customHeight="1">
      <c r="A41" s="59" t="s">
        <v>105</v>
      </c>
      <c r="B41" s="59">
        <v>174.0</v>
      </c>
      <c r="C41" s="59" t="s">
        <v>34</v>
      </c>
      <c r="D41" s="3"/>
      <c r="E41" s="3"/>
      <c r="F41" s="3"/>
      <c r="G41" s="3"/>
      <c r="H41" s="3"/>
      <c r="I41" s="3"/>
      <c r="J41" s="3"/>
      <c r="K41" s="3"/>
      <c r="L41" s="3"/>
      <c r="M41" s="3"/>
      <c r="N41" s="3"/>
      <c r="O41" s="3"/>
      <c r="P41" s="3"/>
      <c r="Q41" s="3"/>
      <c r="R41" s="3"/>
      <c r="S41" s="3"/>
      <c r="T41" s="3"/>
      <c r="U41" s="3"/>
      <c r="V41" s="3"/>
      <c r="W41" s="3"/>
      <c r="X41" s="3"/>
      <c r="Y41" s="3"/>
      <c r="Z41" s="3"/>
    </row>
    <row r="42" ht="12.75" customHeight="1">
      <c r="A42" s="59" t="s">
        <v>95</v>
      </c>
      <c r="B42" s="59">
        <v>98.0</v>
      </c>
      <c r="C42" s="59" t="s">
        <v>39</v>
      </c>
      <c r="D42" s="3"/>
      <c r="E42" s="3"/>
      <c r="F42" s="3"/>
      <c r="G42" s="3"/>
      <c r="H42" s="3"/>
      <c r="I42" s="3"/>
      <c r="J42" s="3"/>
      <c r="K42" s="3"/>
      <c r="L42" s="3"/>
      <c r="M42" s="3"/>
      <c r="N42" s="3"/>
      <c r="O42" s="3"/>
      <c r="P42" s="3"/>
      <c r="Q42" s="3"/>
      <c r="R42" s="3"/>
      <c r="S42" s="3"/>
      <c r="T42" s="3"/>
      <c r="U42" s="3"/>
      <c r="V42" s="3"/>
      <c r="W42" s="3"/>
      <c r="X42" s="3"/>
      <c r="Y42" s="3"/>
      <c r="Z42" s="3"/>
    </row>
    <row r="43" ht="12.75" customHeight="1">
      <c r="A43" s="59" t="s">
        <v>94</v>
      </c>
      <c r="B43" s="59">
        <v>116.0</v>
      </c>
      <c r="C43" s="59" t="s">
        <v>144</v>
      </c>
      <c r="D43" s="3"/>
      <c r="E43" s="3"/>
      <c r="F43" s="3"/>
      <c r="G43" s="3"/>
      <c r="H43" s="3"/>
      <c r="I43" s="3"/>
      <c r="J43" s="3"/>
      <c r="K43" s="3"/>
      <c r="L43" s="3"/>
      <c r="M43" s="3"/>
      <c r="N43" s="3"/>
      <c r="O43" s="3"/>
      <c r="P43" s="3"/>
      <c r="Q43" s="3"/>
      <c r="R43" s="3"/>
      <c r="S43" s="3"/>
      <c r="T43" s="3"/>
      <c r="U43" s="3"/>
      <c r="V43" s="3"/>
      <c r="W43" s="3"/>
      <c r="X43" s="3"/>
      <c r="Y43" s="3"/>
      <c r="Z43" s="3"/>
    </row>
    <row r="44" ht="12.75" customHeight="1">
      <c r="A44" s="59" t="s">
        <v>116</v>
      </c>
      <c r="B44" s="59">
        <v>98.0</v>
      </c>
      <c r="C44" s="59" t="s">
        <v>38</v>
      </c>
      <c r="D44" s="3"/>
      <c r="E44" s="3"/>
      <c r="F44" s="3"/>
      <c r="G44" s="3"/>
      <c r="H44" s="3"/>
      <c r="I44" s="3"/>
      <c r="J44" s="3"/>
      <c r="K44" s="3"/>
      <c r="L44" s="3"/>
      <c r="M44" s="3"/>
      <c r="N44" s="3"/>
      <c r="O44" s="3"/>
      <c r="P44" s="3"/>
      <c r="Q44" s="3"/>
      <c r="R44" s="3"/>
      <c r="S44" s="3"/>
      <c r="T44" s="3"/>
      <c r="U44" s="3"/>
      <c r="V44" s="3"/>
      <c r="W44" s="3"/>
      <c r="X44" s="3"/>
      <c r="Y44" s="3"/>
      <c r="Z44" s="3"/>
    </row>
    <row r="45" ht="12.75" customHeight="1">
      <c r="A45" s="59" t="s">
        <v>106</v>
      </c>
      <c r="B45" s="59">
        <v>59.0</v>
      </c>
      <c r="C45" s="59" t="s">
        <v>34</v>
      </c>
      <c r="D45" s="3"/>
      <c r="E45" s="3"/>
      <c r="F45" s="3"/>
      <c r="G45" s="3"/>
      <c r="H45" s="3"/>
      <c r="I45" s="3"/>
      <c r="J45" s="3"/>
      <c r="K45" s="3"/>
      <c r="L45" s="3"/>
      <c r="M45" s="3"/>
      <c r="N45" s="3"/>
      <c r="O45" s="3"/>
      <c r="P45" s="3"/>
      <c r="Q45" s="3"/>
      <c r="R45" s="3"/>
      <c r="S45" s="3"/>
      <c r="T45" s="3"/>
      <c r="U45" s="3"/>
      <c r="V45" s="3"/>
      <c r="W45" s="3"/>
      <c r="X45" s="3"/>
      <c r="Y45" s="3"/>
      <c r="Z45" s="3"/>
    </row>
    <row r="46" ht="12.75" customHeight="1">
      <c r="A46" s="59" t="s">
        <v>108</v>
      </c>
      <c r="B46" s="59">
        <v>173.0</v>
      </c>
      <c r="C46" s="59" t="s">
        <v>34</v>
      </c>
      <c r="D46" s="3"/>
      <c r="E46" s="3"/>
      <c r="F46" s="3"/>
      <c r="G46" s="3"/>
      <c r="H46" s="3"/>
      <c r="I46" s="3"/>
      <c r="J46" s="3"/>
      <c r="K46" s="3"/>
      <c r="L46" s="3"/>
      <c r="M46" s="3"/>
      <c r="N46" s="3"/>
      <c r="O46" s="3"/>
      <c r="P46" s="3"/>
      <c r="Q46" s="3"/>
      <c r="R46" s="3"/>
      <c r="S46" s="3"/>
      <c r="T46" s="3"/>
      <c r="U46" s="3"/>
      <c r="V46" s="3"/>
      <c r="W46" s="3"/>
      <c r="X46" s="3"/>
      <c r="Y46" s="3"/>
      <c r="Z46" s="3"/>
    </row>
    <row r="47" ht="12.75" customHeight="1">
      <c r="A47" s="59" t="s">
        <v>88</v>
      </c>
      <c r="B47" s="59">
        <v>102.0</v>
      </c>
      <c r="C47" s="59" t="s">
        <v>145</v>
      </c>
      <c r="D47" s="3"/>
      <c r="E47" s="3"/>
      <c r="F47" s="3"/>
      <c r="G47" s="3"/>
      <c r="H47" s="3"/>
      <c r="I47" s="3"/>
      <c r="J47" s="3"/>
      <c r="K47" s="3"/>
      <c r="L47" s="3"/>
      <c r="M47" s="3"/>
      <c r="N47" s="3"/>
      <c r="O47" s="3"/>
      <c r="P47" s="3"/>
      <c r="Q47" s="3"/>
      <c r="R47" s="3"/>
      <c r="S47" s="3"/>
      <c r="T47" s="3"/>
      <c r="U47" s="3"/>
      <c r="V47" s="3"/>
      <c r="W47" s="3"/>
      <c r="X47" s="3"/>
      <c r="Y47" s="3"/>
      <c r="Z47" s="3"/>
    </row>
    <row r="48" ht="12.75" customHeight="1">
      <c r="A48" s="59" t="s">
        <v>90</v>
      </c>
      <c r="B48" s="59">
        <v>70.0</v>
      </c>
      <c r="C48" s="59" t="s">
        <v>143</v>
      </c>
      <c r="D48" s="3"/>
      <c r="E48" s="3"/>
      <c r="F48" s="3"/>
      <c r="G48" s="3"/>
      <c r="H48" s="3"/>
      <c r="I48" s="3"/>
      <c r="J48" s="3"/>
      <c r="K48" s="3"/>
      <c r="L48" s="3"/>
      <c r="M48" s="3"/>
      <c r="N48" s="3"/>
      <c r="O48" s="3"/>
      <c r="P48" s="3"/>
      <c r="Q48" s="3"/>
      <c r="R48" s="3"/>
      <c r="S48" s="3"/>
      <c r="T48" s="3"/>
      <c r="U48" s="3"/>
      <c r="V48" s="3"/>
      <c r="W48" s="3"/>
      <c r="X48" s="3"/>
      <c r="Y48" s="3"/>
      <c r="Z48" s="3"/>
    </row>
    <row r="49" ht="12.75" customHeight="1">
      <c r="A49" s="59" t="s">
        <v>92</v>
      </c>
      <c r="B49" s="59">
        <v>103.0</v>
      </c>
      <c r="C49" s="59" t="s">
        <v>143</v>
      </c>
      <c r="D49" s="3"/>
      <c r="E49" s="3"/>
      <c r="F49" s="3"/>
      <c r="G49" s="3"/>
      <c r="H49" s="3"/>
      <c r="I49" s="3"/>
      <c r="J49" s="3"/>
      <c r="K49" s="3"/>
      <c r="L49" s="3"/>
      <c r="M49" s="3"/>
      <c r="N49" s="3"/>
      <c r="O49" s="3"/>
      <c r="P49" s="3"/>
      <c r="Q49" s="3"/>
      <c r="R49" s="3"/>
      <c r="S49" s="3"/>
      <c r="T49" s="3"/>
      <c r="U49" s="3"/>
      <c r="V49" s="3"/>
      <c r="W49" s="3"/>
      <c r="X49" s="3"/>
      <c r="Y49" s="3"/>
      <c r="Z49" s="3"/>
    </row>
    <row r="50" ht="12.75" customHeight="1">
      <c r="A50" s="59" t="s">
        <v>85</v>
      </c>
      <c r="B50" s="59">
        <v>30.0</v>
      </c>
      <c r="C50" s="59" t="s">
        <v>145</v>
      </c>
      <c r="D50" s="3"/>
      <c r="E50" s="3"/>
      <c r="F50" s="3"/>
      <c r="G50" s="3"/>
      <c r="H50" s="3"/>
      <c r="I50" s="3"/>
      <c r="J50" s="3"/>
      <c r="K50" s="3"/>
      <c r="L50" s="3"/>
      <c r="M50" s="3"/>
      <c r="N50" s="3"/>
      <c r="O50" s="3"/>
      <c r="P50" s="3"/>
      <c r="Q50" s="3"/>
      <c r="R50" s="3"/>
      <c r="S50" s="3"/>
      <c r="T50" s="3"/>
      <c r="U50" s="3"/>
      <c r="V50" s="3"/>
      <c r="W50" s="3"/>
      <c r="X50" s="3"/>
      <c r="Y50" s="3"/>
      <c r="Z50" s="3"/>
    </row>
    <row r="51" ht="12.75" customHeight="1">
      <c r="A51" s="59" t="s">
        <v>138</v>
      </c>
      <c r="B51" s="59">
        <v>106.0</v>
      </c>
      <c r="C51" s="59" t="s">
        <v>39</v>
      </c>
      <c r="D51" s="3"/>
      <c r="E51" s="3"/>
      <c r="F51" s="3"/>
      <c r="G51" s="3"/>
      <c r="H51" s="3"/>
      <c r="I51" s="3"/>
      <c r="J51" s="3"/>
      <c r="K51" s="3"/>
      <c r="L51" s="3"/>
      <c r="M51" s="3"/>
      <c r="N51" s="3"/>
      <c r="O51" s="3"/>
      <c r="P51" s="3"/>
      <c r="Q51" s="3"/>
      <c r="R51" s="3"/>
      <c r="S51" s="3"/>
      <c r="T51" s="3"/>
      <c r="U51" s="3"/>
      <c r="V51" s="3"/>
      <c r="W51" s="3"/>
      <c r="X51" s="3"/>
      <c r="Y51" s="3"/>
      <c r="Z51" s="3"/>
    </row>
    <row r="52" ht="12.75" customHeight="1">
      <c r="A52" s="59" t="s">
        <v>104</v>
      </c>
      <c r="B52" s="59">
        <v>110.0</v>
      </c>
      <c r="C52" s="59" t="s">
        <v>34</v>
      </c>
      <c r="D52" s="3"/>
      <c r="E52" s="3"/>
      <c r="F52" s="3"/>
      <c r="G52" s="3"/>
      <c r="H52" s="3"/>
      <c r="I52" s="3"/>
      <c r="J52" s="3"/>
      <c r="K52" s="3"/>
      <c r="L52" s="3"/>
      <c r="M52" s="3"/>
      <c r="N52" s="3"/>
      <c r="O52" s="3"/>
      <c r="P52" s="3"/>
      <c r="Q52" s="3"/>
      <c r="R52" s="3"/>
      <c r="S52" s="3"/>
      <c r="T52" s="3"/>
      <c r="U52" s="3"/>
      <c r="V52" s="3"/>
      <c r="W52" s="3"/>
      <c r="X52" s="3"/>
      <c r="Y52" s="3"/>
      <c r="Z52" s="3"/>
    </row>
    <row r="53" ht="12.75" customHeight="1">
      <c r="A53" s="59" t="s">
        <v>123</v>
      </c>
      <c r="B53" s="59">
        <v>98.0</v>
      </c>
      <c r="C53" s="59" t="s">
        <v>34</v>
      </c>
      <c r="D53" s="3"/>
      <c r="E53" s="3"/>
      <c r="F53" s="3"/>
      <c r="G53" s="3"/>
      <c r="H53" s="3"/>
      <c r="I53" s="3"/>
      <c r="J53" s="3"/>
      <c r="K53" s="3"/>
      <c r="L53" s="3"/>
      <c r="M53" s="3"/>
      <c r="N53" s="3"/>
      <c r="O53" s="3"/>
      <c r="P53" s="3"/>
      <c r="Q53" s="3"/>
      <c r="R53" s="3"/>
      <c r="S53" s="3"/>
      <c r="T53" s="3"/>
      <c r="U53" s="3"/>
      <c r="V53" s="3"/>
      <c r="W53" s="3"/>
      <c r="X53" s="3"/>
      <c r="Y53" s="3"/>
      <c r="Z53" s="3"/>
    </row>
    <row r="54" ht="12.75" customHeight="1">
      <c r="A54" s="59" t="s">
        <v>101</v>
      </c>
      <c r="B54" s="59">
        <v>127.0</v>
      </c>
      <c r="C54" s="59" t="s">
        <v>39</v>
      </c>
      <c r="D54" s="3"/>
      <c r="E54" s="3"/>
      <c r="F54" s="3"/>
      <c r="G54" s="3"/>
      <c r="H54" s="3"/>
      <c r="I54" s="3"/>
      <c r="J54" s="3"/>
      <c r="K54" s="3"/>
      <c r="L54" s="3"/>
      <c r="M54" s="3"/>
      <c r="N54" s="3"/>
      <c r="O54" s="3"/>
      <c r="P54" s="3"/>
      <c r="Q54" s="3"/>
      <c r="R54" s="3"/>
      <c r="S54" s="3"/>
      <c r="T54" s="3"/>
      <c r="U54" s="3"/>
      <c r="V54" s="3"/>
      <c r="W54" s="3"/>
      <c r="X54" s="3"/>
      <c r="Y54" s="3"/>
      <c r="Z54" s="3"/>
    </row>
    <row r="55" ht="12.75" customHeight="1">
      <c r="A55" s="59" t="s">
        <v>86</v>
      </c>
      <c r="B55" s="59">
        <v>71.0</v>
      </c>
      <c r="C55" s="59" t="s">
        <v>145</v>
      </c>
      <c r="D55" s="3"/>
      <c r="E55" s="3"/>
      <c r="F55" s="3"/>
      <c r="G55" s="3"/>
      <c r="H55" s="3"/>
      <c r="I55" s="3"/>
      <c r="J55" s="3"/>
      <c r="K55" s="3"/>
      <c r="L55" s="3"/>
      <c r="M55" s="3"/>
      <c r="N55" s="3"/>
      <c r="O55" s="3"/>
      <c r="P55" s="3"/>
      <c r="Q55" s="3"/>
      <c r="R55" s="3"/>
      <c r="S55" s="3"/>
      <c r="T55" s="3"/>
      <c r="U55" s="3"/>
      <c r="V55" s="3"/>
      <c r="W55" s="3"/>
      <c r="X55" s="3"/>
      <c r="Y55" s="3"/>
      <c r="Z55" s="3"/>
    </row>
    <row r="56" ht="12.75" customHeight="1">
      <c r="A56" s="59" t="s">
        <v>128</v>
      </c>
      <c r="B56" s="59">
        <v>134.0</v>
      </c>
      <c r="C56" s="59" t="s">
        <v>38</v>
      </c>
      <c r="D56" s="3"/>
      <c r="E56" s="3"/>
      <c r="F56" s="3"/>
      <c r="G56" s="3"/>
      <c r="H56" s="3"/>
      <c r="I56" s="3"/>
      <c r="J56" s="3"/>
      <c r="K56" s="3"/>
      <c r="L56" s="3"/>
      <c r="M56" s="3"/>
      <c r="N56" s="3"/>
      <c r="O56" s="3"/>
      <c r="P56" s="3"/>
      <c r="Q56" s="3"/>
      <c r="R56" s="3"/>
      <c r="S56" s="3"/>
      <c r="T56" s="3"/>
      <c r="U56" s="3"/>
      <c r="V56" s="3"/>
      <c r="W56" s="3"/>
      <c r="X56" s="3"/>
      <c r="Y56" s="3"/>
      <c r="Z56" s="3"/>
    </row>
    <row r="57" ht="12.75" customHeight="1">
      <c r="A57" s="59" t="s">
        <v>131</v>
      </c>
      <c r="B57" s="59">
        <v>173.0</v>
      </c>
      <c r="C57" s="59" t="s">
        <v>144</v>
      </c>
      <c r="D57" s="3"/>
      <c r="E57" s="3"/>
      <c r="F57" s="3"/>
      <c r="G57" s="3"/>
      <c r="H57" s="3"/>
      <c r="I57" s="3"/>
      <c r="J57" s="3"/>
      <c r="K57" s="3"/>
      <c r="L57" s="3"/>
      <c r="M57" s="3"/>
      <c r="N57" s="3"/>
      <c r="O57" s="3"/>
      <c r="P57" s="3"/>
      <c r="Q57" s="3"/>
      <c r="R57" s="3"/>
      <c r="S57" s="3"/>
      <c r="T57" s="3"/>
      <c r="U57" s="3"/>
      <c r="V57" s="3"/>
      <c r="W57" s="3"/>
      <c r="X57" s="3"/>
      <c r="Y57" s="3"/>
      <c r="Z57" s="3"/>
    </row>
    <row r="58" ht="12.75" customHeight="1">
      <c r="A58" s="59" t="s">
        <v>67</v>
      </c>
      <c r="B58" s="59">
        <v>40.0</v>
      </c>
      <c r="C58" s="59" t="s">
        <v>145</v>
      </c>
      <c r="D58" s="3"/>
      <c r="E58" s="3"/>
      <c r="F58" s="3"/>
      <c r="G58" s="3"/>
      <c r="H58" s="3"/>
      <c r="I58" s="3"/>
      <c r="J58" s="3"/>
      <c r="K58" s="3"/>
      <c r="L58" s="3"/>
      <c r="M58" s="3"/>
      <c r="N58" s="3"/>
      <c r="O58" s="3"/>
      <c r="P58" s="3"/>
      <c r="Q58" s="3"/>
      <c r="R58" s="3"/>
      <c r="S58" s="3"/>
      <c r="T58" s="3"/>
      <c r="U58" s="3"/>
      <c r="V58" s="3"/>
      <c r="W58" s="3"/>
      <c r="X58" s="3"/>
      <c r="Y58" s="3"/>
      <c r="Z58" s="3"/>
    </row>
    <row r="59" ht="12.75" customHeight="1">
      <c r="A59" s="59" t="s">
        <v>83</v>
      </c>
      <c r="B59" s="59">
        <v>71.0</v>
      </c>
      <c r="C59" s="59" t="s">
        <v>143</v>
      </c>
      <c r="D59" s="3"/>
      <c r="E59" s="3"/>
      <c r="F59" s="3"/>
      <c r="G59" s="3"/>
      <c r="H59" s="3"/>
      <c r="I59" s="3"/>
      <c r="J59" s="3"/>
      <c r="K59" s="3"/>
      <c r="L59" s="3"/>
      <c r="M59" s="3"/>
      <c r="N59" s="3"/>
      <c r="O59" s="3"/>
      <c r="P59" s="3"/>
      <c r="Q59" s="3"/>
      <c r="R59" s="3"/>
      <c r="S59" s="3"/>
      <c r="T59" s="3"/>
      <c r="U59" s="3"/>
      <c r="V59" s="3"/>
      <c r="W59" s="3"/>
      <c r="X59" s="3"/>
      <c r="Y59" s="3"/>
      <c r="Z59" s="3"/>
    </row>
    <row r="60" ht="12.75" customHeight="1">
      <c r="A60" s="59" t="s">
        <v>114</v>
      </c>
      <c r="B60" s="59">
        <v>74.0</v>
      </c>
      <c r="C60" s="59" t="s">
        <v>38</v>
      </c>
      <c r="D60" s="3"/>
      <c r="E60" s="3"/>
      <c r="F60" s="3"/>
      <c r="G60" s="3"/>
      <c r="H60" s="3"/>
      <c r="I60" s="3"/>
      <c r="J60" s="3"/>
      <c r="K60" s="3"/>
      <c r="L60" s="3"/>
      <c r="M60" s="3"/>
      <c r="N60" s="3"/>
      <c r="O60" s="3"/>
      <c r="P60" s="3"/>
      <c r="Q60" s="3"/>
      <c r="R60" s="3"/>
      <c r="S60" s="3"/>
      <c r="T60" s="3"/>
      <c r="U60" s="3"/>
      <c r="V60" s="3"/>
      <c r="W60" s="3"/>
      <c r="X60" s="3"/>
      <c r="Y60" s="3"/>
      <c r="Z60" s="3"/>
    </row>
    <row r="61" ht="12.75" customHeight="1">
      <c r="A61" s="59" t="s">
        <v>124</v>
      </c>
      <c r="B61" s="59">
        <v>162.0</v>
      </c>
      <c r="C61" s="59" t="s">
        <v>34</v>
      </c>
      <c r="D61" s="3"/>
      <c r="E61" s="3"/>
      <c r="F61" s="3"/>
      <c r="G61" s="3"/>
      <c r="H61" s="3"/>
      <c r="I61" s="3"/>
      <c r="J61" s="3"/>
      <c r="K61" s="3"/>
      <c r="L61" s="3"/>
      <c r="M61" s="3"/>
      <c r="N61" s="3"/>
      <c r="O61" s="3"/>
      <c r="P61" s="3"/>
      <c r="Q61" s="3"/>
      <c r="R61" s="3"/>
      <c r="S61" s="3"/>
      <c r="T61" s="3"/>
      <c r="U61" s="3"/>
      <c r="V61" s="3"/>
      <c r="W61" s="3"/>
      <c r="X61" s="3"/>
      <c r="Y61" s="3"/>
      <c r="Z61" s="3"/>
    </row>
    <row r="62" ht="12.75" customHeight="1">
      <c r="A62" s="59" t="s">
        <v>129</v>
      </c>
      <c r="B62" s="59">
        <v>107.0</v>
      </c>
      <c r="C62" s="59" t="s">
        <v>38</v>
      </c>
      <c r="D62" s="3"/>
      <c r="E62" s="3"/>
      <c r="F62" s="3"/>
      <c r="G62" s="3"/>
      <c r="H62" s="3"/>
      <c r="I62" s="3"/>
      <c r="J62" s="3"/>
      <c r="K62" s="3"/>
      <c r="L62" s="3"/>
      <c r="M62" s="3"/>
      <c r="N62" s="3"/>
      <c r="O62" s="3"/>
      <c r="P62" s="3"/>
      <c r="Q62" s="3"/>
      <c r="R62" s="3"/>
      <c r="S62" s="3"/>
      <c r="T62" s="3"/>
      <c r="U62" s="3"/>
      <c r="V62" s="3"/>
      <c r="W62" s="3"/>
      <c r="X62" s="3"/>
      <c r="Y62" s="3"/>
      <c r="Z62" s="3"/>
    </row>
    <row r="63" ht="12.75" customHeight="1">
      <c r="A63" s="59" t="s">
        <v>107</v>
      </c>
      <c r="B63" s="59">
        <v>30.0</v>
      </c>
      <c r="C63" s="59" t="s">
        <v>34</v>
      </c>
      <c r="D63" s="3"/>
      <c r="E63" s="3"/>
      <c r="F63" s="3"/>
      <c r="G63" s="3"/>
      <c r="H63" s="3"/>
      <c r="I63" s="3"/>
      <c r="J63" s="3"/>
      <c r="K63" s="3"/>
      <c r="L63" s="3"/>
      <c r="M63" s="3"/>
      <c r="N63" s="3"/>
      <c r="O63" s="3"/>
      <c r="P63" s="3"/>
      <c r="Q63" s="3"/>
      <c r="R63" s="3"/>
      <c r="S63" s="3"/>
      <c r="T63" s="3"/>
      <c r="U63" s="3"/>
      <c r="V63" s="3"/>
      <c r="W63" s="3"/>
      <c r="X63" s="3"/>
      <c r="Y63" s="3"/>
      <c r="Z63" s="3"/>
    </row>
    <row r="64" ht="12.75" customHeight="1">
      <c r="A64" s="59" t="s">
        <v>99</v>
      </c>
      <c r="B64" s="59">
        <v>100.0</v>
      </c>
      <c r="C64" s="59" t="s">
        <v>38</v>
      </c>
      <c r="D64" s="3"/>
      <c r="E64" s="3"/>
      <c r="F64" s="3"/>
      <c r="G64" s="3"/>
      <c r="H64" s="3"/>
      <c r="I64" s="3"/>
      <c r="J64" s="3"/>
      <c r="K64" s="3"/>
      <c r="L64" s="3"/>
      <c r="M64" s="3"/>
      <c r="N64" s="3"/>
      <c r="O64" s="3"/>
      <c r="P64" s="3"/>
      <c r="Q64" s="3"/>
      <c r="R64" s="3"/>
      <c r="S64" s="3"/>
      <c r="T64" s="3"/>
      <c r="U64" s="3"/>
      <c r="V64" s="3"/>
      <c r="W64" s="3"/>
      <c r="X64" s="3"/>
      <c r="Y64" s="3"/>
      <c r="Z64" s="3"/>
    </row>
    <row r="65" ht="12.75" customHeight="1">
      <c r="A65" s="59" t="s">
        <v>112</v>
      </c>
      <c r="B65" s="59">
        <v>50.0</v>
      </c>
      <c r="C65" s="59" t="s">
        <v>38</v>
      </c>
      <c r="D65" s="3"/>
      <c r="E65" s="3"/>
      <c r="F65" s="3"/>
      <c r="G65" s="3"/>
      <c r="H65" s="3"/>
      <c r="I65" s="3"/>
      <c r="J65" s="3"/>
      <c r="K65" s="3"/>
      <c r="L65" s="3"/>
      <c r="M65" s="3"/>
      <c r="N65" s="3"/>
      <c r="O65" s="3"/>
      <c r="P65" s="3"/>
      <c r="Q65" s="3"/>
      <c r="R65" s="3"/>
      <c r="S65" s="3"/>
      <c r="T65" s="3"/>
      <c r="U65" s="3"/>
      <c r="V65" s="3"/>
      <c r="W65" s="3"/>
      <c r="X65" s="3"/>
      <c r="Y65" s="3"/>
      <c r="Z65" s="3"/>
    </row>
    <row r="66" ht="12.75" customHeight="1">
      <c r="A66" s="59" t="s">
        <v>78</v>
      </c>
      <c r="B66" s="59">
        <v>87.0</v>
      </c>
      <c r="C66" s="59" t="s">
        <v>145</v>
      </c>
      <c r="D66" s="3"/>
      <c r="E66" s="3"/>
      <c r="F66" s="3"/>
      <c r="G66" s="3"/>
      <c r="H66" s="3"/>
      <c r="I66" s="3"/>
      <c r="J66" s="3"/>
      <c r="K66" s="3"/>
      <c r="L66" s="3"/>
      <c r="M66" s="3"/>
      <c r="N66" s="3"/>
      <c r="O66" s="3"/>
      <c r="P66" s="3"/>
      <c r="Q66" s="3"/>
      <c r="R66" s="3"/>
      <c r="S66" s="3"/>
      <c r="T66" s="3"/>
      <c r="U66" s="3"/>
      <c r="V66" s="3"/>
      <c r="W66" s="3"/>
      <c r="X66" s="3"/>
      <c r="Y66" s="3"/>
      <c r="Z66" s="3"/>
    </row>
    <row r="67" ht="12.75" customHeight="1">
      <c r="A67" s="59" t="s">
        <v>130</v>
      </c>
      <c r="B67" s="59">
        <v>63.0</v>
      </c>
      <c r="C67" s="59" t="s">
        <v>38</v>
      </c>
      <c r="D67" s="3"/>
      <c r="E67" s="3"/>
      <c r="F67" s="3"/>
      <c r="G67" s="3"/>
      <c r="H67" s="3"/>
      <c r="I67" s="3"/>
      <c r="J67" s="3"/>
      <c r="K67" s="3"/>
      <c r="L67" s="3"/>
      <c r="M67" s="3"/>
      <c r="N67" s="3"/>
      <c r="O67" s="3"/>
      <c r="P67" s="3"/>
      <c r="Q67" s="3"/>
      <c r="R67" s="3"/>
      <c r="S67" s="3"/>
      <c r="T67" s="3"/>
      <c r="U67" s="3"/>
      <c r="V67" s="3"/>
      <c r="W67" s="3"/>
      <c r="X67" s="3"/>
      <c r="Y67" s="3"/>
      <c r="Z67" s="3"/>
    </row>
    <row r="68" ht="12.75" customHeight="1">
      <c r="A68" s="59" t="s">
        <v>93</v>
      </c>
      <c r="B68" s="59">
        <v>178.0</v>
      </c>
      <c r="C68" s="59" t="s">
        <v>143</v>
      </c>
      <c r="D68" s="3"/>
      <c r="E68" s="3"/>
      <c r="F68" s="3"/>
      <c r="G68" s="3"/>
      <c r="H68" s="3"/>
      <c r="I68" s="3"/>
      <c r="J68" s="3"/>
      <c r="K68" s="3"/>
      <c r="L68" s="3"/>
      <c r="M68" s="3"/>
      <c r="N68" s="3"/>
      <c r="O68" s="3"/>
      <c r="P68" s="3"/>
      <c r="Q68" s="3"/>
      <c r="R68" s="3"/>
      <c r="S68" s="3"/>
      <c r="T68" s="3"/>
      <c r="U68" s="3"/>
      <c r="V68" s="3"/>
      <c r="W68" s="3"/>
      <c r="X68" s="3"/>
      <c r="Y68" s="3"/>
      <c r="Z68" s="3"/>
    </row>
    <row r="69" ht="12.75" customHeight="1">
      <c r="A69" s="59" t="s">
        <v>70</v>
      </c>
      <c r="B69" s="59">
        <v>184.0</v>
      </c>
      <c r="C69" s="59" t="s">
        <v>34</v>
      </c>
      <c r="D69" s="3"/>
      <c r="E69" s="3"/>
      <c r="F69" s="3"/>
      <c r="G69" s="3"/>
      <c r="H69" s="3"/>
      <c r="I69" s="3"/>
      <c r="J69" s="3"/>
      <c r="K69" s="3"/>
      <c r="L69" s="3"/>
      <c r="M69" s="3"/>
      <c r="N69" s="3"/>
      <c r="O69" s="3"/>
      <c r="P69" s="3"/>
      <c r="Q69" s="3"/>
      <c r="R69" s="3"/>
      <c r="S69" s="3"/>
      <c r="T69" s="3"/>
      <c r="U69" s="3"/>
      <c r="V69" s="3"/>
      <c r="W69" s="3"/>
      <c r="X69" s="3"/>
      <c r="Y69" s="3"/>
      <c r="Z69" s="3"/>
    </row>
    <row r="70" ht="12.75" customHeight="1">
      <c r="A70" s="59" t="s">
        <v>59</v>
      </c>
      <c r="B70" s="59">
        <v>56.0</v>
      </c>
      <c r="C70" s="59" t="s">
        <v>143</v>
      </c>
      <c r="D70" s="3"/>
      <c r="E70" s="3"/>
      <c r="F70" s="3"/>
      <c r="G70" s="3"/>
      <c r="H70" s="3"/>
      <c r="I70" s="3"/>
      <c r="J70" s="3"/>
      <c r="K70" s="3"/>
      <c r="L70" s="3"/>
      <c r="M70" s="3"/>
      <c r="N70" s="3"/>
      <c r="O70" s="3"/>
      <c r="P70" s="3"/>
      <c r="Q70" s="3"/>
      <c r="R70" s="3"/>
      <c r="S70" s="3"/>
      <c r="T70" s="3"/>
      <c r="U70" s="3"/>
      <c r="V70" s="3"/>
      <c r="W70" s="3"/>
      <c r="X70" s="3"/>
      <c r="Y70" s="3"/>
      <c r="Z70" s="3"/>
    </row>
    <row r="71" ht="12.75" customHeight="1">
      <c r="A71" s="59" t="s">
        <v>119</v>
      </c>
      <c r="B71" s="59">
        <v>87.0</v>
      </c>
      <c r="C71" s="59" t="s">
        <v>38</v>
      </c>
      <c r="D71" s="3"/>
      <c r="E71" s="3"/>
      <c r="F71" s="3"/>
      <c r="G71" s="3"/>
      <c r="H71" s="3"/>
      <c r="I71" s="3"/>
      <c r="J71" s="3"/>
      <c r="K71" s="3"/>
      <c r="L71" s="3"/>
      <c r="M71" s="3"/>
      <c r="N71" s="3"/>
      <c r="O71" s="3"/>
      <c r="P71" s="3"/>
      <c r="Q71" s="3"/>
      <c r="R71" s="3"/>
      <c r="S71" s="3"/>
      <c r="T71" s="3"/>
      <c r="U71" s="3"/>
      <c r="V71" s="3"/>
      <c r="W71" s="3"/>
      <c r="X71" s="3"/>
      <c r="Y71" s="3"/>
      <c r="Z71" s="3"/>
    </row>
    <row r="72" ht="12.75" customHeight="1">
      <c r="A72" s="59" t="s">
        <v>132</v>
      </c>
      <c r="B72" s="59">
        <v>46.0</v>
      </c>
      <c r="C72" s="59" t="s">
        <v>144</v>
      </c>
      <c r="D72" s="3"/>
      <c r="E72" s="3"/>
      <c r="F72" s="3"/>
      <c r="G72" s="3"/>
      <c r="H72" s="3"/>
      <c r="I72" s="3"/>
      <c r="J72" s="3"/>
      <c r="K72" s="3"/>
      <c r="L72" s="3"/>
      <c r="M72" s="3"/>
      <c r="N72" s="3"/>
      <c r="O72" s="3"/>
      <c r="P72" s="3"/>
      <c r="Q72" s="3"/>
      <c r="R72" s="3"/>
      <c r="S72" s="3"/>
      <c r="T72" s="3"/>
      <c r="U72" s="3"/>
      <c r="V72" s="3"/>
      <c r="W72" s="3"/>
      <c r="X72" s="3"/>
      <c r="Y72" s="3"/>
      <c r="Z72" s="3"/>
    </row>
    <row r="73" ht="12.75" customHeight="1">
      <c r="A73" s="59" t="s">
        <v>118</v>
      </c>
      <c r="B73" s="59">
        <v>117.0</v>
      </c>
      <c r="C73" s="59" t="s">
        <v>38</v>
      </c>
      <c r="D73" s="3"/>
      <c r="E73" s="3"/>
      <c r="F73" s="3"/>
      <c r="G73" s="3"/>
      <c r="H73" s="3"/>
      <c r="I73" s="3"/>
      <c r="J73" s="3"/>
      <c r="K73" s="3"/>
      <c r="L73" s="3"/>
      <c r="M73" s="3"/>
      <c r="N73" s="3"/>
      <c r="O73" s="3"/>
      <c r="P73" s="3"/>
      <c r="Q73" s="3"/>
      <c r="R73" s="3"/>
      <c r="S73" s="3"/>
      <c r="T73" s="3"/>
      <c r="U73" s="3"/>
      <c r="V73" s="3"/>
      <c r="W73" s="3"/>
      <c r="X73" s="3"/>
      <c r="Y73" s="3"/>
      <c r="Z73" s="3"/>
    </row>
    <row r="74" ht="12.75" customHeight="1">
      <c r="A74" s="59" t="s">
        <v>110</v>
      </c>
      <c r="B74" s="59">
        <v>17.0</v>
      </c>
      <c r="C74" s="59" t="s">
        <v>34</v>
      </c>
      <c r="D74" s="3"/>
      <c r="E74" s="3"/>
      <c r="F74" s="3"/>
      <c r="G74" s="3"/>
      <c r="H74" s="3"/>
      <c r="I74" s="3"/>
      <c r="J74" s="3"/>
      <c r="K74" s="3"/>
      <c r="L74" s="3"/>
      <c r="M74" s="3"/>
      <c r="N74" s="3"/>
      <c r="O74" s="3"/>
      <c r="P74" s="3"/>
      <c r="Q74" s="3"/>
      <c r="R74" s="3"/>
      <c r="S74" s="3"/>
      <c r="T74" s="3"/>
      <c r="U74" s="3"/>
      <c r="V74" s="3"/>
      <c r="W74" s="3"/>
      <c r="X74" s="3"/>
      <c r="Y74" s="3"/>
      <c r="Z74" s="3"/>
    </row>
    <row r="75" ht="12.75" customHeight="1">
      <c r="A75" s="59" t="s">
        <v>76</v>
      </c>
      <c r="B75" s="59">
        <v>51.0</v>
      </c>
      <c r="C75" s="59" t="s">
        <v>145</v>
      </c>
      <c r="D75" s="3"/>
      <c r="E75" s="3"/>
      <c r="F75" s="3"/>
      <c r="G75" s="3"/>
      <c r="H75" s="3"/>
      <c r="I75" s="3"/>
      <c r="J75" s="3"/>
      <c r="K75" s="3"/>
      <c r="L75" s="3"/>
      <c r="M75" s="3"/>
      <c r="N75" s="3"/>
      <c r="O75" s="3"/>
      <c r="P75" s="3"/>
      <c r="Q75" s="3"/>
      <c r="R75" s="3"/>
      <c r="S75" s="3"/>
      <c r="T75" s="3"/>
      <c r="U75" s="3"/>
      <c r="V75" s="3"/>
      <c r="W75" s="3"/>
      <c r="X75" s="3"/>
      <c r="Y75" s="3"/>
      <c r="Z75" s="3"/>
    </row>
    <row r="76" ht="12.75" customHeight="1">
      <c r="A76" s="59" t="s">
        <v>72</v>
      </c>
      <c r="B76" s="59">
        <v>84.0</v>
      </c>
      <c r="C76" s="59" t="s">
        <v>145</v>
      </c>
      <c r="D76" s="3"/>
      <c r="E76" s="3"/>
      <c r="F76" s="3"/>
      <c r="G76" s="3"/>
      <c r="H76" s="3"/>
      <c r="I76" s="3"/>
      <c r="J76" s="3"/>
      <c r="K76" s="3"/>
      <c r="L76" s="3"/>
      <c r="M76" s="3"/>
      <c r="N76" s="3"/>
      <c r="O76" s="3"/>
      <c r="P76" s="3"/>
      <c r="Q76" s="3"/>
      <c r="R76" s="3"/>
      <c r="S76" s="3"/>
      <c r="T76" s="3"/>
      <c r="U76" s="3"/>
      <c r="V76" s="3"/>
      <c r="W76" s="3"/>
      <c r="X76" s="3"/>
      <c r="Y76" s="3"/>
      <c r="Z76" s="3"/>
    </row>
    <row r="77" ht="12.75" customHeight="1">
      <c r="A77" s="59" t="s">
        <v>98</v>
      </c>
      <c r="B77" s="59">
        <v>77.0</v>
      </c>
      <c r="C77" s="59" t="s">
        <v>38</v>
      </c>
      <c r="D77" s="3"/>
      <c r="E77" s="3"/>
      <c r="F77" s="3"/>
      <c r="G77" s="3"/>
      <c r="H77" s="3"/>
      <c r="I77" s="3"/>
      <c r="J77" s="3"/>
      <c r="K77" s="3"/>
      <c r="L77" s="3"/>
      <c r="M77" s="3"/>
      <c r="N77" s="3"/>
      <c r="O77" s="3"/>
      <c r="P77" s="3"/>
      <c r="Q77" s="3"/>
      <c r="R77" s="3"/>
      <c r="S77" s="3"/>
      <c r="T77" s="3"/>
      <c r="U77" s="3"/>
      <c r="V77" s="3"/>
      <c r="W77" s="3"/>
      <c r="X77" s="3"/>
      <c r="Y77" s="3"/>
      <c r="Z77" s="3"/>
    </row>
    <row r="78" ht="12.75" customHeight="1">
      <c r="A78" s="59" t="s">
        <v>77</v>
      </c>
      <c r="B78" s="59">
        <v>67.0</v>
      </c>
      <c r="C78" s="59" t="s">
        <v>145</v>
      </c>
      <c r="D78" s="3"/>
      <c r="E78" s="3"/>
      <c r="F78" s="3"/>
      <c r="G78" s="3"/>
      <c r="H78" s="3"/>
      <c r="I78" s="3"/>
      <c r="J78" s="3"/>
      <c r="K78" s="3"/>
      <c r="L78" s="3"/>
      <c r="M78" s="3"/>
      <c r="N78" s="3"/>
      <c r="O78" s="3"/>
      <c r="P78" s="3"/>
      <c r="Q78" s="3"/>
      <c r="R78" s="3"/>
      <c r="S78" s="3"/>
      <c r="T78" s="3"/>
      <c r="U78" s="3"/>
      <c r="V78" s="3"/>
      <c r="W78" s="3"/>
      <c r="X78" s="3"/>
      <c r="Y78" s="3"/>
      <c r="Z78" s="3"/>
    </row>
    <row r="79" ht="12.75" customHeight="1">
      <c r="A79" s="59" t="s">
        <v>120</v>
      </c>
      <c r="B79" s="59">
        <v>89.0</v>
      </c>
      <c r="C79" s="59" t="s">
        <v>39</v>
      </c>
      <c r="D79" s="3"/>
      <c r="E79" s="3"/>
      <c r="F79" s="3"/>
      <c r="G79" s="3"/>
      <c r="H79" s="3"/>
      <c r="I79" s="3"/>
      <c r="J79" s="3"/>
      <c r="K79" s="3"/>
      <c r="L79" s="3"/>
      <c r="M79" s="3"/>
      <c r="N79" s="3"/>
      <c r="O79" s="3"/>
      <c r="P79" s="3"/>
      <c r="Q79" s="3"/>
      <c r="R79" s="3"/>
      <c r="S79" s="3"/>
      <c r="T79" s="3"/>
      <c r="U79" s="3"/>
      <c r="V79" s="3"/>
      <c r="W79" s="3"/>
      <c r="X79" s="3"/>
      <c r="Y79" s="3"/>
      <c r="Z79" s="3"/>
    </row>
    <row r="80" ht="12.75" customHeight="1">
      <c r="A80" s="59" t="s">
        <v>113</v>
      </c>
      <c r="B80" s="59">
        <v>28.0</v>
      </c>
      <c r="C80" s="59" t="s">
        <v>38</v>
      </c>
      <c r="D80" s="3"/>
      <c r="E80" s="3"/>
      <c r="F80" s="3"/>
      <c r="G80" s="3"/>
      <c r="H80" s="3"/>
      <c r="I80" s="3"/>
      <c r="J80" s="3"/>
      <c r="K80" s="3"/>
      <c r="L80" s="3"/>
      <c r="M80" s="3"/>
      <c r="N80" s="3"/>
      <c r="O80" s="3"/>
      <c r="P80" s="3"/>
      <c r="Q80" s="3"/>
      <c r="R80" s="3"/>
      <c r="S80" s="3"/>
      <c r="T80" s="3"/>
      <c r="U80" s="3"/>
      <c r="V80" s="3"/>
      <c r="W80" s="3"/>
      <c r="X80" s="3"/>
      <c r="Y80" s="3"/>
      <c r="Z80" s="3"/>
    </row>
    <row r="81" ht="12.75" customHeight="1">
      <c r="A81" s="59" t="s">
        <v>115</v>
      </c>
      <c r="B81" s="59">
        <v>147.0</v>
      </c>
      <c r="C81" s="59" t="s">
        <v>38</v>
      </c>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Ana Oliveira</dc:creator>
</cp:coreProperties>
</file>