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translate\docs\"/>
    </mc:Choice>
  </mc:AlternateContent>
  <xr:revisionPtr revIDLastSave="0" documentId="13_ncr:1_{78B26AD4-E3AA-4DCB-851F-3C1C97303AB8}" xr6:coauthVersionLast="47" xr6:coauthVersionMax="47" xr10:uidLastSave="{00000000-0000-0000-0000-000000000000}"/>
  <bookViews>
    <workbookView xWindow="-120" yWindow="-120" windowWidth="38640" windowHeight="21120" activeTab="2" xr2:uid="{15AA336A-D685-4105-A88D-4934FBDDFB83}"/>
  </bookViews>
  <sheets>
    <sheet name="Functions" sheetId="2" r:id="rId1"/>
    <sheet name="Objects" sheetId="1" r:id="rId2"/>
    <sheet name="Keywor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B30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9" i="1"/>
  <c r="Y168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56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7" i="1"/>
  <c r="Y258" i="1"/>
  <c r="Y259" i="1"/>
  <c r="Y260" i="1"/>
  <c r="Y269" i="1"/>
  <c r="Y270" i="1"/>
  <c r="Y276" i="1"/>
  <c r="Y261" i="1"/>
  <c r="Y262" i="1"/>
  <c r="Y263" i="1"/>
  <c r="Y264" i="1"/>
  <c r="Y265" i="1"/>
  <c r="Y266" i="1"/>
  <c r="Y267" i="1"/>
  <c r="Y268" i="1"/>
  <c r="Y271" i="1"/>
  <c r="Y272" i="1"/>
  <c r="Y273" i="1"/>
  <c r="Y274" i="1"/>
  <c r="Y275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D2" i="2"/>
  <c r="D3" i="2"/>
  <c r="Y302" i="1" l="1"/>
</calcChain>
</file>

<file path=xl/sharedStrings.xml><?xml version="1.0" encoding="utf-8"?>
<sst xmlns="http://schemas.openxmlformats.org/spreadsheetml/2006/main" count="601" uniqueCount="586">
  <si>
    <t>AGGREGATE</t>
  </si>
  <si>
    <t>APPLICATION ROLE</t>
  </si>
  <si>
    <t>ASSEMBLY</t>
  </si>
  <si>
    <t>ASYMMETRIC KEY</t>
  </si>
  <si>
    <t>AVAILABILITY GROUP</t>
  </si>
  <si>
    <t>BROKER PRIORITY</t>
  </si>
  <si>
    <t>CERTIFICATE</t>
  </si>
  <si>
    <t>COLUMNSTORE INDEX</t>
  </si>
  <si>
    <t>COLUMN ENCRYPTION KEY</t>
  </si>
  <si>
    <t>COLUMN MASTER KEY</t>
  </si>
  <si>
    <t>CONTRACT</t>
  </si>
  <si>
    <t>CREDENTIAL</t>
  </si>
  <si>
    <t>CRYPOTGRAPHIC PROVIDER</t>
  </si>
  <si>
    <t>DATABASE</t>
  </si>
  <si>
    <t>DATABASE AUDIT SPECIFICATION</t>
  </si>
  <si>
    <t>DATABASE ENCRYPTION KEY</t>
  </si>
  <si>
    <t>DATABASE SCOPED CREDENITAL</t>
  </si>
  <si>
    <t>DEFAULT</t>
  </si>
  <si>
    <t>ENDPOINT</t>
  </si>
  <si>
    <t>EVENT NOTIFICATION</t>
  </si>
  <si>
    <t>EVENT SESSION</t>
  </si>
  <si>
    <t>EXTERNAL DATA SOURCE</t>
  </si>
  <si>
    <t>EXTERNAL DATA SOURCE CONNECTION_OPTIONS</t>
  </si>
  <si>
    <t>EXTERNAL LANGUAGE</t>
  </si>
  <si>
    <t>EXTERNAL LIBRARY</t>
  </si>
  <si>
    <t>EXTERNAL FILE FORMAT</t>
  </si>
  <si>
    <t>EXTERNAL RESOURCE POOL</t>
  </si>
  <si>
    <t>EXTERNAL TABLE</t>
  </si>
  <si>
    <t>EXTERNAL TABLE AS SELECT</t>
  </si>
  <si>
    <t>FULLTEXT CATALOG</t>
  </si>
  <si>
    <t>FULLTEXT INDEX</t>
  </si>
  <si>
    <t>FULLTEXT STOPLIST</t>
  </si>
  <si>
    <t>FUNCTION</t>
  </si>
  <si>
    <t>INDEX</t>
  </si>
  <si>
    <t>JSON INDEX</t>
  </si>
  <si>
    <t>LOGIN</t>
  </si>
  <si>
    <t>MASTER KEY</t>
  </si>
  <si>
    <t>MESSAGE TYPE</t>
  </si>
  <si>
    <t>PARTITION FUNCTION</t>
  </si>
  <si>
    <t>PARTITION SCHEMA</t>
  </si>
  <si>
    <t>PROCEDURE</t>
  </si>
  <si>
    <t>QUEUE</t>
  </si>
  <si>
    <t>REMOTE SERVICE BINDING</t>
  </si>
  <si>
    <t>RESOURCE POOL</t>
  </si>
  <si>
    <t>ROLE</t>
  </si>
  <si>
    <t>ROUTE</t>
  </si>
  <si>
    <t>RULE</t>
  </si>
  <si>
    <t>SCHEMA</t>
  </si>
  <si>
    <t>SEARCH PROPERTY LIST</t>
  </si>
  <si>
    <t>SECURITY POLICY</t>
  </si>
  <si>
    <t>SELECTIVE XML INDEX</t>
  </si>
  <si>
    <t>SEQUENCE</t>
  </si>
  <si>
    <t>SERVER AUDIT</t>
  </si>
  <si>
    <t>SERVER AUDIT SPECIFICATION</t>
  </si>
  <si>
    <t>SERVER ROLE</t>
  </si>
  <si>
    <t>SERVICE</t>
  </si>
  <si>
    <t>SPATIAL INDEX</t>
  </si>
  <si>
    <t>STATISTICS</t>
  </si>
  <si>
    <t>SYMMETRIC KEY</t>
  </si>
  <si>
    <t>SYNONYM</t>
  </si>
  <si>
    <t>TABLE</t>
  </si>
  <si>
    <t>TRIGGER</t>
  </si>
  <si>
    <t>TYPE</t>
  </si>
  <si>
    <t>USER</t>
  </si>
  <si>
    <t>VIEW</t>
  </si>
  <si>
    <t>WORKLOAD GROUP</t>
  </si>
  <si>
    <t>XML INDEX</t>
  </si>
  <si>
    <t>XML SCHEMA COLLECTION</t>
  </si>
  <si>
    <t>Object</t>
  </si>
  <si>
    <t>Format</t>
  </si>
  <si>
    <t>SQL SERVER</t>
  </si>
  <si>
    <t>PostgreSQL</t>
  </si>
  <si>
    <t>ACCESS METHOD</t>
  </si>
  <si>
    <t>CAST</t>
  </si>
  <si>
    <t>COLLATION</t>
  </si>
  <si>
    <t>CONVERSION</t>
  </si>
  <si>
    <t>DOMAIN</t>
  </si>
  <si>
    <t>EVENT TRIGGER</t>
  </si>
  <si>
    <t>EXTENSION</t>
  </si>
  <si>
    <t>FOREIGN DATA WRAPPER</t>
  </si>
  <si>
    <t>GROUP</t>
  </si>
  <si>
    <t>LANGUAGE</t>
  </si>
  <si>
    <t>MATERIALIZED VIEW</t>
  </si>
  <si>
    <t>OPERATOR</t>
  </si>
  <si>
    <t>OPERATOR CLASS</t>
  </si>
  <si>
    <t>OPERATOR FAMILY</t>
  </si>
  <si>
    <t>POLICY</t>
  </si>
  <si>
    <t>PUBLICATION</t>
  </si>
  <si>
    <t>SUBSCRIPTION</t>
  </si>
  <si>
    <t>TABLE AS</t>
  </si>
  <si>
    <t>TABLESPACE</t>
  </si>
  <si>
    <t>TEXT SEARCH CONFIGURATION</t>
  </si>
  <si>
    <t>TEXT SEARCH DICTIONARY</t>
  </si>
  <si>
    <t>TEXT SEARCH PARSER</t>
  </si>
  <si>
    <t>TEXT SEARCH TEMPLATE</t>
  </si>
  <si>
    <t>TRANSFORM</t>
  </si>
  <si>
    <t>USER MAPPING</t>
  </si>
  <si>
    <t>Function</t>
  </si>
  <si>
    <t>DuckDB</t>
  </si>
  <si>
    <t>MACRO</t>
  </si>
  <si>
    <t>SERVER</t>
  </si>
  <si>
    <t>SECRET</t>
  </si>
  <si>
    <t>MySql</t>
  </si>
  <si>
    <t>SqlServer</t>
  </si>
  <si>
    <t>EVENT</t>
  </si>
  <si>
    <t>JSON DUALITY VIEW</t>
  </si>
  <si>
    <t>LIBRARY</t>
  </si>
  <si>
    <t>LOG FILE GROUP</t>
  </si>
  <si>
    <t>SPATIAL REFERENCE SYSTEM</t>
  </si>
  <si>
    <t>Snowflake</t>
  </si>
  <si>
    <t>API INTEGRATION</t>
  </si>
  <si>
    <t>APPLICATION</t>
  </si>
  <si>
    <t>APPLICATION PACKAGE</t>
  </si>
  <si>
    <t>AUTHENTICATION POLICY</t>
  </si>
  <si>
    <t>CATALOG INTEGRATION</t>
  </si>
  <si>
    <t>COMPUTE POOL</t>
  </si>
  <si>
    <t>CONNECTION</t>
  </si>
  <si>
    <t>DATABASE ROLE</t>
  </si>
  <si>
    <t>EXTERNAL ACCESS INTEGRATION</t>
  </si>
  <si>
    <t>EXTERNAL VOLUME</t>
  </si>
  <si>
    <t>FAILOVER GROUP</t>
  </si>
  <si>
    <t>FEATURE POLICY</t>
  </si>
  <si>
    <t>NETWORK POLICY</t>
  </si>
  <si>
    <t>NOTIFICATION INTEGRATION</t>
  </si>
  <si>
    <t>ORGANIZATION PROFILE</t>
  </si>
  <si>
    <t>PROVISIONED THROUGHPUT</t>
  </si>
  <si>
    <t>REPLICATION GROUP</t>
  </si>
  <si>
    <t>RESOURCE MONITOR</t>
  </si>
  <si>
    <t>SECURITY INTEGRATION</t>
  </si>
  <si>
    <t>SHARE</t>
  </si>
  <si>
    <t>STORAGE INTEGRATION</t>
  </si>
  <si>
    <t>WAREHOUSE</t>
  </si>
  <si>
    <t>AGGREGATION POLICY</t>
  </si>
  <si>
    <t>ALERT</t>
  </si>
  <si>
    <t>CONTACT</t>
  </si>
  <si>
    <t>CORTEX SEARCH SERVICE</t>
  </si>
  <si>
    <t>DATA METRIC FUNCTION</t>
  </si>
  <si>
    <t>DATASET</t>
  </si>
  <si>
    <t>DBT PROJECT</t>
  </si>
  <si>
    <t>DYNAMIC TABLE</t>
  </si>
  <si>
    <t>EVENT TABLE</t>
  </si>
  <si>
    <t>EXTERNAL FUNCTION</t>
  </si>
  <si>
    <t>FILE FORMAT</t>
  </si>
  <si>
    <t>GIT REPOSITORY</t>
  </si>
  <si>
    <t>HYBRID TABLE</t>
  </si>
  <si>
    <t>ICEBURG TABLE</t>
  </si>
  <si>
    <t>IMAGE REPOSITORY</t>
  </si>
  <si>
    <t>JOIN POLICY</t>
  </si>
  <si>
    <t>LISTING</t>
  </si>
  <si>
    <t>MASKING POLICY</t>
  </si>
  <si>
    <t>MODEL</t>
  </si>
  <si>
    <t>MODEL MONITOR</t>
  </si>
  <si>
    <t>NETWORK RULE</t>
  </si>
  <si>
    <t>NOTEBOOK</t>
  </si>
  <si>
    <t>ORGANIZATION LISTING</t>
  </si>
  <si>
    <t>PACKAGES POLICY</t>
  </si>
  <si>
    <t>PASSWORD POLICY</t>
  </si>
  <si>
    <t>PIPE</t>
  </si>
  <si>
    <t>PRIVACY POLICY</t>
  </si>
  <si>
    <t>PROJECTION POLICY</t>
  </si>
  <si>
    <t>ROW ACCESS POLCIY</t>
  </si>
  <si>
    <t>SEMANTIC VIEW</t>
  </si>
  <si>
    <t>SESSION POLICY</t>
  </si>
  <si>
    <t>SNAPSHOT</t>
  </si>
  <si>
    <t>STAGE</t>
  </si>
  <si>
    <t>STREAM</t>
  </si>
  <si>
    <t>STREAMLIT</t>
  </si>
  <si>
    <t>TAG</t>
  </si>
  <si>
    <t>TASK</t>
  </si>
  <si>
    <t>Db2</t>
  </si>
  <si>
    <t>ALIAS</t>
  </si>
  <si>
    <t>AUDIT POLICY</t>
  </si>
  <si>
    <t>BUFFERPOOL</t>
  </si>
  <si>
    <t>DATABASE PARTITION GROUP</t>
  </si>
  <si>
    <t>EVENT MONITOR</t>
  </si>
  <si>
    <t>FUNCTION MAPPING</t>
  </si>
  <si>
    <t>GLOBAL TEMPORARY TABLE</t>
  </si>
  <si>
    <t>HISTOGRAM TEMPLATE</t>
  </si>
  <si>
    <t>INDEX EXTENSION</t>
  </si>
  <si>
    <t>METHOD</t>
  </si>
  <si>
    <t>MODULE</t>
  </si>
  <si>
    <t>NICKNAME</t>
  </si>
  <si>
    <t>PERMISSION</t>
  </si>
  <si>
    <t>SECURITY LABEL COMPONENT</t>
  </si>
  <si>
    <t>SECURITY LABEL</t>
  </si>
  <si>
    <t>SERVICE CLASS</t>
  </si>
  <si>
    <t>STOGROUP</t>
  </si>
  <si>
    <t>THRESHOLD</t>
  </si>
  <si>
    <t>TRUSTED CONTEXT</t>
  </si>
  <si>
    <t>USAGE LIST</t>
  </si>
  <si>
    <t>VARIABLE</t>
  </si>
  <si>
    <t>WORK ACTION SET</t>
  </si>
  <si>
    <t>WORK CLASS SET</t>
  </si>
  <si>
    <t>WORKLOAD</t>
  </si>
  <si>
    <t>WRAPPER</t>
  </si>
  <si>
    <t>SQLite</t>
  </si>
  <si>
    <t>VIRTUAL TABLE</t>
  </si>
  <si>
    <t>Databricks</t>
  </si>
  <si>
    <t>MariaDB</t>
  </si>
  <si>
    <t>Hive</t>
  </si>
  <si>
    <t>BigQuery</t>
  </si>
  <si>
    <t>Teradata</t>
  </si>
  <si>
    <t>Hana</t>
  </si>
  <si>
    <t>ClickHouse</t>
  </si>
  <si>
    <t>Redshift</t>
  </si>
  <si>
    <t>Synapse Analytics</t>
  </si>
  <si>
    <t>Impala</t>
  </si>
  <si>
    <t>Flink</t>
  </si>
  <si>
    <t>Vertica</t>
  </si>
  <si>
    <t>Greenplum</t>
  </si>
  <si>
    <t>Netezza</t>
  </si>
  <si>
    <t>Presto</t>
  </si>
  <si>
    <t>Oracle</t>
  </si>
  <si>
    <t>TABLE LIKE</t>
  </si>
  <si>
    <t>TABLE COPY</t>
  </si>
  <si>
    <t>SNAPSHOT TABLE</t>
  </si>
  <si>
    <t>EXTERNAL SCHEMA</t>
  </si>
  <si>
    <t>AGGREGATE FUNCTION</t>
  </si>
  <si>
    <t>TABLE FUNCTION</t>
  </si>
  <si>
    <t>CAPACITY</t>
  </si>
  <si>
    <t>RESERVATION</t>
  </si>
  <si>
    <t>ASSIGNMENT</t>
  </si>
  <si>
    <t>SEARCH INDEX</t>
  </si>
  <si>
    <t>VECTOR INDEX</t>
  </si>
  <si>
    <t>DICTIONARY</t>
  </si>
  <si>
    <t>ROW POLICY</t>
  </si>
  <si>
    <t>QUOTA</t>
  </si>
  <si>
    <t>SETTINGS PROFILE</t>
  </si>
  <si>
    <t>NAMED COLLECTION</t>
  </si>
  <si>
    <t>BLOOMFILTER INDEX</t>
  </si>
  <si>
    <t>CATALOG</t>
  </si>
  <si>
    <t>LOCATION</t>
  </si>
  <si>
    <t>RECIPIENT</t>
  </si>
  <si>
    <t>STREAMING TABLE</t>
  </si>
  <si>
    <t>VOLUME</t>
  </si>
  <si>
    <t>FOREIGN TABLE</t>
  </si>
  <si>
    <t>PROTOCOL</t>
  </si>
  <si>
    <t>RESOURCE GROUP</t>
  </si>
  <si>
    <t>RESOURCE QUEUE</t>
  </si>
  <si>
    <t>CLIENTSIDE ENCRYPTION COLUMN KEY</t>
  </si>
  <si>
    <t>CLIENTSIDE ENCRYPTION COLUMN KEYPAIR</t>
  </si>
  <si>
    <t>FUZZY SEARCH INDEX</t>
  </si>
  <si>
    <t>GRAPH WORKSPACE</t>
  </si>
  <si>
    <t>JWT PROVIDER</t>
  </si>
  <si>
    <t>LDAP PROVIDER</t>
  </si>
  <si>
    <t>PROJECTION VIEW</t>
  </si>
  <si>
    <t>PSE</t>
  </si>
  <si>
    <t>PUBLIC KEY</t>
  </si>
  <si>
    <t>REMOTE SOURCE</t>
  </si>
  <si>
    <t>SAML PROVIDER</t>
  </si>
  <si>
    <t>SCHEDULER JOB</t>
  </si>
  <si>
    <t>SCHEMA SYNONYM</t>
  </si>
  <si>
    <t>STRUCTURED PRIVILEGE</t>
  </si>
  <si>
    <t>USERGROUP</t>
  </si>
  <si>
    <t>VIRTUAL FUNCTION</t>
  </si>
  <si>
    <t>VIRTUAL PROCEDURE</t>
  </si>
  <si>
    <t>X509 PROVIDER</t>
  </si>
  <si>
    <t>CONNECTOR</t>
  </si>
  <si>
    <t>PACKAGE BODY</t>
  </si>
  <si>
    <t>PACKAGE</t>
  </si>
  <si>
    <t>ANALYTICE VIEW</t>
  </si>
  <si>
    <t>ATTRIBUTE DIMENSION</t>
  </si>
  <si>
    <t>CLUSTER</t>
  </si>
  <si>
    <t>CONTEXT</t>
  </si>
  <si>
    <t>CONTROL FILE</t>
  </si>
  <si>
    <t>DATABASE LINK</t>
  </si>
  <si>
    <t>DIMENSION</t>
  </si>
  <si>
    <t>DIRECTORY</t>
  </si>
  <si>
    <t>DISKGROUP</t>
  </si>
  <si>
    <t>EDITION</t>
  </si>
  <si>
    <t>FLASHBACK ARCHIVE</t>
  </si>
  <si>
    <t>HIERARCHY</t>
  </si>
  <si>
    <t>INDEXTYPE</t>
  </si>
  <si>
    <t>INMEMORY JOIN GROUP</t>
  </si>
  <si>
    <t>JAVA</t>
  </si>
  <si>
    <t>LOCKDOWN PROFILE</t>
  </si>
  <si>
    <t>MATERIALIZED ZONEMAP</t>
  </si>
  <si>
    <t>MATERIALIZED VIEW LOG</t>
  </si>
  <si>
    <t>OUTLINE</t>
  </si>
  <si>
    <t>PFILE</t>
  </si>
  <si>
    <t>PLUGGABLE DATABASE</t>
  </si>
  <si>
    <t>PROFILE</t>
  </si>
  <si>
    <t>RESTORE POINT</t>
  </si>
  <si>
    <t>ROLLBACK SEGMENT</t>
  </si>
  <si>
    <t>SPFILE</t>
  </si>
  <si>
    <t>TABLESPACE SET</t>
  </si>
  <si>
    <t>TYPE BODY</t>
  </si>
  <si>
    <t>DATASHARE</t>
  </si>
  <si>
    <t>EXTERNAL MODEL</t>
  </si>
  <si>
    <t>EXTERNAL VIEW</t>
  </si>
  <si>
    <t>IDENTITY PROVIDER</t>
  </si>
  <si>
    <t>RLSE POLICY</t>
  </si>
  <si>
    <t>AUTHORIZATION</t>
  </si>
  <si>
    <t>COMPUTE GROUP</t>
  </si>
  <si>
    <t>CONSTRAINT</t>
  </si>
  <si>
    <t>DATALAKE</t>
  </si>
  <si>
    <t>ERROR TABLE</t>
  </si>
  <si>
    <t>GLOBAL TEMPORARY TRACE TABLE</t>
  </si>
  <si>
    <t>GLOP SET</t>
  </si>
  <si>
    <t>JOIN INDEX</t>
  </si>
  <si>
    <t>MAP</t>
  </si>
  <si>
    <t>RECURSIVE VIEW</t>
  </si>
  <si>
    <t>ACCESS POLICY</t>
  </si>
  <si>
    <t>AUTHENTICATION</t>
  </si>
  <si>
    <t>CA BUNDLE</t>
  </si>
  <si>
    <t>DATA LOADER</t>
  </si>
  <si>
    <t>DIRECTED QUERY</t>
  </si>
  <si>
    <t>EXTERNAL TABLE AS COPY</t>
  </si>
  <si>
    <t>EXTERNAL TABLE ICEBERG</t>
  </si>
  <si>
    <t>FAULT GROUP</t>
  </si>
  <si>
    <t>FLEXIBLE EXTERNAL TABLE AS COPY</t>
  </si>
  <si>
    <t>FLEXIBLE TABLE</t>
  </si>
  <si>
    <t>HCATALOG</t>
  </si>
  <si>
    <t>KEY</t>
  </si>
  <si>
    <t>LOAD BALANCE GROUP</t>
  </si>
  <si>
    <t>LOCAL TEMPORARY VIEW</t>
  </si>
  <si>
    <t>NETWORK ADDRESS</t>
  </si>
  <si>
    <t>NETWORK INTERFACE</t>
  </si>
  <si>
    <t>NOTIFIER</t>
  </si>
  <si>
    <t>PROJECTION</t>
  </si>
  <si>
    <t>ROUTING RULE</t>
  </si>
  <si>
    <t>SCHEDULE</t>
  </si>
  <si>
    <t>SUBNET</t>
  </si>
  <si>
    <t>TEMPORARY TABLE</t>
  </si>
  <si>
    <t>TEXT INDEX</t>
  </si>
  <si>
    <t>TLS CONFIGURATION</t>
  </si>
  <si>
    <t>Total</t>
  </si>
  <si>
    <t>ACCESSIBLE</t>
  </si>
  <si>
    <t>ADD</t>
  </si>
  <si>
    <t>ALL</t>
  </si>
  <si>
    <t>ALTER</t>
  </si>
  <si>
    <t>ANALYZE</t>
  </si>
  <si>
    <t>AND</t>
  </si>
  <si>
    <t>AS</t>
  </si>
  <si>
    <t>ASC</t>
  </si>
  <si>
    <t>ASENSITIVE</t>
  </si>
  <si>
    <t>BEFORE</t>
  </si>
  <si>
    <t>BETWEEN</t>
  </si>
  <si>
    <t>BIGINT</t>
  </si>
  <si>
    <t>BINARY</t>
  </si>
  <si>
    <t>BLOB</t>
  </si>
  <si>
    <t>BOTH</t>
  </si>
  <si>
    <t>BY</t>
  </si>
  <si>
    <t>CALL</t>
  </si>
  <si>
    <t>CASCADE</t>
  </si>
  <si>
    <t>CASE</t>
  </si>
  <si>
    <t>CHANGE</t>
  </si>
  <si>
    <t>CHAR</t>
  </si>
  <si>
    <t>CHARACTER</t>
  </si>
  <si>
    <t>CHECK</t>
  </si>
  <si>
    <t>COLLATE</t>
  </si>
  <si>
    <t>COLUMN</t>
  </si>
  <si>
    <t>CONDITION</t>
  </si>
  <si>
    <t>CONTINUE</t>
  </si>
  <si>
    <t>CONVERT</t>
  </si>
  <si>
    <t>CREATE</t>
  </si>
  <si>
    <t>CROSS</t>
  </si>
  <si>
    <t>CURRENT_DATE</t>
  </si>
  <si>
    <t>CURRENT_ROLE</t>
  </si>
  <si>
    <t>CURRENT_TIME</t>
  </si>
  <si>
    <t>CURRENT_TIMESTAMP</t>
  </si>
  <si>
    <t>CURRENT_USER</t>
  </si>
  <si>
    <t>CURSOR</t>
  </si>
  <si>
    <t>DATABASES</t>
  </si>
  <si>
    <t>DAY_HOUR</t>
  </si>
  <si>
    <t>DAY_MICROSECOND</t>
  </si>
  <si>
    <t>DAY_MINUTE</t>
  </si>
  <si>
    <t>DAY_SECOND</t>
  </si>
  <si>
    <t>DEC</t>
  </si>
  <si>
    <t>DECIMAL</t>
  </si>
  <si>
    <t>DECLARE</t>
  </si>
  <si>
    <t>DELAYED</t>
  </si>
  <si>
    <t>DELETE</t>
  </si>
  <si>
    <t>DELETE_DOMAIN_ID</t>
  </si>
  <si>
    <t>DESC</t>
  </si>
  <si>
    <t>DESCRIBE</t>
  </si>
  <si>
    <t>DETERMINISTIC</t>
  </si>
  <si>
    <t>DISTINCT</t>
  </si>
  <si>
    <t>DISTINCTROW</t>
  </si>
  <si>
    <t>DIV</t>
  </si>
  <si>
    <t>DO_DOMAIN_IDS</t>
  </si>
  <si>
    <t>DOUBLE</t>
  </si>
  <si>
    <t>DROP</t>
  </si>
  <si>
    <t>DUAL</t>
  </si>
  <si>
    <t>EACH</t>
  </si>
  <si>
    <t>ELSE</t>
  </si>
  <si>
    <t>ELSEIF</t>
  </si>
  <si>
    <t>ENCLOSED</t>
  </si>
  <si>
    <t>ESCAPED</t>
  </si>
  <si>
    <t>EXCEPT</t>
  </si>
  <si>
    <t>EXISTS</t>
  </si>
  <si>
    <t>EXIT</t>
  </si>
  <si>
    <t>EXPLAIN</t>
  </si>
  <si>
    <t>FETCH</t>
  </si>
  <si>
    <t>FLOAT</t>
  </si>
  <si>
    <t>FLOAT4</t>
  </si>
  <si>
    <t>FLOAT8</t>
  </si>
  <si>
    <t>FOR</t>
  </si>
  <si>
    <t>FORCE</t>
  </si>
  <si>
    <t>FOREIGN</t>
  </si>
  <si>
    <t>FROM</t>
  </si>
  <si>
    <t>FULLTEXT</t>
  </si>
  <si>
    <t>GENERAL</t>
  </si>
  <si>
    <t>GRANT</t>
  </si>
  <si>
    <t>HAVING</t>
  </si>
  <si>
    <t>HIGH_PRIORITY</t>
  </si>
  <si>
    <t>HOUR_MICROSECOND</t>
  </si>
  <si>
    <t>HOUR_MINUTE</t>
  </si>
  <si>
    <t>HOUR_SECOND</t>
  </si>
  <si>
    <t>IF</t>
  </si>
  <si>
    <t>IGNORE</t>
  </si>
  <si>
    <t>IGNORE_DOMAIN_IDS</t>
  </si>
  <si>
    <t>IGNORE_SERVER_IDS</t>
  </si>
  <si>
    <t>IN</t>
  </si>
  <si>
    <t>INFILE</t>
  </si>
  <si>
    <t>INNER</t>
  </si>
  <si>
    <t>INOUT</t>
  </si>
  <si>
    <t>INSENSITIVE</t>
  </si>
  <si>
    <t>INSERT</t>
  </si>
  <si>
    <t>INT</t>
  </si>
  <si>
    <t>INT1</t>
  </si>
  <si>
    <t>INT2</t>
  </si>
  <si>
    <t>INT3</t>
  </si>
  <si>
    <t>INT4</t>
  </si>
  <si>
    <t>INT8</t>
  </si>
  <si>
    <t>INTEGER</t>
  </si>
  <si>
    <t>INTERSECT</t>
  </si>
  <si>
    <t>INTERVAL</t>
  </si>
  <si>
    <t>INTO</t>
  </si>
  <si>
    <t>IS</t>
  </si>
  <si>
    <t>ITERATE</t>
  </si>
  <si>
    <t>JOIN</t>
  </si>
  <si>
    <t>KEYS</t>
  </si>
  <si>
    <t>KILL</t>
  </si>
  <si>
    <t>LEADING</t>
  </si>
  <si>
    <t>LEAVE</t>
  </si>
  <si>
    <t>LEFT</t>
  </si>
  <si>
    <t>LIKE</t>
  </si>
  <si>
    <t>LIMIT</t>
  </si>
  <si>
    <t>LINEAR</t>
  </si>
  <si>
    <t>LINES</t>
  </si>
  <si>
    <t>LOAD</t>
  </si>
  <si>
    <t>LOCALTIME</t>
  </si>
  <si>
    <t>LOCALTIMESTAMP</t>
  </si>
  <si>
    <t>LOCK</t>
  </si>
  <si>
    <t>LONG</t>
  </si>
  <si>
    <t>LONGBLOB</t>
  </si>
  <si>
    <t>LONGTEXT</t>
  </si>
  <si>
    <t>LOOP</t>
  </si>
  <si>
    <t>LOW_PRIORITY</t>
  </si>
  <si>
    <t>MASTER_HEARTBEAT_PERIOD</t>
  </si>
  <si>
    <t>MASTER_SSL_VERIFY_SERVER_CERT</t>
  </si>
  <si>
    <t>MATCH</t>
  </si>
  <si>
    <t>MAXVALUE</t>
  </si>
  <si>
    <t>MEDIUMBLOB</t>
  </si>
  <si>
    <t>MEDIUMINT</t>
  </si>
  <si>
    <t>MEDIUMTEXT</t>
  </si>
  <si>
    <t>MIDDLEINT</t>
  </si>
  <si>
    <t>MINUTE_MICROSECOND</t>
  </si>
  <si>
    <t>MINUTE_SECOND</t>
  </si>
  <si>
    <t>MOD</t>
  </si>
  <si>
    <t>MODIFIES</t>
  </si>
  <si>
    <t>NATURAL</t>
  </si>
  <si>
    <t>NOT</t>
  </si>
  <si>
    <t>NO_WRITE_TO_BINLOG</t>
  </si>
  <si>
    <t>NULL</t>
  </si>
  <si>
    <t>NUMERIC</t>
  </si>
  <si>
    <t>ON</t>
  </si>
  <si>
    <t>OPTIMIZE</t>
  </si>
  <si>
    <t>OPTION</t>
  </si>
  <si>
    <t>OPTIONALLY</t>
  </si>
  <si>
    <t>OR</t>
  </si>
  <si>
    <t>ORDER</t>
  </si>
  <si>
    <t>OUT</t>
  </si>
  <si>
    <t>OUTER</t>
  </si>
  <si>
    <t>OUTFILE</t>
  </si>
  <si>
    <t>OVER</t>
  </si>
  <si>
    <t>PAGE_CHECKSUM</t>
  </si>
  <si>
    <t>PARSE_VCOL_EXPR</t>
  </si>
  <si>
    <t>PARTITION</t>
  </si>
  <si>
    <t>PRECISION</t>
  </si>
  <si>
    <t>PRIMARY</t>
  </si>
  <si>
    <t>PURGE</t>
  </si>
  <si>
    <t>RANGE</t>
  </si>
  <si>
    <t>READ</t>
  </si>
  <si>
    <t>READS</t>
  </si>
  <si>
    <t>READ_WRITE</t>
  </si>
  <si>
    <t>REAL</t>
  </si>
  <si>
    <t>RECURSIVE</t>
  </si>
  <si>
    <t>REF_SYSTEM_ID</t>
  </si>
  <si>
    <t>REFERENCES</t>
  </si>
  <si>
    <t>REGEXP</t>
  </si>
  <si>
    <t>RELEASE</t>
  </si>
  <si>
    <t>RENAME</t>
  </si>
  <si>
    <t>REPEAT</t>
  </si>
  <si>
    <t>REPLACE</t>
  </si>
  <si>
    <t>REQUIRE</t>
  </si>
  <si>
    <t>RESIGNAL</t>
  </si>
  <si>
    <t>RESTRICT</t>
  </si>
  <si>
    <t>RETURN</t>
  </si>
  <si>
    <t>RETURNING</t>
  </si>
  <si>
    <t>REVOKE</t>
  </si>
  <si>
    <t>RIGHT</t>
  </si>
  <si>
    <t>RLIKE</t>
  </si>
  <si>
    <t>ROWS</t>
  </si>
  <si>
    <t>SCHEMAS</t>
  </si>
  <si>
    <t>SECOND_MICROSECOND</t>
  </si>
  <si>
    <t>SELECT</t>
  </si>
  <si>
    <t>SENSITIVE</t>
  </si>
  <si>
    <t>SEPARATOR</t>
  </si>
  <si>
    <t>SET</t>
  </si>
  <si>
    <t>SHOW</t>
  </si>
  <si>
    <t>SIGNAL</t>
  </si>
  <si>
    <t>SLOW</t>
  </si>
  <si>
    <t>SMALLINT</t>
  </si>
  <si>
    <t>SPATIAL</t>
  </si>
  <si>
    <t>SPECIFIC</t>
  </si>
  <si>
    <t>SQL</t>
  </si>
  <si>
    <t>SQLEXCEPTION</t>
  </si>
  <si>
    <t>SQLSTATE</t>
  </si>
  <si>
    <t>SQLWARNING</t>
  </si>
  <si>
    <t>SQL_BIG_RESULT</t>
  </si>
  <si>
    <t>SQL_CALC_FOUND_ROWS</t>
  </si>
  <si>
    <t>SQL_SMALL_RESULT</t>
  </si>
  <si>
    <t>SSL</t>
  </si>
  <si>
    <t>STARTING</t>
  </si>
  <si>
    <t>STATS_AUTO_RECALC</t>
  </si>
  <si>
    <t>STATS_PERSISTENT</t>
  </si>
  <si>
    <t>STATS_SAMPLE_PAGES</t>
  </si>
  <si>
    <t>STRAIGHT_JOIN</t>
  </si>
  <si>
    <t>TERMINATED</t>
  </si>
  <si>
    <t>THEN</t>
  </si>
  <si>
    <t>TINYBLOB</t>
  </si>
  <si>
    <t>TINYINT</t>
  </si>
  <si>
    <t>TINYTEXT</t>
  </si>
  <si>
    <t>TO</t>
  </si>
  <si>
    <t>TRAILING</t>
  </si>
  <si>
    <t>UNDO</t>
  </si>
  <si>
    <t>UNION</t>
  </si>
  <si>
    <t>UNIQUE</t>
  </si>
  <si>
    <t>UNLOCK</t>
  </si>
  <si>
    <t>UNSIGNED</t>
  </si>
  <si>
    <t>UPDATE</t>
  </si>
  <si>
    <t>USAGE</t>
  </si>
  <si>
    <t>USE</t>
  </si>
  <si>
    <t>USING</t>
  </si>
  <si>
    <t>UTC_DATE</t>
  </si>
  <si>
    <t>UTC_TIME</t>
  </si>
  <si>
    <t>UTC_TIMESTAMP</t>
  </si>
  <si>
    <t>VALUES</t>
  </si>
  <si>
    <t>VARBINARY</t>
  </si>
  <si>
    <t>VARCHAR</t>
  </si>
  <si>
    <t>VARCHARACTER</t>
  </si>
  <si>
    <t>VARYING</t>
  </si>
  <si>
    <t>WHEN</t>
  </si>
  <si>
    <t>WHERE</t>
  </si>
  <si>
    <t>WHILE</t>
  </si>
  <si>
    <t>WINDOW</t>
  </si>
  <si>
    <t>WITH</t>
  </si>
  <si>
    <t>WRITE</t>
  </si>
  <si>
    <t>XOR</t>
  </si>
  <si>
    <t>YEAR_MONTH</t>
  </si>
  <si>
    <t>ZEROFILL</t>
  </si>
  <si>
    <t>Lexor</t>
  </si>
  <si>
    <t>TRUE</t>
  </si>
  <si>
    <t>VECTOR</t>
  </si>
  <si>
    <t>OFFSET</t>
  </si>
  <si>
    <t>ROW_NUMBER</t>
  </si>
  <si>
    <t>ADMIN</t>
  </si>
  <si>
    <t>FALSE</t>
  </si>
  <si>
    <t>PASSWORD</t>
  </si>
  <si>
    <t>IDENTIFIED</t>
  </si>
  <si>
    <t>X509</t>
  </si>
  <si>
    <t>CIPHER</t>
  </si>
  <si>
    <t>ISSUER</t>
  </si>
  <si>
    <t>SUBJECT</t>
  </si>
  <si>
    <t>MAX_QUERIES_PER_HOUR</t>
  </si>
  <si>
    <t>MAX_UPDATES_PER_HOUR</t>
  </si>
  <si>
    <t>MAX_CONNECTIONS_PER_HOUR</t>
  </si>
  <si>
    <t>MAX_USER_CONNECTIONS</t>
  </si>
  <si>
    <t>MAX_STATEMENT_TIME</t>
  </si>
  <si>
    <t>EXPIRE</t>
  </si>
  <si>
    <t>NEVER</t>
  </si>
  <si>
    <t>DAY</t>
  </si>
  <si>
    <t>VIA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</si>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</sst>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97"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0"/>
      </font>
      <fill>
        <patternFill patternType="solid">
          <bgColor rgb="FF107C10"/>
        </patternFill>
      </fill>
    </dxf>
    <dxf>
      <font>
        <color theme="0"/>
      </font>
      <fill>
        <patternFill>
          <bgColor rgb="FFA8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80000"/>
      <color rgb="FF107C10"/>
      <color rgb="FF7C10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05E485-312C-4818-A460-90330443CCE7}" name="Table13" displayName="Table13" ref="A1:D3" totalsRowShown="0">
  <autoFilter ref="A1:D3" xr:uid="{219C0109-DE42-4FA7-8018-C7B07AC78F36}"/>
  <tableColumns count="4">
    <tableColumn id="1" xr3:uid="{AFD62F19-071B-414F-9BA6-286D8A000FD6}" name="Function"/>
    <tableColumn id="2" xr3:uid="{C8BEEC95-2833-4759-9430-D549872B8307}" name="SQL SERVER" dataDxfId="96"/>
    <tableColumn id="4" xr3:uid="{623C1F26-47BF-428D-822D-BFA29D0F72D7}" name="PostgreSQL" dataDxfId="95"/>
    <tableColumn id="3" xr3:uid="{5600C3F8-9AEB-42CB-BE8A-89D739655660}" name="Format" dataDxfId="94">
      <calculatedColumnFormula>"| " &amp;Table13[[#This Row],[Function]] &amp; " | "&amp; IF(Table13[[#This Row],[SQL SERVER]], "Y", "N") &amp;" | "&amp; IF(Table13[[#This Row],[PostgreSQL]], "Y", "N") &amp;" |"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9C0109-DE42-4FA7-8018-C7B07AC78F36}" name="Table1" displayName="Table1" ref="A1:Y302" totalsRowCount="1">
  <autoFilter ref="A1:Y301" xr:uid="{219C0109-DE42-4FA7-8018-C7B07AC78F36}"/>
  <sortState xmlns:xlrd2="http://schemas.microsoft.com/office/spreadsheetml/2017/richdata2" ref="A2:Y301">
    <sortCondition ref="A1:A301"/>
  </sortState>
  <tableColumns count="25">
    <tableColumn id="1" xr3:uid="{B60C25BD-A4F8-4014-B5A7-DA4449297FE4}" name="Object" totalsRowLabel="Total"/>
    <tableColumn id="17" xr3:uid="{A8079E41-4D48-4223-9829-198FB27C1AED}" name="BigQuery" totalsRowFunction="custom">
      <totalsRowFormula>COUNTIF(Table1[BigQuery], TRUE)</totalsRowFormula>
    </tableColumn>
    <tableColumn id="19" xr3:uid="{77DB9B25-943B-4761-BE1F-2430D02B3BFE}" name="ClickHouse" totalsRowFunction="custom">
      <totalsRowFormula>COUNTIF(Table1[ClickHouse], TRUE)</totalsRowFormula>
    </tableColumn>
    <tableColumn id="13" xr3:uid="{42398E7B-BFB3-4EAF-9D20-57D40EC7B90A}" name="Databricks" totalsRowFunction="custom">
      <totalsRowFormula>COUNTIF(Table1[Databricks], TRUE)</totalsRowFormula>
    </tableColumn>
    <tableColumn id="11" xr3:uid="{E153631D-3313-4783-B55A-DDA1344C74C4}" name="Db2" totalsRowFunction="custom">
      <totalsRowFormula>COUNTIF(Table1[Db2], TRUE)</totalsRowFormula>
    </tableColumn>
    <tableColumn id="7" xr3:uid="{8ECCE6BA-C6DD-4B83-9644-BD28CF1B4D70}" name="DuckDB" totalsRowFunction="custom">
      <totalsRowFormula>COUNTIF(Table1[DuckDB], TRUE)</totalsRowFormula>
    </tableColumn>
    <tableColumn id="23" xr3:uid="{02156C68-A4FC-42F6-A11B-6927A9359252}" name="Flink" totalsRowFunction="custom">
      <totalsRowFormula>COUNTIF(Table1[Flink], TRUE)</totalsRowFormula>
    </tableColumn>
    <tableColumn id="28" xr3:uid="{04FF9AE2-2C47-4933-AD87-12EE32561CD2}" name="Greenplum" totalsRowFunction="custom">
      <totalsRowFormula>COUNTIF(Table1[Greenplum], TRUE)</totalsRowFormula>
    </tableColumn>
    <tableColumn id="18" xr3:uid="{7EF347CC-CA2D-485E-808C-9CEA08A61C0F}" name="Hana" totalsRowFunction="custom">
      <totalsRowFormula>COUNTIF(Table1[Hana], TRUE)</totalsRowFormula>
    </tableColumn>
    <tableColumn id="16" xr3:uid="{DB5C0548-1014-45BC-9C0C-F927FA75A6F2}" name="Hive" totalsRowFunction="custom">
      <totalsRowFormula>COUNTIF(Table1[Hive], TRUE)</totalsRowFormula>
    </tableColumn>
    <tableColumn id="22" xr3:uid="{66472620-9EB4-4ECC-AF35-E7204496D119}" name="Impala" totalsRowFunction="custom">
      <totalsRowFormula>COUNTIF(Table1[Impala], TRUE)</totalsRowFormula>
    </tableColumn>
    <tableColumn id="15" xr3:uid="{3EC9D176-AF7C-4142-AF48-D658958B7149}" name="MariaDB" totalsRowFunction="custom">
      <totalsRowFormula>COUNTIF(Table1[MariaDB], TRUE)</totalsRowFormula>
    </tableColumn>
    <tableColumn id="9" xr3:uid="{3CDFF2DC-6EC7-4B02-AF6B-8A23C1F5C869}" name="MySql" totalsRowFunction="custom">
      <totalsRowFormula>COUNTIF(Table1[MySql], TRUE)</totalsRowFormula>
    </tableColumn>
    <tableColumn id="29" xr3:uid="{ACE7A62B-D946-42E3-9FD3-395C2321904B}" name="Netezza" totalsRowFunction="custom">
      <totalsRowFormula>COUNTIF(Table1[Netezza], TRUE)</totalsRowFormula>
    </tableColumn>
    <tableColumn id="31" xr3:uid="{ACD7DDA1-734B-46FC-A652-2BF5428164DC}" name="Oracle" totalsRowFunction="custom">
      <totalsRowFormula>COUNTIF(Table1[Oracle], TRUE)</totalsRowFormula>
    </tableColumn>
    <tableColumn id="14" xr3:uid="{12453A4A-4531-424C-95FD-79AE6149148F}" name="PostgreSQL" totalsRowFunction="custom" dataDxfId="93">
      <totalsRowFormula>COUNTIF(Table1[PostgreSQL], TRUE)</totalsRowFormula>
    </tableColumn>
    <tableColumn id="30" xr3:uid="{B73E8726-6B15-4A88-ACF1-FF7335392B59}" name="Presto" totalsRowFunction="custom" dataDxfId="92">
      <totalsRowFormula>COUNTIF(Table1[Presto], TRUE)</totalsRowFormula>
    </tableColumn>
    <tableColumn id="20" xr3:uid="{F12D23CE-6B62-4383-AF02-9C55A0CB6B75}" name="Redshift" totalsRowFunction="custom" dataDxfId="91">
      <totalsRowFormula>COUNTIF(Table1[Redshift], TRUE)</totalsRowFormula>
    </tableColumn>
    <tableColumn id="10" xr3:uid="{4D85EECD-53BC-4DD2-B724-2A7F8C7BC65E}" name="Snowflake" totalsRowFunction="custom">
      <totalsRowFormula>COUNTIF(Table1[Snowflake], TRUE)</totalsRowFormula>
    </tableColumn>
    <tableColumn id="12" xr3:uid="{3FD298E2-85A2-4473-9E04-606CBA51EC80}" name="SQLite" totalsRowFunction="custom">
      <totalsRowFormula>COUNTIF(Table1[SQLite], TRUE)</totalsRowFormula>
    </tableColumn>
    <tableColumn id="2" xr3:uid="{FABAB82F-95A4-4847-B710-52688CA051A7}" name="SqlServer" totalsRowFunction="custom" dataDxfId="90">
      <totalsRowFormula>COUNTIF(Table1[SqlServer], TRUE)</totalsRowFormula>
    </tableColumn>
    <tableColumn id="21" xr3:uid="{98B2F9E6-5C35-430E-8F94-D125F62DCDB7}" name="Synapse Analytics" totalsRowFunction="custom" dataDxfId="89">
      <totalsRowFormula>COUNTIF(Table1[Synapse Analytics], TRUE)</totalsRowFormula>
    </tableColumn>
    <tableColumn id="4" xr3:uid="{F7B1F276-210C-4210-A547-4A0BC37C3F9A}" name="Teradata" totalsRowFunction="custom" dataDxfId="88">
      <totalsRowFormula>COUNTIF(Table1[Teradata], TRUE)</totalsRowFormula>
    </tableColumn>
    <tableColumn id="24" xr3:uid="{C27E4BEB-2AB2-469C-90B2-D5C76EC60B94}" name="Vertica" totalsRowFunction="custom">
      <totalsRowFormula>COUNTIF(Table1[Vertica], TRUE)</totalsRowFormula>
    </tableColumn>
    <tableColumn id="3" xr3:uid="{29B29DF8-4E10-4D67-AD41-8422A0967167}" name="Format" totalsRowFunction="count" dataDxfId="87">
      <calculatedColumnFormula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1B666D-F140-4714-8059-03985377C409}" name="Table3" displayName="Table3" ref="A1:B270" totalsRowShown="0">
  <autoFilter ref="A1:B270" xr:uid="{DC1B666D-F140-4714-8059-03985377C409}"/>
  <sortState xmlns:xlrd2="http://schemas.microsoft.com/office/spreadsheetml/2017/richdata2" ref="A2:B270">
    <sortCondition ref="A270"/>
  </sortState>
  <tableColumns count="2">
    <tableColumn id="1" xr3:uid="{071EBA71-6222-4CD8-9B5B-3C606DFEC073}" name="ACCOUNT"/>
    <tableColumn id="2" xr3:uid="{44588D4E-AE6B-4086-874B-63D1ECAAE40F}" name="Lexor" dataDxfId="86">
      <calculatedColumnFormula>UPPER(Table3[[#This Row],[ACCOUNT]]) &amp; " : '"&amp; UPPER(Table3[[#This Row],[ACCOUNT]]) &amp;"' ;"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33EA-EA0B-48E1-97CC-33BC9B47F960}">
  <dimension ref="A1:D3"/>
  <sheetViews>
    <sheetView workbookViewId="0">
      <selection activeCell="D2" sqref="D2"/>
    </sheetView>
  </sheetViews>
  <sheetFormatPr defaultRowHeight="14.25"/>
  <cols>
    <col min="1" max="1" width="47.25" bestFit="1" customWidth="1"/>
    <col min="2" max="2" width="11.25" bestFit="1" customWidth="1"/>
    <col min="3" max="3" width="11.25" customWidth="1"/>
    <col min="4" max="4" width="54.375" bestFit="1" customWidth="1"/>
  </cols>
  <sheetData>
    <row r="1" spans="1:4">
      <c r="A1" t="s">
        <v>97</v>
      </c>
      <c r="B1" t="s">
        <v>70</v>
      </c>
      <c r="C1" t="s">
        <v>71</v>
      </c>
      <c r="D1" t="s">
        <v>69</v>
      </c>
    </row>
    <row r="2" spans="1:4">
      <c r="B2" t="b">
        <v>0</v>
      </c>
      <c r="C2" t="b">
        <v>0</v>
      </c>
      <c r="D2" t="str">
        <f>"| " &amp;Table13[[#This Row],[Function]] &amp; " | "&amp; IF(Table13[[#This Row],[SQL SERVER]], "Y", "N") &amp;" | "&amp; IF(Table13[[#This Row],[PostgreSQL]], "Y", "N") &amp;" |"</f>
        <v>|  | N | N |</v>
      </c>
    </row>
    <row r="3" spans="1:4">
      <c r="B3" t="b">
        <v>0</v>
      </c>
      <c r="C3" t="b">
        <v>0</v>
      </c>
      <c r="D3" t="str">
        <f>"| " &amp;Table13[[#This Row],[Function]] &amp; " | "&amp; IF(Table13[[#This Row],[SQL SERVER]], "Y", "N") &amp;" | "&amp; IF(Table13[[#This Row],[PostgreSQL]], "Y", "N") &amp;" |"</f>
        <v>|  | N | N |</v>
      </c>
    </row>
  </sheetData>
  <conditionalFormatting sqref="B2:C3">
    <cfRule type="cellIs" dxfId="85" priority="1" operator="equal">
      <formula>FALSE</formula>
    </cfRule>
    <cfRule type="cellIs" dxfId="84" priority="2" operator="equal">
      <formula>TRUE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CC31-D768-47DF-B825-5CE58A9D2F83}">
  <dimension ref="A1:Y302"/>
  <sheetViews>
    <sheetView topLeftCell="A264" workbookViewId="0">
      <selection activeCell="J311" sqref="J311"/>
    </sheetView>
  </sheetViews>
  <sheetFormatPr defaultRowHeight="14.25"/>
  <cols>
    <col min="1" max="1" width="47.25" bestFit="1" customWidth="1"/>
    <col min="2" max="24" width="13.875" customWidth="1"/>
    <col min="25" max="25" width="54.375" bestFit="1" customWidth="1"/>
  </cols>
  <sheetData>
    <row r="1" spans="1:25">
      <c r="A1" t="s">
        <v>68</v>
      </c>
      <c r="B1" t="s">
        <v>200</v>
      </c>
      <c r="C1" t="s">
        <v>203</v>
      </c>
      <c r="D1" t="s">
        <v>197</v>
      </c>
      <c r="E1" s="1" t="s">
        <v>169</v>
      </c>
      <c r="F1" s="1" t="s">
        <v>98</v>
      </c>
      <c r="G1" s="1" t="s">
        <v>207</v>
      </c>
      <c r="H1" s="1" t="s">
        <v>209</v>
      </c>
      <c r="I1" s="1" t="s">
        <v>202</v>
      </c>
      <c r="J1" s="1" t="s">
        <v>199</v>
      </c>
      <c r="K1" s="1" t="s">
        <v>206</v>
      </c>
      <c r="L1" s="1" t="s">
        <v>198</v>
      </c>
      <c r="M1" s="1" t="s">
        <v>102</v>
      </c>
      <c r="N1" s="1" t="s">
        <v>210</v>
      </c>
      <c r="O1" s="1" t="s">
        <v>212</v>
      </c>
      <c r="P1" s="1" t="s">
        <v>71</v>
      </c>
      <c r="Q1" s="1" t="s">
        <v>211</v>
      </c>
      <c r="R1" s="1" t="s">
        <v>204</v>
      </c>
      <c r="S1" s="1" t="s">
        <v>109</v>
      </c>
      <c r="T1" s="1" t="s">
        <v>195</v>
      </c>
      <c r="U1" s="1" t="s">
        <v>103</v>
      </c>
      <c r="V1" s="1" t="s">
        <v>205</v>
      </c>
      <c r="W1" t="s">
        <v>201</v>
      </c>
      <c r="X1" t="s">
        <v>208</v>
      </c>
      <c r="Y1" t="s">
        <v>69</v>
      </c>
    </row>
    <row r="2" spans="1:25">
      <c r="A2" t="s">
        <v>72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1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ACCESS METHOD | N | N | N | N | N | N | Y | N | N | N | N | N | N | N | Y | N | N | N | N | N | N | N | N |</v>
      </c>
    </row>
    <row r="3" spans="1:25">
      <c r="A3" t="s">
        <v>302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1</v>
      </c>
      <c r="Y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ACCESS POLICY | N | N | N | N | N | N | N | N | N | N | N | N | N | N | N | N | N | N | N | N | N | N | Y |</v>
      </c>
    </row>
    <row r="4" spans="1:25">
      <c r="A4" t="s">
        <v>0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1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1</v>
      </c>
      <c r="Q4" t="b">
        <v>0</v>
      </c>
      <c r="R4" t="b">
        <v>0</v>
      </c>
      <c r="S4" t="b">
        <v>0</v>
      </c>
      <c r="T4" t="b">
        <v>0</v>
      </c>
      <c r="U4" t="b">
        <v>1</v>
      </c>
      <c r="V4" t="b">
        <v>0</v>
      </c>
      <c r="W4" t="b">
        <v>0</v>
      </c>
      <c r="X4" t="b">
        <v>0</v>
      </c>
      <c r="Y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AGGREGATE | N | N | N | N | N | N | Y | N | N | N | N | N | N | N | Y | N | N | N | N | Y | N | N | N |</v>
      </c>
    </row>
    <row r="5" spans="1:25">
      <c r="A5" t="s">
        <v>217</v>
      </c>
      <c r="B5" t="b">
        <v>1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AGGREGATE FUNCTION | Y | N | N | N | N | N | N | N | N | N | N | N | N | N | N | N | N | N | N | N | N | N | N |</v>
      </c>
    </row>
    <row r="6" spans="1:25">
      <c r="A6" t="s">
        <v>132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1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AGGREGATION POLICY | N | N | N | N | N | N | N | N | N | N | N | N | N | N | N | N | N | Y | N | N | N | N | N |</v>
      </c>
    </row>
    <row r="7" spans="1:25">
      <c r="A7" t="s">
        <v>133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1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ALERT | N | N | N | N | N | N | N | N | N | N | N | N | N | N | N | N | N | Y | N | N | N | N | N |</v>
      </c>
    </row>
    <row r="8" spans="1:25">
      <c r="A8" t="s">
        <v>170</v>
      </c>
      <c r="B8" t="b">
        <v>0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ALIAS | N | N | N | Y | N | N | N | N | N | N | N | N | N | N | N | N | N | N | N | N | N | N | N |</v>
      </c>
    </row>
    <row r="9" spans="1:25">
      <c r="A9" t="s">
        <v>260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1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ANALYTICE VIEW | N | N | N | N | N | N | N | N | N | N | N | N | N | Y | N | N | N | N | N | N | N | N | N |</v>
      </c>
    </row>
    <row r="10" spans="1:25">
      <c r="A10" t="s">
        <v>110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1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API INTEGRATION | N | N | N | N | N | N | N | N | N | N | N | N | N | N | N | N | N | Y | N | N | N | N | N |</v>
      </c>
    </row>
    <row r="11" spans="1:25">
      <c r="A11" t="s">
        <v>111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1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APPLICATION | N | N | N | N | N | N | N | N | N | N | N | N | N | N | N | N | N | Y | N | N | N | N | N |</v>
      </c>
    </row>
    <row r="12" spans="1:25">
      <c r="A12" t="s">
        <v>112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1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APPLICATION PACKAGE | N | N | N | N | N | N | N | N | N | N | N | N | N | N | N | N | N | Y | N | N | N | N | N |</v>
      </c>
    </row>
    <row r="13" spans="1:25">
      <c r="A13" t="s">
        <v>1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1</v>
      </c>
      <c r="V13" t="b">
        <v>0</v>
      </c>
      <c r="W13" t="b">
        <v>0</v>
      </c>
      <c r="X13" t="b">
        <v>0</v>
      </c>
      <c r="Y1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APPLICATION ROLE | N | N | N | N | N | N | N | N | N | N | N | N | N | N | N | N | N | N | N | Y | N | N | N |</v>
      </c>
    </row>
    <row r="14" spans="1:25">
      <c r="A14" t="s">
        <v>2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1</v>
      </c>
      <c r="V14" t="b">
        <v>0</v>
      </c>
      <c r="W14" t="b">
        <v>0</v>
      </c>
      <c r="X14" t="b">
        <v>0</v>
      </c>
      <c r="Y1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ASSEMBLY | N | N | N | N | N | N | N | N | N | N | N | N | N | N | N | N | N | N | N | Y | N | N | N |</v>
      </c>
    </row>
    <row r="15" spans="1:25">
      <c r="A15" t="s">
        <v>221</v>
      </c>
      <c r="B15" t="b">
        <v>1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ASSIGNMENT | Y | N | N | N | N | N | N | N | N | N | N | N | N | N | N | N | N | N | N | N | N | N | N |</v>
      </c>
    </row>
    <row r="16" spans="1:25">
      <c r="A16" t="s">
        <v>3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1</v>
      </c>
      <c r="V16" t="b">
        <v>0</v>
      </c>
      <c r="W16" t="b">
        <v>0</v>
      </c>
      <c r="X16" t="b">
        <v>0</v>
      </c>
      <c r="Y1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ASYMMETRIC KEY | N | N | N | N | N | N | N | N | N | N | N | N | N | N | N | N | N | N | N | Y | N | N | N |</v>
      </c>
    </row>
    <row r="17" spans="1:25">
      <c r="A17" t="s">
        <v>261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1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ATTRIBUTE DIMENSION | N | N | N | N | N | N | N | N | N | N | N | N | N | Y | N | N | N | N | N | N | N | N | N |</v>
      </c>
    </row>
    <row r="18" spans="1:25">
      <c r="A18" t="s">
        <v>171</v>
      </c>
      <c r="B18" t="b">
        <v>0</v>
      </c>
      <c r="C18" t="b">
        <v>0</v>
      </c>
      <c r="D18" t="b">
        <v>0</v>
      </c>
      <c r="E18" t="b">
        <v>1</v>
      </c>
      <c r="F18" t="b">
        <v>0</v>
      </c>
      <c r="G18" t="b">
        <v>0</v>
      </c>
      <c r="H18" t="b">
        <v>0</v>
      </c>
      <c r="I18" t="b">
        <v>1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1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AUDIT POLICY | N | N | N | Y | N | N | N | Y | N | N | N | N | N | Y | N | N | N | N | N | N | N | N | N |</v>
      </c>
    </row>
    <row r="19" spans="1:25">
      <c r="A19" t="s">
        <v>303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1</v>
      </c>
      <c r="Y1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AUTHENTICATION | N | N | N | N | N | N | N | N | N | N | N | N | N | N | N | N | N | N | N | N | N | N | Y |</v>
      </c>
    </row>
    <row r="20" spans="1:25">
      <c r="A20" t="s">
        <v>113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1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AUTHENTICATION POLICY | N | N | N | N | N | N | N | N | N | N | N | N | N | N | N | N | N | Y | N | N | N | N | N |</v>
      </c>
    </row>
    <row r="21" spans="1:25">
      <c r="A21" t="s">
        <v>292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1</v>
      </c>
      <c r="X21" t="b">
        <v>0</v>
      </c>
      <c r="Y2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AUTHORIZATION | N | N | N | N | N | N | N | N | N | N | N | N | N | N | N | N | N | N | N | N | N | Y | N |</v>
      </c>
    </row>
    <row r="22" spans="1:25">
      <c r="A22" t="s">
        <v>4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1</v>
      </c>
      <c r="V22" t="b">
        <v>0</v>
      </c>
      <c r="W22" t="b">
        <v>0</v>
      </c>
      <c r="X22" t="b">
        <v>0</v>
      </c>
      <c r="Y2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AVAILABILITY GROUP | N | N | N | N | N | N | N | N | N | N | N | N | N | N | N | N | N | N | N | Y | N | N | N |</v>
      </c>
    </row>
    <row r="23" spans="1:25">
      <c r="A23" t="s">
        <v>229</v>
      </c>
      <c r="B23" t="b">
        <v>0</v>
      </c>
      <c r="C23" t="b">
        <v>0</v>
      </c>
      <c r="D23" t="b">
        <v>1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BLOOMFILTER INDEX | N | N | Y | N | N | N | N | N | N | N | N | N | N | N | N | N | N | N | N | N | N | N | N |</v>
      </c>
    </row>
    <row r="24" spans="1:25">
      <c r="A24" t="s">
        <v>5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1</v>
      </c>
      <c r="V24" t="b">
        <v>0</v>
      </c>
      <c r="W24" t="b">
        <v>0</v>
      </c>
      <c r="X24" t="b">
        <v>0</v>
      </c>
      <c r="Y2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BROKER PRIORITY | N | N | N | N | N | N | N | N | N | N | N | N | N | N | N | N | N | N | N | Y | N | N | N |</v>
      </c>
    </row>
    <row r="25" spans="1:25">
      <c r="A25" t="s">
        <v>172</v>
      </c>
      <c r="B25" t="b">
        <v>0</v>
      </c>
      <c r="C25" t="b">
        <v>0</v>
      </c>
      <c r="D25" t="b">
        <v>0</v>
      </c>
      <c r="E25" t="b">
        <v>1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BUFFERPOOL | N | N | N | Y | N | N | N | N | N | N | N | N | N | N | N | N | N | N | N | N | N | N | N |</v>
      </c>
    </row>
    <row r="26" spans="1:25">
      <c r="A26" t="s">
        <v>304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1</v>
      </c>
      <c r="Y2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CA BUNDLE | N | N | N | N | N | N | N | N | N | N | N | N | N | N | N | N | N | N | N | N | N | N | Y |</v>
      </c>
    </row>
    <row r="27" spans="1:25">
      <c r="A27" t="s">
        <v>219</v>
      </c>
      <c r="B27" t="b">
        <v>1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CAPACITY | Y | N | N | N | N | N | N | N | N | N | N | N | N | N | N | N | N | N | N | N | N | N | N |</v>
      </c>
    </row>
    <row r="28" spans="1:25">
      <c r="A28" t="s">
        <v>73</v>
      </c>
      <c r="B28" t="b">
        <v>0</v>
      </c>
      <c r="C28" t="b">
        <v>0</v>
      </c>
      <c r="D28" t="b">
        <v>0</v>
      </c>
      <c r="E28" t="b">
        <v>0</v>
      </c>
      <c r="F28" t="b">
        <v>0</v>
      </c>
      <c r="G28" t="b">
        <v>0</v>
      </c>
      <c r="H28" t="b">
        <v>1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1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CAST | N | N | N | N | N | N | Y | N | N | N | N | N | N | N | Y | N | N | N | N | N | N | N | N |</v>
      </c>
    </row>
    <row r="29" spans="1:25">
      <c r="A29" t="s">
        <v>230</v>
      </c>
      <c r="B29" t="b">
        <v>0</v>
      </c>
      <c r="C29" t="b">
        <v>0</v>
      </c>
      <c r="D29" t="b">
        <v>1</v>
      </c>
      <c r="E29" t="b">
        <v>0</v>
      </c>
      <c r="F29" t="b">
        <v>0</v>
      </c>
      <c r="G29" t="b">
        <v>1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CATALOG | N | N | Y | N | N | Y | N | N | N | N | N | N | N | N | N | N | N | N | N | N | N | N | N |</v>
      </c>
    </row>
    <row r="30" spans="1:25">
      <c r="A30" t="s">
        <v>114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1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CATALOG INTEGRATION | N | N | N | N | N | N | N | N | N | N | N | N | N | N | N | N | N | Y | N | N | N | N | N |</v>
      </c>
    </row>
    <row r="31" spans="1:25">
      <c r="A31" t="s">
        <v>6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1</v>
      </c>
      <c r="V31" t="b">
        <v>0</v>
      </c>
      <c r="W31" t="b">
        <v>0</v>
      </c>
      <c r="X31" t="b">
        <v>1</v>
      </c>
      <c r="Y3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CERTIFICATE | N | N | N | N | N | N | N | Y | N | N | N | N | N | N | N | N | N | N | N | Y | N | N | Y |</v>
      </c>
    </row>
    <row r="32" spans="1:25">
      <c r="A32" t="s">
        <v>239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b">
        <v>0</v>
      </c>
      <c r="H32" t="b">
        <v>0</v>
      </c>
      <c r="I32" t="b">
        <v>1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CLIENTSIDE ENCRYPTION COLUMN KEY | N | N | N | N | N | N | N | Y | N | N | N | N | N | N | N | N | N | N | N | N | N | N | N |</v>
      </c>
    </row>
    <row r="33" spans="1:25">
      <c r="A33" t="s">
        <v>240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CLIENTSIDE ENCRYPTION COLUMN KEYPAIR | N | N | N | N | N | N | N | Y | N | N | N | N | N | N | N | N | N | N | N | N | N | N | N |</v>
      </c>
    </row>
    <row r="34" spans="1:25">
      <c r="A34" t="s">
        <v>262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1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CLUSTER | N | N | N | N | N | N | N | N | N | N | N | N | N | Y | N | N | N | N | N | N | N | N | N |</v>
      </c>
    </row>
    <row r="35" spans="1:25">
      <c r="A35" t="s">
        <v>74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b">
        <v>0</v>
      </c>
      <c r="H35" t="b">
        <v>1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1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COLLATION | N | N | N | N | N | N | Y | N | N | N | N | N | N | N | Y | N | N | N | N | N | N | N | N |</v>
      </c>
    </row>
    <row r="36" spans="1:25">
      <c r="A36" t="s">
        <v>8</v>
      </c>
      <c r="B36" t="b">
        <v>0</v>
      </c>
      <c r="C36" t="b">
        <v>0</v>
      </c>
      <c r="D36" t="b">
        <v>0</v>
      </c>
      <c r="E36" t="b">
        <v>0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1</v>
      </c>
      <c r="V36" t="b">
        <v>0</v>
      </c>
      <c r="W36" t="b">
        <v>0</v>
      </c>
      <c r="X36" t="b">
        <v>0</v>
      </c>
      <c r="Y3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COLUMN ENCRYPTION KEY | N | N | N | N | N | N | N | N | N | N | N | N | N | N | N | N | N | N | N | Y | N | N | N |</v>
      </c>
    </row>
    <row r="37" spans="1:25">
      <c r="A37" t="s">
        <v>9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1</v>
      </c>
      <c r="V37" t="b">
        <v>0</v>
      </c>
      <c r="W37" t="b">
        <v>0</v>
      </c>
      <c r="X37" t="b">
        <v>0</v>
      </c>
      <c r="Y3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COLUMN MASTER KEY | N | N | N | N | N | N | N | N | N | N | N | N | N | N | N | N | N | N | N | Y | N | N | N |</v>
      </c>
    </row>
    <row r="38" spans="1:25">
      <c r="A38" t="s">
        <v>7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1</v>
      </c>
      <c r="V38" t="b">
        <v>0</v>
      </c>
      <c r="W38" t="b">
        <v>0</v>
      </c>
      <c r="X38" t="b">
        <v>0</v>
      </c>
      <c r="Y3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COLUMNSTORE INDEX | N | N | N | N | N | N | N | N | N | N | N | N | N | N | N | N | N | N | N | Y | N | N | N |</v>
      </c>
    </row>
    <row r="39" spans="1:25">
      <c r="A39" t="s">
        <v>293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1</v>
      </c>
      <c r="X39" t="b">
        <v>0</v>
      </c>
      <c r="Y3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COMPUTE GROUP | N | N | N | N | N | N | N | N | N | N | N | N | N | N | N | N | N | N | N | N | N | Y | N |</v>
      </c>
    </row>
    <row r="40" spans="1:25">
      <c r="A40" t="s">
        <v>115</v>
      </c>
      <c r="B40" t="b">
        <v>0</v>
      </c>
      <c r="C40" t="b">
        <v>0</v>
      </c>
      <c r="D40" t="b">
        <v>0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1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COMPUTE POOL | N | N | N | N | N | N | N | N | N | N | N | N | N | N | N | N | N | Y | N | N | N | N | N |</v>
      </c>
    </row>
    <row r="41" spans="1:25">
      <c r="A41" t="s">
        <v>116</v>
      </c>
      <c r="B41" t="b">
        <v>0</v>
      </c>
      <c r="C41" t="b">
        <v>0</v>
      </c>
      <c r="D41" t="b">
        <v>1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1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CONNECTION | N | N | Y | N | N | N | N | N | N | N | N | N | N | N | N | N | N | Y | N | N | N | N | N |</v>
      </c>
    </row>
    <row r="42" spans="1:25">
      <c r="A42" t="s">
        <v>257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b">
        <v>0</v>
      </c>
      <c r="H42" t="b">
        <v>0</v>
      </c>
      <c r="I42" t="b">
        <v>0</v>
      </c>
      <c r="J42" t="b">
        <v>1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CONNECTOR | N | N | N | N | N | N | N | N | Y | N | N | N | N | N | N | N | N | N | N | N | N | N | N |</v>
      </c>
    </row>
    <row r="43" spans="1:25">
      <c r="A43" t="s">
        <v>294</v>
      </c>
      <c r="B43" t="b">
        <v>0</v>
      </c>
      <c r="C43" t="b">
        <v>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1</v>
      </c>
      <c r="X43" t="b">
        <v>0</v>
      </c>
      <c r="Y4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CONSTRAINT | N | N | N | N | N | N | N | N | N | N | N | N | N | N | N | N | N | N | N | N | N | Y | N |</v>
      </c>
    </row>
    <row r="44" spans="1:25">
      <c r="A44" t="s">
        <v>134</v>
      </c>
      <c r="B44" t="b">
        <v>0</v>
      </c>
      <c r="C44" t="b">
        <v>0</v>
      </c>
      <c r="D44" t="b">
        <v>0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1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CONTACT | N | N | N | N | N | N | N | N | N | N | N | N | N | N | N | N | N | Y | N | N | N | N | N |</v>
      </c>
    </row>
    <row r="45" spans="1:25">
      <c r="A45" t="s">
        <v>263</v>
      </c>
      <c r="B45" t="b">
        <v>0</v>
      </c>
      <c r="C45" t="b">
        <v>0</v>
      </c>
      <c r="D45" t="b">
        <v>0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1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CONTEXT | N | N | N | N | N | N | N | N | N | N | N | N | N | Y | N | N | N | N | N | N | N | N | N |</v>
      </c>
    </row>
    <row r="46" spans="1:25">
      <c r="A46" t="s">
        <v>10</v>
      </c>
      <c r="B46" t="b">
        <v>0</v>
      </c>
      <c r="C46" t="b">
        <v>0</v>
      </c>
      <c r="D46" t="b">
        <v>0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1</v>
      </c>
      <c r="V46" t="b">
        <v>0</v>
      </c>
      <c r="W46" t="b">
        <v>0</v>
      </c>
      <c r="X46" t="b">
        <v>0</v>
      </c>
      <c r="Y4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CONTRACT | N | N | N | N | N | N | N | N | N | N | N | N | N | N | N | N | N | N | N | Y | N | N | N |</v>
      </c>
    </row>
    <row r="47" spans="1:25">
      <c r="A47" t="s">
        <v>264</v>
      </c>
      <c r="B47" t="b">
        <v>0</v>
      </c>
      <c r="C47" t="b">
        <v>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1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CONTROL FILE | N | N | N | N | N | N | N | N | N | N | N | N | N | Y | N | N | N | N | N | N | N | N | N |</v>
      </c>
    </row>
    <row r="48" spans="1:25">
      <c r="A48" t="s">
        <v>75</v>
      </c>
      <c r="B48" t="b">
        <v>0</v>
      </c>
      <c r="C48" t="b">
        <v>0</v>
      </c>
      <c r="D48" t="b">
        <v>0</v>
      </c>
      <c r="E48" t="b">
        <v>0</v>
      </c>
      <c r="F48" t="b">
        <v>0</v>
      </c>
      <c r="G48" t="b">
        <v>0</v>
      </c>
      <c r="H48" t="b">
        <v>1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1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  <c r="Y4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CONVERSION | N | N | N | N | N | N | Y | N | N | N | N | N | N | N | Y | N | N | N | N | N | N | N | N |</v>
      </c>
    </row>
    <row r="49" spans="1:25">
      <c r="A49" t="s">
        <v>135</v>
      </c>
      <c r="B49" t="b">
        <v>0</v>
      </c>
      <c r="C49" t="b">
        <v>0</v>
      </c>
      <c r="D49" t="b">
        <v>0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1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  <c r="Y4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CORTEX SEARCH SERVICE | N | N | N | N | N | N | N | N | N | N | N | N | N | N | N | N | N | Y | N | N | N | N | N |</v>
      </c>
    </row>
    <row r="50" spans="1:25">
      <c r="A50" t="s">
        <v>11</v>
      </c>
      <c r="B50" t="b">
        <v>0</v>
      </c>
      <c r="C50" t="b">
        <v>0</v>
      </c>
      <c r="D50" t="b">
        <v>0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1</v>
      </c>
      <c r="V50" t="b">
        <v>0</v>
      </c>
      <c r="W50" t="b">
        <v>0</v>
      </c>
      <c r="X50" t="b">
        <v>0</v>
      </c>
      <c r="Y5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CREDENTIAL | N | N | N | N | N | N | N | Y | N | N | N | N | N | N | N | N | N | N | N | Y | N | N | N |</v>
      </c>
    </row>
    <row r="51" spans="1:25">
      <c r="A51" t="s">
        <v>12</v>
      </c>
      <c r="B51" t="b">
        <v>0</v>
      </c>
      <c r="C51" t="b">
        <v>0</v>
      </c>
      <c r="D51" t="b">
        <v>0</v>
      </c>
      <c r="E51" t="b">
        <v>0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1</v>
      </c>
      <c r="V51" t="b">
        <v>0</v>
      </c>
      <c r="W51" t="b">
        <v>0</v>
      </c>
      <c r="X51" t="b">
        <v>0</v>
      </c>
      <c r="Y5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CRYPOTGRAPHIC PROVIDER | N | N | N | N | N | N | N | N | N | N | N | N | N | N | N | N | N | N | N | Y | N | N | N |</v>
      </c>
    </row>
    <row r="52" spans="1:25">
      <c r="A52" t="s">
        <v>305</v>
      </c>
      <c r="B52" t="b">
        <v>0</v>
      </c>
      <c r="C52" t="b">
        <v>0</v>
      </c>
      <c r="D52" t="b">
        <v>0</v>
      </c>
      <c r="E52" t="b">
        <v>0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1</v>
      </c>
      <c r="Y5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 LOADER | N | N | N | N | N | N | N | N | N | N | N | N | N | N | N | N | N | N | N | N | N | N | Y |</v>
      </c>
    </row>
    <row r="53" spans="1:25">
      <c r="A53" t="s">
        <v>136</v>
      </c>
      <c r="B53" t="b">
        <v>0</v>
      </c>
      <c r="C53" t="b">
        <v>0</v>
      </c>
      <c r="D53" t="b">
        <v>0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1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  <c r="Y5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 METRIC FUNCTION | N | N | N | N | N | N | N | N | N | N | N | N | N | N | N | N | N | Y | N | N | N | N | N |</v>
      </c>
    </row>
    <row r="54" spans="1:25">
      <c r="A54" t="s">
        <v>13</v>
      </c>
      <c r="B54" t="b">
        <v>0</v>
      </c>
      <c r="C54" t="b">
        <v>1</v>
      </c>
      <c r="D54" t="b">
        <v>1</v>
      </c>
      <c r="E54" t="b">
        <v>0</v>
      </c>
      <c r="F54" t="b">
        <v>0</v>
      </c>
      <c r="G54" t="b">
        <v>0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0</v>
      </c>
      <c r="O54" t="b">
        <v>1</v>
      </c>
      <c r="P54" t="b">
        <v>1</v>
      </c>
      <c r="Q54" t="b">
        <v>0</v>
      </c>
      <c r="R54" t="b">
        <v>1</v>
      </c>
      <c r="S54" t="b">
        <v>1</v>
      </c>
      <c r="T54" t="b">
        <v>0</v>
      </c>
      <c r="U54" t="b">
        <v>1</v>
      </c>
      <c r="V54" t="b">
        <v>0</v>
      </c>
      <c r="W54" t="b">
        <v>1</v>
      </c>
      <c r="X54" t="b">
        <v>0</v>
      </c>
      <c r="Y5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DATABASE | N | Y | Y | N | N | N | Y | Y | Y | Y | Y | Y | N | Y | Y | N | Y | Y | N | Y | N | Y | N |</v>
      </c>
    </row>
    <row r="55" spans="1:25">
      <c r="A55" t="s">
        <v>14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1</v>
      </c>
      <c r="V55" t="b">
        <v>0</v>
      </c>
      <c r="W55" t="b">
        <v>0</v>
      </c>
      <c r="X55" t="b">
        <v>0</v>
      </c>
      <c r="Y5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DATABASE AUDIT SPECIFICATION | N | N | N | N | N | N | N | N | N | N | N | N | N | N | N | N | N | N | N | Y | N | N | N |</v>
      </c>
    </row>
    <row r="56" spans="1:25">
      <c r="A56" t="s">
        <v>15</v>
      </c>
      <c r="B56" t="b">
        <v>0</v>
      </c>
      <c r="C56" t="b">
        <v>0</v>
      </c>
      <c r="D56" t="b">
        <v>0</v>
      </c>
      <c r="E56" t="b">
        <v>0</v>
      </c>
      <c r="F56" t="b">
        <v>0</v>
      </c>
      <c r="G56" t="b">
        <v>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1</v>
      </c>
      <c r="V56" t="b">
        <v>0</v>
      </c>
      <c r="W56" t="b">
        <v>0</v>
      </c>
      <c r="X56" t="b">
        <v>0</v>
      </c>
      <c r="Y5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DATABASE ENCRYPTION KEY | N | N | N | N | N | N | N | N | N | N | N | N | N | N | N | N | N | N | N | Y | N | N | N |</v>
      </c>
    </row>
    <row r="57" spans="1:25">
      <c r="A57" t="s">
        <v>265</v>
      </c>
      <c r="B57" t="b">
        <v>0</v>
      </c>
      <c r="C57" t="b">
        <v>0</v>
      </c>
      <c r="D57" t="b">
        <v>0</v>
      </c>
      <c r="E57" t="b">
        <v>0</v>
      </c>
      <c r="F57" t="b">
        <v>0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t="b">
        <v>1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DATABASE LINK | N | N | N | N | N | N | N | N | N | N | N | N | N | Y | N | N | N | N | N | N | N | N | N |</v>
      </c>
    </row>
    <row r="58" spans="1:25">
      <c r="A58" t="s">
        <v>173</v>
      </c>
      <c r="B58" t="b">
        <v>0</v>
      </c>
      <c r="C58" t="b">
        <v>0</v>
      </c>
      <c r="D58" t="b">
        <v>0</v>
      </c>
      <c r="E58" t="b">
        <v>1</v>
      </c>
      <c r="F58" t="b">
        <v>0</v>
      </c>
      <c r="G58" t="b">
        <v>0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DATABASE PARTITION GROUP | N | N | N | Y | N | N | N | N | N | N | N | N | N | N | N | N | N | N | N | N | N | N | N |</v>
      </c>
    </row>
    <row r="59" spans="1:25">
      <c r="A59" t="s">
        <v>117</v>
      </c>
      <c r="B59" t="b">
        <v>0</v>
      </c>
      <c r="C59" t="b">
        <v>0</v>
      </c>
      <c r="D59" t="b">
        <v>0</v>
      </c>
      <c r="E59" t="b">
        <v>0</v>
      </c>
      <c r="F59" t="b">
        <v>0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1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  <c r="Y5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DATABASE ROLE | N | N | N | N | N | N | N | N | N | N | N | N | N | N | N | N | N | Y | N | N | N | N | N |</v>
      </c>
    </row>
    <row r="60" spans="1:25">
      <c r="A60" t="s">
        <v>16</v>
      </c>
      <c r="B60" t="b">
        <v>0</v>
      </c>
      <c r="C60" t="b">
        <v>0</v>
      </c>
      <c r="D60" t="b">
        <v>0</v>
      </c>
      <c r="E60" t="b">
        <v>0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1</v>
      </c>
      <c r="V60" t="b">
        <v>0</v>
      </c>
      <c r="W60" t="b">
        <v>0</v>
      </c>
      <c r="X60" t="b">
        <v>0</v>
      </c>
      <c r="Y6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DATABASE SCOPED CREDENITAL | N | N | N | N | N | N | N | N | N | N | N | N | N | N | N | N | N | N | N | Y | N | N | N |</v>
      </c>
    </row>
    <row r="61" spans="1:25">
      <c r="A61" t="s">
        <v>295</v>
      </c>
      <c r="B61" t="b">
        <v>0</v>
      </c>
      <c r="C61" t="b">
        <v>0</v>
      </c>
      <c r="D61" t="b">
        <v>0</v>
      </c>
      <c r="E61" t="b">
        <v>0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1</v>
      </c>
      <c r="X61" t="b">
        <v>0</v>
      </c>
      <c r="Y6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DATALAKE | N | N | N | N | N | N | N | N | N | N | N | N | N | N | N | N | N | N | N | N | N | Y | N |</v>
      </c>
    </row>
    <row r="62" spans="1:25">
      <c r="A62" t="s">
        <v>137</v>
      </c>
      <c r="B62" t="b">
        <v>0</v>
      </c>
      <c r="C62" t="b">
        <v>0</v>
      </c>
      <c r="D62" t="b">
        <v>0</v>
      </c>
      <c r="E62" t="b">
        <v>0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1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DATASET | N | N | N | N | N | N | N | N | N | N | N | N | N | N | N | N | N | Y | N | N | N | N | N |</v>
      </c>
    </row>
    <row r="63" spans="1:25">
      <c r="A63" t="s">
        <v>287</v>
      </c>
      <c r="B63" t="b">
        <v>0</v>
      </c>
      <c r="C63" t="b">
        <v>0</v>
      </c>
      <c r="D63" t="b">
        <v>0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 t="b">
        <v>1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DATASHARE | N | N | N | N | N | N | N | N | N | N | N | N | N | N | N | N | Y | N | N | N | N | N | N |</v>
      </c>
    </row>
    <row r="64" spans="1:25">
      <c r="A64" t="s">
        <v>138</v>
      </c>
      <c r="B64" t="b">
        <v>0</v>
      </c>
      <c r="C64" t="b">
        <v>0</v>
      </c>
      <c r="D64" t="b">
        <v>0</v>
      </c>
      <c r="E64" t="b">
        <v>0</v>
      </c>
      <c r="F64" t="b">
        <v>0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1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  <c r="Y6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DBT PROJECT | N | N | N | N | N | N | N | N | N | N | N | N | N | N | N | N | N | Y | N | N | N | N | N |</v>
      </c>
    </row>
    <row r="65" spans="1:25">
      <c r="A65" t="s">
        <v>17</v>
      </c>
      <c r="B65" t="b">
        <v>0</v>
      </c>
      <c r="C65" t="b">
        <v>0</v>
      </c>
      <c r="D65" t="b">
        <v>0</v>
      </c>
      <c r="E65" t="b">
        <v>0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t="b">
        <v>0</v>
      </c>
      <c r="S65" t="b">
        <v>0</v>
      </c>
      <c r="T65" t="b">
        <v>0</v>
      </c>
      <c r="U65" t="b">
        <v>1</v>
      </c>
      <c r="V65" t="b">
        <v>0</v>
      </c>
      <c r="W65" t="b">
        <v>0</v>
      </c>
      <c r="X65" t="b">
        <v>0</v>
      </c>
      <c r="Y6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DEFAULT | N | N | N | N | N | N | N | N | N | N | N | N | N | N | N | N | N | N | N | Y | N | N | N |</v>
      </c>
    </row>
    <row r="66" spans="1:25">
      <c r="A66" t="s">
        <v>224</v>
      </c>
      <c r="B66" t="b">
        <v>0</v>
      </c>
      <c r="C66" t="b">
        <v>1</v>
      </c>
      <c r="D66" t="b">
        <v>0</v>
      </c>
      <c r="E66" t="b">
        <v>0</v>
      </c>
      <c r="F66" t="b">
        <v>0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0</v>
      </c>
      <c r="Y6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DICTIONARY | N | Y | N | N | N | N | N | N | N | N | N | N | N | N | N | N | N | N | N | N | N | N | N |</v>
      </c>
    </row>
    <row r="67" spans="1:25">
      <c r="A67" t="s">
        <v>266</v>
      </c>
      <c r="B67" t="b">
        <v>0</v>
      </c>
      <c r="C67" t="b">
        <v>0</v>
      </c>
      <c r="D67" t="b">
        <v>0</v>
      </c>
      <c r="E67" t="b">
        <v>0</v>
      </c>
      <c r="F67" t="b">
        <v>0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t="b">
        <v>1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0</v>
      </c>
      <c r="Y6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DIMENSION | N | N | N | N | N | N | N | N | N | N | N | N | N | Y | N | N | N | N | N | N | N | N | N |</v>
      </c>
    </row>
    <row r="68" spans="1:25">
      <c r="A68" t="s">
        <v>306</v>
      </c>
      <c r="B68" t="b">
        <v>0</v>
      </c>
      <c r="C68" t="b">
        <v>0</v>
      </c>
      <c r="D68" t="b">
        <v>0</v>
      </c>
      <c r="E68" t="b">
        <v>0</v>
      </c>
      <c r="F68" t="b">
        <v>0</v>
      </c>
      <c r="G68" t="b">
        <v>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1</v>
      </c>
      <c r="Y6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DIRECTED QUERY | N | N | N | N | N | N | N | N | N | N | N | N | N | N | N | N | N | N | N | N | N | N | Y |</v>
      </c>
    </row>
    <row r="69" spans="1:25">
      <c r="A69" t="s">
        <v>267</v>
      </c>
      <c r="B69" t="b">
        <v>0</v>
      </c>
      <c r="C69" t="b">
        <v>0</v>
      </c>
      <c r="D69" t="b">
        <v>0</v>
      </c>
      <c r="E69" t="b">
        <v>0</v>
      </c>
      <c r="F69" t="b">
        <v>0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t="b">
        <v>1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  <c r="Y6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DIRECTORY | N | N | N | N | N | N | N | N | N | N | N | N | N | Y | N | N | N | N | N | N | N | N | N |</v>
      </c>
    </row>
    <row r="70" spans="1:25">
      <c r="A70" t="s">
        <v>268</v>
      </c>
      <c r="B70" t="b">
        <v>0</v>
      </c>
      <c r="C70" t="b">
        <v>0</v>
      </c>
      <c r="D70" t="b">
        <v>0</v>
      </c>
      <c r="E70" t="b">
        <v>0</v>
      </c>
      <c r="F70" t="b">
        <v>0</v>
      </c>
      <c r="G70" t="b">
        <v>0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  <c r="O70" t="b">
        <v>1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  <c r="Y7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DISKGROUP | N | N | N | N | N | N | N | N | N | N | N | N | N | Y | N | N | N | N | N | N | N | N | N |</v>
      </c>
    </row>
    <row r="71" spans="1:25">
      <c r="A71" t="s">
        <v>76</v>
      </c>
      <c r="B71" t="b">
        <v>0</v>
      </c>
      <c r="C71" t="b">
        <v>0</v>
      </c>
      <c r="D71" t="b">
        <v>0</v>
      </c>
      <c r="E71" t="b">
        <v>0</v>
      </c>
      <c r="F71" t="b">
        <v>0</v>
      </c>
      <c r="G71" t="b">
        <v>0</v>
      </c>
      <c r="H71" t="b">
        <v>1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1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  <c r="Y7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DOMAIN | N | N | N | N | N | N | Y | N | N | N | N | N | N | N | Y | N | N | N | N | N | N | N | N |</v>
      </c>
    </row>
    <row r="72" spans="1:25">
      <c r="A72" t="s">
        <v>139</v>
      </c>
      <c r="B72" t="b">
        <v>0</v>
      </c>
      <c r="C72" t="b">
        <v>0</v>
      </c>
      <c r="D72" t="b">
        <v>0</v>
      </c>
      <c r="E72" t="b">
        <v>0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b">
        <v>1</v>
      </c>
      <c r="T72" t="b">
        <v>0</v>
      </c>
      <c r="U72" t="b">
        <v>0</v>
      </c>
      <c r="V72" t="b">
        <v>0</v>
      </c>
      <c r="W72" t="b">
        <v>0</v>
      </c>
      <c r="X72" t="b">
        <v>0</v>
      </c>
      <c r="Y7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DYNAMIC TABLE | N | N | N | N | N | N | N | N | N | N | N | N | N | N | N | N | N | Y | N | N | N | N | N |</v>
      </c>
    </row>
    <row r="73" spans="1:25">
      <c r="A73" t="s">
        <v>269</v>
      </c>
      <c r="B73" t="b">
        <v>0</v>
      </c>
      <c r="C73" t="b">
        <v>0</v>
      </c>
      <c r="D73" t="b">
        <v>0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 t="b">
        <v>1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EDITION | N | N | N | N | N | N | N | N | N | N | N | N | N | Y | N | N | N | N | N | N | N | N | N |</v>
      </c>
    </row>
    <row r="74" spans="1:25">
      <c r="A74" t="s">
        <v>18</v>
      </c>
      <c r="B74" t="b">
        <v>0</v>
      </c>
      <c r="C74" t="b">
        <v>0</v>
      </c>
      <c r="D74" t="b">
        <v>0</v>
      </c>
      <c r="E74" t="b">
        <v>0</v>
      </c>
      <c r="F74" t="b">
        <v>0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1</v>
      </c>
      <c r="V74" t="b">
        <v>0</v>
      </c>
      <c r="W74" t="b">
        <v>0</v>
      </c>
      <c r="X74" t="b">
        <v>0</v>
      </c>
      <c r="Y7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ENDPOINT | N | N | N | N | N | N | N | N | N | N | N | N | N | N | N | N | N | N | N | Y | N | N | N |</v>
      </c>
    </row>
    <row r="75" spans="1:25">
      <c r="A75" t="s">
        <v>296</v>
      </c>
      <c r="B75" t="b">
        <v>0</v>
      </c>
      <c r="C75" t="b">
        <v>0</v>
      </c>
      <c r="D75" t="b">
        <v>0</v>
      </c>
      <c r="E75" t="b">
        <v>0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1</v>
      </c>
      <c r="X75" t="b">
        <v>0</v>
      </c>
      <c r="Y7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ERROR TABLE | N | N | N | N | N | N | N | N | N | N | N | N | N | N | N | N | N | N | N | N | N | Y | N |</v>
      </c>
    </row>
    <row r="76" spans="1:25">
      <c r="A76" t="s">
        <v>104</v>
      </c>
      <c r="B76" t="b">
        <v>0</v>
      </c>
      <c r="C76" t="b">
        <v>0</v>
      </c>
      <c r="D76" t="b">
        <v>0</v>
      </c>
      <c r="E76" t="b">
        <v>0</v>
      </c>
      <c r="F76" t="b">
        <v>0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 t="b">
        <v>1</v>
      </c>
      <c r="M76" t="b">
        <v>1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EVENT | N | N | N | N | N | N | N | N | N | N | Y | Y | N | N | N | N | N | N | N | N | N | N | N |</v>
      </c>
    </row>
    <row r="77" spans="1:25">
      <c r="A77" t="s">
        <v>174</v>
      </c>
      <c r="B77" t="b">
        <v>0</v>
      </c>
      <c r="C77" t="b">
        <v>0</v>
      </c>
      <c r="D77" t="b">
        <v>0</v>
      </c>
      <c r="E77" t="b">
        <v>1</v>
      </c>
      <c r="F77" t="b">
        <v>0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  <c r="Y7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EVENT MONITOR | N | N | N | Y | N | N | N | N | N | N | N | N | N | N | N | N | N | N | N | N | N | N | N |</v>
      </c>
    </row>
    <row r="78" spans="1:25">
      <c r="A78" t="s">
        <v>19</v>
      </c>
      <c r="B78" t="b">
        <v>0</v>
      </c>
      <c r="C78" t="b">
        <v>0</v>
      </c>
      <c r="D78" t="b">
        <v>0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1</v>
      </c>
      <c r="V78" t="b">
        <v>0</v>
      </c>
      <c r="W78" t="b">
        <v>0</v>
      </c>
      <c r="X78" t="b">
        <v>0</v>
      </c>
      <c r="Y7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EVENT NOTIFICATION | N | N | N | N | N | N | N | N | N | N | N | N | N | N | N | N | N | N | N | Y | N | N | N |</v>
      </c>
    </row>
    <row r="79" spans="1:25">
      <c r="A79" t="s">
        <v>20</v>
      </c>
      <c r="B79" t="b">
        <v>0</v>
      </c>
      <c r="C79" t="b">
        <v>0</v>
      </c>
      <c r="D79" t="b">
        <v>0</v>
      </c>
      <c r="E79" t="b">
        <v>0</v>
      </c>
      <c r="F79" t="b">
        <v>0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1</v>
      </c>
      <c r="V79" t="b">
        <v>0</v>
      </c>
      <c r="W79" t="b">
        <v>0</v>
      </c>
      <c r="X79" t="b">
        <v>0</v>
      </c>
      <c r="Y7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EVENT SESSION | N | N | N | N | N | N | N | N | N | N | N | N | N | N | N | N | N | N | N | Y | N | N | N |</v>
      </c>
    </row>
    <row r="80" spans="1:25">
      <c r="A80" t="s">
        <v>140</v>
      </c>
      <c r="B80" t="b">
        <v>0</v>
      </c>
      <c r="C80" t="b">
        <v>0</v>
      </c>
      <c r="D80" t="b">
        <v>0</v>
      </c>
      <c r="E80" t="b">
        <v>0</v>
      </c>
      <c r="F80" t="b">
        <v>0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b">
        <v>1</v>
      </c>
      <c r="T80" t="b">
        <v>0</v>
      </c>
      <c r="U80" t="b">
        <v>0</v>
      </c>
      <c r="V80" t="b">
        <v>0</v>
      </c>
      <c r="W80" t="b">
        <v>0</v>
      </c>
      <c r="X80" t="b">
        <v>0</v>
      </c>
      <c r="Y8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EVENT TABLE | N | N | N | N | N | N | N | N | N | N | N | N | N | N | N | N | N | Y | N | N | N | N | N |</v>
      </c>
    </row>
    <row r="81" spans="1:25">
      <c r="A81" t="s">
        <v>77</v>
      </c>
      <c r="B81" t="b">
        <v>0</v>
      </c>
      <c r="C81" t="b">
        <v>0</v>
      </c>
      <c r="D81" t="b">
        <v>0</v>
      </c>
      <c r="E81" t="b">
        <v>0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1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 t="b">
        <v>0</v>
      </c>
      <c r="W81" t="b">
        <v>0</v>
      </c>
      <c r="X81" t="b">
        <v>0</v>
      </c>
      <c r="Y8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EVENT TRIGGER | N | N | N | N | N | N | N | N | N | N | N | N | N | N | Y | N | N | N | N | N | N | N | N |</v>
      </c>
    </row>
    <row r="82" spans="1:25">
      <c r="A82" t="s">
        <v>78</v>
      </c>
      <c r="B82" t="b">
        <v>0</v>
      </c>
      <c r="C82" t="b">
        <v>0</v>
      </c>
      <c r="D82" t="b">
        <v>0</v>
      </c>
      <c r="E82" t="b">
        <v>0</v>
      </c>
      <c r="F82" t="b">
        <v>0</v>
      </c>
      <c r="G82" t="b">
        <v>0</v>
      </c>
      <c r="H82" t="b">
        <v>1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1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  <c r="Y8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EXTENSION | N | N | N | N | N | N | Y | N | N | N | N | N | N | N | Y | N | N | N | N | N | N | N | N |</v>
      </c>
    </row>
    <row r="83" spans="1:25">
      <c r="A83" t="s">
        <v>118</v>
      </c>
      <c r="B83" t="b">
        <v>0</v>
      </c>
      <c r="C83" t="b">
        <v>0</v>
      </c>
      <c r="D83" t="b">
        <v>0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1</v>
      </c>
      <c r="T83" t="b">
        <v>0</v>
      </c>
      <c r="U83" t="b">
        <v>0</v>
      </c>
      <c r="V83" t="b">
        <v>0</v>
      </c>
      <c r="W83" t="b">
        <v>0</v>
      </c>
      <c r="X83" t="b">
        <v>0</v>
      </c>
      <c r="Y8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ACCESS INTEGRATION | N | N | N | N | N | N | N | N | N | N | N | N | N | N | N | N | N | Y | N | N | N | N | N |</v>
      </c>
    </row>
    <row r="84" spans="1:25">
      <c r="A84" t="s">
        <v>21</v>
      </c>
      <c r="B84" t="b">
        <v>0</v>
      </c>
      <c r="C84" t="b">
        <v>0</v>
      </c>
      <c r="D84" t="b">
        <v>0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1</v>
      </c>
      <c r="V84" t="b">
        <v>0</v>
      </c>
      <c r="W84" t="b">
        <v>0</v>
      </c>
      <c r="X84" t="b">
        <v>0</v>
      </c>
      <c r="Y8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DATA SOURCE | N | N | N | N | N | N | N | N | N | N | N | N | N | N | N | N | N | N | N | Y | N | N | N |</v>
      </c>
    </row>
    <row r="85" spans="1:25">
      <c r="A85" t="s">
        <v>22</v>
      </c>
      <c r="B85" t="b">
        <v>0</v>
      </c>
      <c r="C85" t="b">
        <v>0</v>
      </c>
      <c r="D85" t="b">
        <v>0</v>
      </c>
      <c r="E85" t="b">
        <v>0</v>
      </c>
      <c r="F85" t="b">
        <v>0</v>
      </c>
      <c r="G85" t="b">
        <v>0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1</v>
      </c>
      <c r="V85" t="b">
        <v>0</v>
      </c>
      <c r="W85" t="b">
        <v>0</v>
      </c>
      <c r="X85" t="b">
        <v>0</v>
      </c>
      <c r="Y8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DATA SOURCE CONNECTION_OPTIONS | N | N | N | N | N | N | N | N | N | N | N | N | N | N | N | N | N | N | N | Y | N | N | N |</v>
      </c>
    </row>
    <row r="86" spans="1:25">
      <c r="A86" t="s">
        <v>25</v>
      </c>
      <c r="B86" t="b">
        <v>0</v>
      </c>
      <c r="C86" t="b">
        <v>0</v>
      </c>
      <c r="D86" t="b">
        <v>0</v>
      </c>
      <c r="E86" t="b">
        <v>0</v>
      </c>
      <c r="F86" t="b">
        <v>0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1</v>
      </c>
      <c r="V86" t="b">
        <v>0</v>
      </c>
      <c r="W86" t="b">
        <v>0</v>
      </c>
      <c r="X86" t="b">
        <v>0</v>
      </c>
      <c r="Y8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FILE FORMAT | N | N | N | N | N | N | N | N | N | N | N | N | N | N | N | N | N | N | N | Y | N | N | N |</v>
      </c>
    </row>
    <row r="87" spans="1:25">
      <c r="A87" t="s">
        <v>141</v>
      </c>
      <c r="B87" t="b">
        <v>0</v>
      </c>
      <c r="C87" t="b">
        <v>0</v>
      </c>
      <c r="D87" t="b">
        <v>0</v>
      </c>
      <c r="E87" t="b">
        <v>0</v>
      </c>
      <c r="F87" t="b">
        <v>0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 t="b">
        <v>1</v>
      </c>
      <c r="S87" t="b">
        <v>1</v>
      </c>
      <c r="T87" t="b">
        <v>0</v>
      </c>
      <c r="U87" t="b">
        <v>0</v>
      </c>
      <c r="V87" t="b">
        <v>0</v>
      </c>
      <c r="W87" t="b">
        <v>0</v>
      </c>
      <c r="X87" t="b">
        <v>0</v>
      </c>
      <c r="Y8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FUNCTION | N | N | N | N | N | N | N | N | N | N | N | N | N | N | N | N | Y | Y | N | N | N | N | N |</v>
      </c>
    </row>
    <row r="88" spans="1:25">
      <c r="A88" t="s">
        <v>23</v>
      </c>
      <c r="B88" t="b">
        <v>0</v>
      </c>
      <c r="C88" t="b">
        <v>0</v>
      </c>
      <c r="D88" t="b">
        <v>0</v>
      </c>
      <c r="E88" t="b">
        <v>0</v>
      </c>
      <c r="F88" t="b">
        <v>0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1</v>
      </c>
      <c r="V88" t="b">
        <v>0</v>
      </c>
      <c r="W88" t="b">
        <v>0</v>
      </c>
      <c r="X88" t="b">
        <v>0</v>
      </c>
      <c r="Y8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LANGUAGE | N | N | N | N | N | N | N | N | N | N | N | N | N | N | N | N | N | N | N | Y | N | N | N |</v>
      </c>
    </row>
    <row r="89" spans="1:25">
      <c r="A89" t="s">
        <v>24</v>
      </c>
      <c r="B89" t="b">
        <v>0</v>
      </c>
      <c r="C89" t="b">
        <v>0</v>
      </c>
      <c r="D89" t="b">
        <v>0</v>
      </c>
      <c r="E89" t="b">
        <v>0</v>
      </c>
      <c r="F89" t="b">
        <v>0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1</v>
      </c>
      <c r="V89" t="b">
        <v>0</v>
      </c>
      <c r="W89" t="b">
        <v>0</v>
      </c>
      <c r="X89" t="b">
        <v>0</v>
      </c>
      <c r="Y8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LIBRARY | N | N | N | N | N | N | N | N | N | N | N | N | N | N | N | N | N | N | N | Y | N | N | N |</v>
      </c>
    </row>
    <row r="90" spans="1:25">
      <c r="A90" t="s">
        <v>288</v>
      </c>
      <c r="B90" t="b">
        <v>0</v>
      </c>
      <c r="C90" t="b">
        <v>0</v>
      </c>
      <c r="D90" t="b">
        <v>0</v>
      </c>
      <c r="E90" t="b">
        <v>0</v>
      </c>
      <c r="F90" t="b">
        <v>0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R90" t="b">
        <v>1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0</v>
      </c>
      <c r="Y9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MODEL | N | N | N | N | N | N | N | N | N | N | N | N | N | N | N | N | Y | N | N | N | N | N | N |</v>
      </c>
    </row>
    <row r="91" spans="1:25">
      <c r="A91" t="s">
        <v>26</v>
      </c>
      <c r="B91" t="b">
        <v>0</v>
      </c>
      <c r="C91" t="b">
        <v>0</v>
      </c>
      <c r="D91" t="b">
        <v>0</v>
      </c>
      <c r="E91" t="b">
        <v>0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1</v>
      </c>
      <c r="V91" t="b">
        <v>0</v>
      </c>
      <c r="W91" t="b">
        <v>0</v>
      </c>
      <c r="X91" t="b">
        <v>0</v>
      </c>
      <c r="Y9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RESOURCE POOL | N | N | N | N | N | N | N | N | N | N | N | N | N | N | N | N | N | N | N | Y | N | N | N |</v>
      </c>
    </row>
    <row r="92" spans="1:25">
      <c r="A92" t="s">
        <v>216</v>
      </c>
      <c r="B92" t="b">
        <v>1</v>
      </c>
      <c r="C92" t="b">
        <v>0</v>
      </c>
      <c r="D92" t="b">
        <v>0</v>
      </c>
      <c r="E92" t="b">
        <v>0</v>
      </c>
      <c r="F92" t="b">
        <v>0</v>
      </c>
      <c r="G92" t="b">
        <v>0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Q92" t="b">
        <v>0</v>
      </c>
      <c r="R92" t="b">
        <v>1</v>
      </c>
      <c r="S92" t="b">
        <v>0</v>
      </c>
      <c r="T92" t="b">
        <v>0</v>
      </c>
      <c r="U92" t="b">
        <v>0</v>
      </c>
      <c r="V92" t="b">
        <v>0</v>
      </c>
      <c r="W92" t="b">
        <v>0</v>
      </c>
      <c r="X92" t="b">
        <v>0</v>
      </c>
      <c r="Y9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SCHEMA | Y | N | N | N | N | N | N | N | N | N | N | N | N | N | N | N | Y | N | N | N | N | N | N |</v>
      </c>
    </row>
    <row r="93" spans="1:25">
      <c r="A93" t="s">
        <v>27</v>
      </c>
      <c r="B93" t="b">
        <v>1</v>
      </c>
      <c r="C93" t="b">
        <v>0</v>
      </c>
      <c r="D93" t="b">
        <v>0</v>
      </c>
      <c r="E93" t="b">
        <v>0</v>
      </c>
      <c r="F93" t="b">
        <v>0</v>
      </c>
      <c r="G93" t="b">
        <v>0</v>
      </c>
      <c r="H93" t="b">
        <v>1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 t="b">
        <v>0</v>
      </c>
      <c r="R93" t="b">
        <v>1</v>
      </c>
      <c r="S93" t="b">
        <v>0</v>
      </c>
      <c r="T93" t="b">
        <v>0</v>
      </c>
      <c r="U93" t="b">
        <v>1</v>
      </c>
      <c r="V93" t="b">
        <v>0</v>
      </c>
      <c r="W93" t="b">
        <v>0</v>
      </c>
      <c r="X93" t="b">
        <v>0</v>
      </c>
      <c r="Y9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TABLE | Y | N | N | N | N | N | Y | N | N | N | N | N | N | N | N | N | Y | N | N | Y | N | N | N |</v>
      </c>
    </row>
    <row r="94" spans="1:25">
      <c r="A94" t="s">
        <v>307</v>
      </c>
      <c r="B94" t="b">
        <v>0</v>
      </c>
      <c r="C94" t="b">
        <v>0</v>
      </c>
      <c r="D94" t="b">
        <v>0</v>
      </c>
      <c r="E94" t="b">
        <v>0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  <c r="X94" t="b">
        <v>1</v>
      </c>
      <c r="Y9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TABLE AS COPY | N | N | N | N | N | N | N | N | N | N | N | N | N | N | N | N | N | N | N | N | N | N | Y |</v>
      </c>
    </row>
    <row r="95" spans="1:25">
      <c r="A95" t="s">
        <v>28</v>
      </c>
      <c r="B95" t="b">
        <v>0</v>
      </c>
      <c r="C95" t="b">
        <v>0</v>
      </c>
      <c r="D95" t="b">
        <v>0</v>
      </c>
      <c r="E95" t="b">
        <v>0</v>
      </c>
      <c r="F95" t="b">
        <v>0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0</v>
      </c>
      <c r="T95" t="b">
        <v>0</v>
      </c>
      <c r="U95" t="b">
        <v>1</v>
      </c>
      <c r="V95" t="b">
        <v>0</v>
      </c>
      <c r="W95" t="b">
        <v>0</v>
      </c>
      <c r="X95" t="b">
        <v>0</v>
      </c>
      <c r="Y9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TABLE AS SELECT | N | N | N | N | N | N | N | N | N | N | N | N | N | N | N | N | N | N | N | Y | N | N | N |</v>
      </c>
    </row>
    <row r="96" spans="1:25">
      <c r="A96" t="s">
        <v>308</v>
      </c>
      <c r="B96" t="b">
        <v>0</v>
      </c>
      <c r="C96" t="b">
        <v>0</v>
      </c>
      <c r="D96" t="b">
        <v>0</v>
      </c>
      <c r="E96" t="b">
        <v>0</v>
      </c>
      <c r="F96" t="b">
        <v>0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  <c r="X96" t="b">
        <v>1</v>
      </c>
      <c r="Y9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TABLE ICEBERG | N | N | N | N | N | N | N | N | N | N | N | N | N | N | N | N | N | N | N | N | N | N | Y |</v>
      </c>
    </row>
    <row r="97" spans="1:25">
      <c r="A97" t="s">
        <v>289</v>
      </c>
      <c r="B97" t="b">
        <v>0</v>
      </c>
      <c r="C97" t="b">
        <v>0</v>
      </c>
      <c r="D97" t="b">
        <v>0</v>
      </c>
      <c r="E97" t="b">
        <v>0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1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  <c r="Y9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VIEW | N | N | N | N | N | N | N | N | N | N | N | N | N | N | N | N | Y | N | N | N | N | N | N |</v>
      </c>
    </row>
    <row r="98" spans="1:25">
      <c r="A98" t="s">
        <v>119</v>
      </c>
      <c r="B98" t="b">
        <v>0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1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  <c r="Y9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EXTERNAL VOLUME | N | N | N | N | N | N | N | N | N | N | N | N | N | N | N | N | N | Y | N | N | N | N | N |</v>
      </c>
    </row>
    <row r="99" spans="1:25">
      <c r="A99" t="s">
        <v>120</v>
      </c>
      <c r="B99" t="b">
        <v>0</v>
      </c>
      <c r="C99" t="b">
        <v>0</v>
      </c>
      <c r="D99" t="b">
        <v>0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1</v>
      </c>
      <c r="T99" t="b">
        <v>0</v>
      </c>
      <c r="U99" t="b">
        <v>0</v>
      </c>
      <c r="V99" t="b">
        <v>0</v>
      </c>
      <c r="W99" t="b">
        <v>0</v>
      </c>
      <c r="X99" t="b">
        <v>0</v>
      </c>
      <c r="Y9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FAILOVER GROUP | N | N | N | N | N | N | N | N | N | N | N | N | N | N | N | N | N | Y | N | N | N | N | N |</v>
      </c>
    </row>
    <row r="100" spans="1:25">
      <c r="A100" t="s">
        <v>309</v>
      </c>
      <c r="B100" t="b">
        <v>0</v>
      </c>
      <c r="C100" t="b">
        <v>0</v>
      </c>
      <c r="D100" t="b">
        <v>0</v>
      </c>
      <c r="E100" t="b">
        <v>0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  <c r="X100" t="b">
        <v>1</v>
      </c>
      <c r="Y10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FAULT GROUP | N | N | N | N | N | N | N | N | N | N | N | N | N | N | N | N | N | N | N | N | N | N | Y |</v>
      </c>
    </row>
    <row r="101" spans="1:25">
      <c r="A101" t="s">
        <v>121</v>
      </c>
      <c r="B101" t="b">
        <v>0</v>
      </c>
      <c r="C101" t="b">
        <v>0</v>
      </c>
      <c r="D101" t="b">
        <v>0</v>
      </c>
      <c r="E101" t="b">
        <v>0</v>
      </c>
      <c r="F101" t="b">
        <v>0</v>
      </c>
      <c r="G101" t="b">
        <v>0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 t="b">
        <v>0</v>
      </c>
      <c r="R101" t="b">
        <v>0</v>
      </c>
      <c r="S101" t="b">
        <v>1</v>
      </c>
      <c r="T101" t="b">
        <v>0</v>
      </c>
      <c r="U101" t="b">
        <v>0</v>
      </c>
      <c r="V101" t="b">
        <v>0</v>
      </c>
      <c r="W101" t="b">
        <v>0</v>
      </c>
      <c r="X101" t="b">
        <v>0</v>
      </c>
      <c r="Y10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FEATURE POLICY | N | N | N | N | N | N | N | N | N | N | N | N | N | N | N | N | N | Y | N | N | N | N | N |</v>
      </c>
    </row>
    <row r="102" spans="1:25">
      <c r="A102" t="s">
        <v>142</v>
      </c>
      <c r="B102" t="b">
        <v>0</v>
      </c>
      <c r="C102" t="b">
        <v>0</v>
      </c>
      <c r="D102" t="b">
        <v>0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1</v>
      </c>
      <c r="T102" t="b">
        <v>0</v>
      </c>
      <c r="U102" t="b">
        <v>0</v>
      </c>
      <c r="V102" t="b">
        <v>0</v>
      </c>
      <c r="W102" t="b">
        <v>0</v>
      </c>
      <c r="X102" t="b">
        <v>0</v>
      </c>
      <c r="Y10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FILE FORMAT | N | N | N | N | N | N | N | N | N | N | N | N | N | N | N | N | N | Y | N | N | N | N | N |</v>
      </c>
    </row>
    <row r="103" spans="1:25">
      <c r="A103" t="s">
        <v>270</v>
      </c>
      <c r="B103" t="b">
        <v>0</v>
      </c>
      <c r="C103" t="b">
        <v>0</v>
      </c>
      <c r="D103" t="b">
        <v>0</v>
      </c>
      <c r="E103" t="b">
        <v>0</v>
      </c>
      <c r="F103" t="b">
        <v>0</v>
      </c>
      <c r="G103" t="b">
        <v>0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t="b">
        <v>0</v>
      </c>
      <c r="O103" t="b">
        <v>1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  <c r="X103" t="b">
        <v>0</v>
      </c>
      <c r="Y10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FLASHBACK ARCHIVE | N | N | N | N | N | N | N | N | N | N | N | N | N | Y | N | N | N | N | N | N | N | N | N |</v>
      </c>
    </row>
    <row r="104" spans="1:25">
      <c r="A104" t="s">
        <v>310</v>
      </c>
      <c r="B104" t="b">
        <v>0</v>
      </c>
      <c r="C104" t="b">
        <v>0</v>
      </c>
      <c r="D104" t="b">
        <v>0</v>
      </c>
      <c r="E104" t="b">
        <v>0</v>
      </c>
      <c r="F104" t="b">
        <v>0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  <c r="X104" t="b">
        <v>1</v>
      </c>
      <c r="Y10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FLEXIBLE EXTERNAL TABLE AS COPY | N | N | N | N | N | N | N | N | N | N | N | N | N | N | N | N | N | N | N | N | N | N | Y |</v>
      </c>
    </row>
    <row r="105" spans="1:25">
      <c r="A105" t="s">
        <v>311</v>
      </c>
      <c r="B105" t="b">
        <v>0</v>
      </c>
      <c r="C105" t="b">
        <v>0</v>
      </c>
      <c r="D105" t="b">
        <v>0</v>
      </c>
      <c r="E105" t="b">
        <v>0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  <c r="X105" t="b">
        <v>1</v>
      </c>
      <c r="Y10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FLEXIBLE TABLE | N | N | N | N | N | N | N | N | N | N | N | N | N | N | N | N | N | N | N | N | N | N | Y |</v>
      </c>
    </row>
    <row r="106" spans="1:25">
      <c r="A106" t="s">
        <v>79</v>
      </c>
      <c r="B106" t="b">
        <v>0</v>
      </c>
      <c r="C106" t="b">
        <v>0</v>
      </c>
      <c r="D106" t="b">
        <v>0</v>
      </c>
      <c r="E106" t="b">
        <v>0</v>
      </c>
      <c r="F106" t="b">
        <v>0</v>
      </c>
      <c r="G106" t="b">
        <v>0</v>
      </c>
      <c r="H106" t="b">
        <v>1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 t="b">
        <v>0</v>
      </c>
      <c r="P106" t="b">
        <v>1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  <c r="X106" t="b">
        <v>0</v>
      </c>
      <c r="Y10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FOREIGN DATA WRAPPER | N | N | N | N | N | N | Y | N | N | N | N | N | N | N | Y | N | N | N | N | N | N | N | N |</v>
      </c>
    </row>
    <row r="107" spans="1:25">
      <c r="A107" t="s">
        <v>235</v>
      </c>
      <c r="B107" t="b">
        <v>0</v>
      </c>
      <c r="C107" t="b">
        <v>0</v>
      </c>
      <c r="D107" t="b">
        <v>0</v>
      </c>
      <c r="E107" t="b">
        <v>0</v>
      </c>
      <c r="F107" t="b">
        <v>0</v>
      </c>
      <c r="G107" t="b">
        <v>0</v>
      </c>
      <c r="H107" t="b">
        <v>1</v>
      </c>
      <c r="I107" t="b">
        <v>0</v>
      </c>
      <c r="J107" t="b">
        <v>0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 t="b">
        <v>0</v>
      </c>
      <c r="W107" t="b">
        <v>1</v>
      </c>
      <c r="X107" t="b">
        <v>0</v>
      </c>
      <c r="Y10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FOREIGN TABLE | N | N | N | N | N | N | Y | N | N | N | N | N | N | N | N | N | N | N | N | N | N | Y | N |</v>
      </c>
    </row>
    <row r="108" spans="1:25">
      <c r="A108" t="s">
        <v>29</v>
      </c>
      <c r="B108" t="b">
        <v>0</v>
      </c>
      <c r="C108" t="b">
        <v>0</v>
      </c>
      <c r="D108" t="b">
        <v>0</v>
      </c>
      <c r="E108" t="b">
        <v>0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1</v>
      </c>
      <c r="V108" t="b">
        <v>0</v>
      </c>
      <c r="W108" t="b">
        <v>0</v>
      </c>
      <c r="X108" t="b">
        <v>0</v>
      </c>
      <c r="Y10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FULLTEXT CATALOG | N | N | N | N | N | N | N | N | N | N | N | N | N | N | N | N | N | N | N | Y | N | N | N |</v>
      </c>
    </row>
    <row r="109" spans="1:25">
      <c r="A109" t="s">
        <v>30</v>
      </c>
      <c r="B109" t="b">
        <v>0</v>
      </c>
      <c r="C109" t="b">
        <v>0</v>
      </c>
      <c r="D109" t="b">
        <v>0</v>
      </c>
      <c r="E109" t="b">
        <v>0</v>
      </c>
      <c r="F109" t="b">
        <v>0</v>
      </c>
      <c r="G109" t="b">
        <v>0</v>
      </c>
      <c r="H109" t="b">
        <v>0</v>
      </c>
      <c r="I109" t="b">
        <v>1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1</v>
      </c>
      <c r="V109" t="b">
        <v>0</v>
      </c>
      <c r="W109" t="b">
        <v>0</v>
      </c>
      <c r="X109" t="b">
        <v>0</v>
      </c>
      <c r="Y10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FULLTEXT INDEX | N | N | N | N | N | N | N | Y | N | N | N | N | N | N | N | N | N | N | N | Y | N | N | N |</v>
      </c>
    </row>
    <row r="110" spans="1:25">
      <c r="A110" t="s">
        <v>31</v>
      </c>
      <c r="B110" t="b">
        <v>0</v>
      </c>
      <c r="C110" t="b">
        <v>0</v>
      </c>
      <c r="D110" t="b">
        <v>0</v>
      </c>
      <c r="E110" t="b">
        <v>0</v>
      </c>
      <c r="F110" t="b">
        <v>0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1</v>
      </c>
      <c r="V110" t="b">
        <v>0</v>
      </c>
      <c r="W110" t="b">
        <v>0</v>
      </c>
      <c r="X110" t="b">
        <v>0</v>
      </c>
      <c r="Y11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FULLTEXT STOPLIST | N | N | N | N | N | N | N | N | N | N | N | N | N | N | N | N | N | N | N | Y | N | N | N |</v>
      </c>
    </row>
    <row r="111" spans="1:25">
      <c r="A111" t="s">
        <v>32</v>
      </c>
      <c r="B111" t="b">
        <v>1</v>
      </c>
      <c r="C111" t="b">
        <v>1</v>
      </c>
      <c r="D111" t="b">
        <v>1</v>
      </c>
      <c r="E111" t="b">
        <v>1</v>
      </c>
      <c r="F111" t="b">
        <v>0</v>
      </c>
      <c r="G111" t="b">
        <v>0</v>
      </c>
      <c r="H111" t="b">
        <v>1</v>
      </c>
      <c r="I111" t="b">
        <v>1</v>
      </c>
      <c r="J111" t="b">
        <v>1</v>
      </c>
      <c r="K111" t="b">
        <v>1</v>
      </c>
      <c r="L111" t="b">
        <v>1</v>
      </c>
      <c r="M111" t="b">
        <v>1</v>
      </c>
      <c r="N111" t="b">
        <v>0</v>
      </c>
      <c r="O111" t="b">
        <v>1</v>
      </c>
      <c r="P111" t="b">
        <v>1</v>
      </c>
      <c r="Q111" t="b">
        <v>1</v>
      </c>
      <c r="R111" t="b">
        <v>1</v>
      </c>
      <c r="S111" t="b">
        <v>1</v>
      </c>
      <c r="T111" t="b">
        <v>0</v>
      </c>
      <c r="U111" t="b">
        <v>1</v>
      </c>
      <c r="V111" t="b">
        <v>0</v>
      </c>
      <c r="W111" t="b">
        <v>1</v>
      </c>
      <c r="X111" t="b">
        <v>1</v>
      </c>
      <c r="Y11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FUNCTION | Y | Y | Y | Y | N | N | Y | Y | Y | Y | Y | Y | N | Y | Y | Y | Y | Y | N | Y | N | Y | Y |</v>
      </c>
    </row>
    <row r="112" spans="1:25">
      <c r="A112" t="s">
        <v>175</v>
      </c>
      <c r="B112" t="b">
        <v>0</v>
      </c>
      <c r="C112" t="b">
        <v>0</v>
      </c>
      <c r="D112" t="b">
        <v>0</v>
      </c>
      <c r="E112" t="b">
        <v>1</v>
      </c>
      <c r="F112" t="b">
        <v>0</v>
      </c>
      <c r="G112" t="b">
        <v>0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 t="b">
        <v>0</v>
      </c>
      <c r="W112" t="b">
        <v>1</v>
      </c>
      <c r="X112" t="b">
        <v>0</v>
      </c>
      <c r="Y11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FUNCTION MAPPING | N | N | N | Y | N | N | N | N | N | N | N | N | N | N | N | N | N | N | N | N | N | Y | N |</v>
      </c>
    </row>
    <row r="113" spans="1:25">
      <c r="A113" t="s">
        <v>241</v>
      </c>
      <c r="B113" t="b">
        <v>0</v>
      </c>
      <c r="C113" t="b">
        <v>0</v>
      </c>
      <c r="D113" t="b">
        <v>0</v>
      </c>
      <c r="E113" t="b">
        <v>0</v>
      </c>
      <c r="F113" t="b">
        <v>0</v>
      </c>
      <c r="G113" t="b">
        <v>0</v>
      </c>
      <c r="H113" t="b">
        <v>0</v>
      </c>
      <c r="I113" t="b">
        <v>1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 t="b">
        <v>0</v>
      </c>
      <c r="W113" t="b">
        <v>0</v>
      </c>
      <c r="X113" t="b">
        <v>0</v>
      </c>
      <c r="Y11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FUZZY SEARCH INDEX | N | N | N | N | N | N | N | Y | N | N | N | N | N | N | N | N | N | N | N | N | N | N | N |</v>
      </c>
    </row>
    <row r="114" spans="1:25">
      <c r="A114" t="s">
        <v>143</v>
      </c>
      <c r="B114" t="b">
        <v>0</v>
      </c>
      <c r="C114" t="b">
        <v>0</v>
      </c>
      <c r="D114" t="b">
        <v>0</v>
      </c>
      <c r="E114" t="b">
        <v>0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1</v>
      </c>
      <c r="T114" t="b">
        <v>0</v>
      </c>
      <c r="U114" t="b">
        <v>0</v>
      </c>
      <c r="V114" t="b">
        <v>0</v>
      </c>
      <c r="W114" t="b">
        <v>0</v>
      </c>
      <c r="X114" t="b">
        <v>0</v>
      </c>
      <c r="Y11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GIT REPOSITORY | N | N | N | N | N | N | N | N | N | N | N | N | N | N | N | N | N | Y | N | N | N | N | N |</v>
      </c>
    </row>
    <row r="115" spans="1:25">
      <c r="A115" t="s">
        <v>176</v>
      </c>
      <c r="B115" t="b">
        <v>0</v>
      </c>
      <c r="C115" t="b">
        <v>0</v>
      </c>
      <c r="D115" t="b">
        <v>0</v>
      </c>
      <c r="E115" t="b">
        <v>1</v>
      </c>
      <c r="F115" t="b">
        <v>0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  <c r="X115" t="b">
        <v>0</v>
      </c>
      <c r="Y11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GLOBAL TEMPORARY TABLE | N | N | N | Y | N | N | N | N | N | N | N | N | N | N | N | N | N | N | N | N | N | N | N |</v>
      </c>
    </row>
    <row r="116" spans="1:25">
      <c r="A116" t="s">
        <v>297</v>
      </c>
      <c r="B116" t="b">
        <v>0</v>
      </c>
      <c r="C116" t="b">
        <v>0</v>
      </c>
      <c r="D116" t="b">
        <v>0</v>
      </c>
      <c r="E116" t="b">
        <v>0</v>
      </c>
      <c r="F116" t="b">
        <v>0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  <c r="S116" t="b">
        <v>0</v>
      </c>
      <c r="T116" t="b">
        <v>0</v>
      </c>
      <c r="U116" t="b">
        <v>0</v>
      </c>
      <c r="V116" t="b">
        <v>0</v>
      </c>
      <c r="W116" t="b">
        <v>1</v>
      </c>
      <c r="X116" t="b">
        <v>0</v>
      </c>
      <c r="Y11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GLOBAL TEMPORARY TRACE TABLE | N | N | N | N | N | N | N | N | N | N | N | N | N | N | N | N | N | N | N | N | N | Y | N |</v>
      </c>
    </row>
    <row r="117" spans="1:25">
      <c r="A117" t="s">
        <v>298</v>
      </c>
      <c r="B117" t="b">
        <v>0</v>
      </c>
      <c r="C117" t="b">
        <v>0</v>
      </c>
      <c r="D117" t="b">
        <v>0</v>
      </c>
      <c r="E117" t="b">
        <v>0</v>
      </c>
      <c r="F117" t="b">
        <v>0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 t="b">
        <v>0</v>
      </c>
      <c r="W117" t="b">
        <v>1</v>
      </c>
      <c r="X117" t="b">
        <v>0</v>
      </c>
      <c r="Y11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GLOP SET | N | N | N | N | N | N | N | N | N | N | N | N | N | N | N | N | N | N | N | N | N | Y | N |</v>
      </c>
    </row>
    <row r="118" spans="1:25">
      <c r="A118" t="s">
        <v>242</v>
      </c>
      <c r="B118" t="b">
        <v>0</v>
      </c>
      <c r="C118" t="b">
        <v>0</v>
      </c>
      <c r="D118" t="b">
        <v>0</v>
      </c>
      <c r="E118" t="b">
        <v>0</v>
      </c>
      <c r="F118" t="b">
        <v>0</v>
      </c>
      <c r="G118" t="b">
        <v>0</v>
      </c>
      <c r="H118" t="b">
        <v>0</v>
      </c>
      <c r="I118" t="b">
        <v>1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  <c r="X118" t="b">
        <v>0</v>
      </c>
      <c r="Y11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GRAPH WORKSPACE | N | N | N | N | N | N | N | Y | N | N | N | N | N | N | N | N | N | N | N | N | N | N | N |</v>
      </c>
    </row>
    <row r="119" spans="1:25">
      <c r="A119" t="s">
        <v>80</v>
      </c>
      <c r="B119" t="b">
        <v>0</v>
      </c>
      <c r="C119" t="b">
        <v>0</v>
      </c>
      <c r="D119" t="b">
        <v>0</v>
      </c>
      <c r="E119" t="b">
        <v>0</v>
      </c>
      <c r="F119" t="b">
        <v>0</v>
      </c>
      <c r="G119" t="b">
        <v>0</v>
      </c>
      <c r="H119" t="b">
        <v>1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1</v>
      </c>
      <c r="Q119" t="b">
        <v>0</v>
      </c>
      <c r="R119" t="b">
        <v>1</v>
      </c>
      <c r="S119" t="b">
        <v>0</v>
      </c>
      <c r="T119" t="b">
        <v>0</v>
      </c>
      <c r="U119" t="b">
        <v>0</v>
      </c>
      <c r="V119" t="b">
        <v>0</v>
      </c>
      <c r="W119" t="b">
        <v>0</v>
      </c>
      <c r="X119" t="b">
        <v>0</v>
      </c>
      <c r="Y11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GROUP | N | N | N | N | N | N | Y | N | N | N | N | N | N | N | Y | N | Y | N | N | N | N | N | N |</v>
      </c>
    </row>
    <row r="120" spans="1:25">
      <c r="A120" t="s">
        <v>312</v>
      </c>
      <c r="B120" t="b">
        <v>0</v>
      </c>
      <c r="C120" t="b">
        <v>0</v>
      </c>
      <c r="D120" t="b">
        <v>0</v>
      </c>
      <c r="E120" t="b">
        <v>0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  <c r="V120" t="b">
        <v>0</v>
      </c>
      <c r="W120" t="b">
        <v>0</v>
      </c>
      <c r="X120" t="b">
        <v>1</v>
      </c>
      <c r="Y12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HCATALOG | N | N | N | N | N | N | N | N | N | N | N | N | N | N | N | N | N | N | N | N | N | N | Y |</v>
      </c>
    </row>
    <row r="121" spans="1:25">
      <c r="A121" t="s">
        <v>271</v>
      </c>
      <c r="B121" t="b">
        <v>0</v>
      </c>
      <c r="C121" t="b">
        <v>0</v>
      </c>
      <c r="D121" t="b">
        <v>0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t="b">
        <v>1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  <c r="X121" t="b">
        <v>0</v>
      </c>
      <c r="Y12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HIERARCHY | N | N | N | N | N | N | N | N | N | N | N | N | N | Y | N | N | N | N | N | N | N | N | N |</v>
      </c>
    </row>
    <row r="122" spans="1:25">
      <c r="A122" t="s">
        <v>177</v>
      </c>
      <c r="B122" t="b">
        <v>0</v>
      </c>
      <c r="C122" t="b">
        <v>0</v>
      </c>
      <c r="D122" t="b">
        <v>0</v>
      </c>
      <c r="E122" t="b">
        <v>1</v>
      </c>
      <c r="F122" t="b">
        <v>0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  <c r="X122" t="b">
        <v>0</v>
      </c>
      <c r="Y12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HISTOGRAM TEMPLATE | N | N | N | Y | N | N | N | N | N | N | N | N | N | N | N | N | N | N | N | N | N | N | N |</v>
      </c>
    </row>
    <row r="123" spans="1:25">
      <c r="A123" t="s">
        <v>144</v>
      </c>
      <c r="B123" t="b">
        <v>0</v>
      </c>
      <c r="C123" t="b">
        <v>0</v>
      </c>
      <c r="D123" t="b">
        <v>0</v>
      </c>
      <c r="E123" t="b">
        <v>0</v>
      </c>
      <c r="F123" t="b">
        <v>0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0</v>
      </c>
      <c r="S123" t="b">
        <v>1</v>
      </c>
      <c r="T123" t="b">
        <v>0</v>
      </c>
      <c r="U123" t="b">
        <v>0</v>
      </c>
      <c r="V123" t="b">
        <v>0</v>
      </c>
      <c r="W123" t="b">
        <v>0</v>
      </c>
      <c r="X123" t="b">
        <v>0</v>
      </c>
      <c r="Y12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HYBRID TABLE | N | N | N | N | N | N | N | N | N | N | N | N | N | N | N | N | N | Y | N | N | N | N | N |</v>
      </c>
    </row>
    <row r="124" spans="1:25">
      <c r="A124" t="s">
        <v>145</v>
      </c>
      <c r="B124" t="b">
        <v>0</v>
      </c>
      <c r="C124" t="b">
        <v>0</v>
      </c>
      <c r="D124" t="b">
        <v>0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 t="b">
        <v>0</v>
      </c>
      <c r="S124" t="b">
        <v>1</v>
      </c>
      <c r="T124" t="b">
        <v>0</v>
      </c>
      <c r="U124" t="b">
        <v>0</v>
      </c>
      <c r="V124" t="b">
        <v>0</v>
      </c>
      <c r="W124" t="b">
        <v>0</v>
      </c>
      <c r="X124" t="b">
        <v>0</v>
      </c>
      <c r="Y12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ICEBURG TABLE | N | N | N | N | N | N | N | N | N | N | N | N | N | N | N | N | N | Y | N | N | N | N | N |</v>
      </c>
    </row>
    <row r="125" spans="1:25">
      <c r="A125" t="s">
        <v>290</v>
      </c>
      <c r="B125" t="b">
        <v>0</v>
      </c>
      <c r="C125" t="b">
        <v>0</v>
      </c>
      <c r="D125" t="b">
        <v>0</v>
      </c>
      <c r="E125" t="b">
        <v>0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1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  <c r="X125" t="b">
        <v>0</v>
      </c>
      <c r="Y12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IDENTITY PROVIDER | N | N | N | N | N | N | N | N | N | N | N | N | N | N | N | N | Y | N | N | N | N | N | N |</v>
      </c>
    </row>
    <row r="126" spans="1:25">
      <c r="A126" t="s">
        <v>146</v>
      </c>
      <c r="B126" t="b">
        <v>0</v>
      </c>
      <c r="C126" t="b">
        <v>0</v>
      </c>
      <c r="D126" t="b">
        <v>0</v>
      </c>
      <c r="E126" t="b">
        <v>0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  <c r="S126" t="b">
        <v>1</v>
      </c>
      <c r="T126" t="b">
        <v>0</v>
      </c>
      <c r="U126" t="b">
        <v>0</v>
      </c>
      <c r="V126" t="b">
        <v>0</v>
      </c>
      <c r="W126" t="b">
        <v>0</v>
      </c>
      <c r="X126" t="b">
        <v>0</v>
      </c>
      <c r="Y12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IMAGE REPOSITORY | N | N | N | N | N | N | N | N | N | N | N | N | N | N | N | N | N | Y | N | N | N | N | N |</v>
      </c>
    </row>
    <row r="127" spans="1:25">
      <c r="A127" t="s">
        <v>33</v>
      </c>
      <c r="B127" t="b">
        <v>0</v>
      </c>
      <c r="C127" t="b">
        <v>0</v>
      </c>
      <c r="D127" t="b">
        <v>0</v>
      </c>
      <c r="E127" t="b">
        <v>1</v>
      </c>
      <c r="F127" t="b">
        <v>1</v>
      </c>
      <c r="G127" t="b">
        <v>0</v>
      </c>
      <c r="H127" t="b">
        <v>1</v>
      </c>
      <c r="I127" t="b">
        <v>1</v>
      </c>
      <c r="J127" t="b">
        <v>1</v>
      </c>
      <c r="K127" t="b">
        <v>0</v>
      </c>
      <c r="L127" t="b">
        <v>1</v>
      </c>
      <c r="M127" t="b">
        <v>1</v>
      </c>
      <c r="N127" t="b">
        <v>0</v>
      </c>
      <c r="O127" t="b">
        <v>1</v>
      </c>
      <c r="P127" t="b">
        <v>1</v>
      </c>
      <c r="Q127" t="b">
        <v>0</v>
      </c>
      <c r="R127" t="b">
        <v>0</v>
      </c>
      <c r="S127" t="b">
        <v>0</v>
      </c>
      <c r="T127" t="b">
        <v>1</v>
      </c>
      <c r="U127" t="b">
        <v>1</v>
      </c>
      <c r="V127" t="b">
        <v>0</v>
      </c>
      <c r="W127" t="b">
        <v>1</v>
      </c>
      <c r="X127" t="b">
        <v>0</v>
      </c>
      <c r="Y12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INDEX | N | N | N | Y | Y | N | Y | Y | Y | N | Y | Y | N | Y | Y | N | N | N | Y | Y | N | Y | N |</v>
      </c>
    </row>
    <row r="128" spans="1:25">
      <c r="A128" t="s">
        <v>178</v>
      </c>
      <c r="B128" t="b">
        <v>0</v>
      </c>
      <c r="C128" t="b">
        <v>0</v>
      </c>
      <c r="D128" t="b">
        <v>0</v>
      </c>
      <c r="E128" t="b">
        <v>1</v>
      </c>
      <c r="F128" t="b">
        <v>0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  <c r="X128" t="b">
        <v>0</v>
      </c>
      <c r="Y12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INDEX EXTENSION | N | N | N | Y | N | N | N | N | N | N | N | N | N | N | N | N | N | N | N | N | N | N | N |</v>
      </c>
    </row>
    <row r="129" spans="1:25">
      <c r="A129" t="s">
        <v>272</v>
      </c>
      <c r="B129" t="b">
        <v>0</v>
      </c>
      <c r="C129" t="b">
        <v>0</v>
      </c>
      <c r="D129" t="b">
        <v>0</v>
      </c>
      <c r="E129" t="b">
        <v>0</v>
      </c>
      <c r="F129" t="b">
        <v>0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  <c r="O129" t="b">
        <v>1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  <c r="V129" t="b">
        <v>0</v>
      </c>
      <c r="W129" t="b">
        <v>0</v>
      </c>
      <c r="X129" t="b">
        <v>0</v>
      </c>
      <c r="Y12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INDEXTYPE | N | N | N | N | N | N | N | N | N | N | N | N | N | Y | N | N | N | N | N | N | N | N | N |</v>
      </c>
    </row>
    <row r="130" spans="1:25">
      <c r="A130" t="s">
        <v>273</v>
      </c>
      <c r="B130" t="b">
        <v>0</v>
      </c>
      <c r="C130" t="b">
        <v>0</v>
      </c>
      <c r="D130" t="b">
        <v>0</v>
      </c>
      <c r="E130" t="b">
        <v>0</v>
      </c>
      <c r="F130" t="b">
        <v>0</v>
      </c>
      <c r="G130" t="b">
        <v>0</v>
      </c>
      <c r="H130" t="b">
        <v>0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t="b">
        <v>0</v>
      </c>
      <c r="O130" t="b">
        <v>1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 t="b">
        <v>0</v>
      </c>
      <c r="W130" t="b">
        <v>0</v>
      </c>
      <c r="X130" t="b">
        <v>0</v>
      </c>
      <c r="Y13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INMEMORY JOIN GROUP | N | N | N | N | N | N | N | N | N | N | N | N | N | Y | N | N | N | N | N | N | N | N | N |</v>
      </c>
    </row>
    <row r="131" spans="1:25">
      <c r="A131" t="s">
        <v>274</v>
      </c>
      <c r="B131" t="b">
        <v>0</v>
      </c>
      <c r="C131" t="b">
        <v>0</v>
      </c>
      <c r="D131" t="b">
        <v>0</v>
      </c>
      <c r="E131" t="b">
        <v>0</v>
      </c>
      <c r="F131" t="b">
        <v>0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 t="b">
        <v>1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  <c r="X131" t="b">
        <v>0</v>
      </c>
      <c r="Y13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JAVA | N | N | N | N | N | N | N | N | N | N | N | N | N | Y | N | N | N | N | N | N | N | N | N |</v>
      </c>
    </row>
    <row r="132" spans="1:25">
      <c r="A132" t="s">
        <v>299</v>
      </c>
      <c r="B132" t="b">
        <v>0</v>
      </c>
      <c r="C132" t="b">
        <v>0</v>
      </c>
      <c r="D132" t="b">
        <v>0</v>
      </c>
      <c r="E132" t="b">
        <v>0</v>
      </c>
      <c r="F132" t="b">
        <v>0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1</v>
      </c>
      <c r="X132" t="b">
        <v>0</v>
      </c>
      <c r="Y13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JOIN INDEX | N | N | N | N | N | N | N | N | N | N | N | N | N | N | N | N | N | N | N | N | N | Y | N |</v>
      </c>
    </row>
    <row r="133" spans="1:25">
      <c r="A133" t="s">
        <v>147</v>
      </c>
      <c r="B133" t="b">
        <v>0</v>
      </c>
      <c r="C133" t="b">
        <v>0</v>
      </c>
      <c r="D133" t="b">
        <v>0</v>
      </c>
      <c r="E133" t="b">
        <v>0</v>
      </c>
      <c r="F133" t="b">
        <v>0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b">
        <v>1</v>
      </c>
      <c r="T133" t="b">
        <v>0</v>
      </c>
      <c r="U133" t="b">
        <v>0</v>
      </c>
      <c r="V133" t="b">
        <v>0</v>
      </c>
      <c r="W133" t="b">
        <v>0</v>
      </c>
      <c r="X133" t="b">
        <v>0</v>
      </c>
      <c r="Y13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JOIN POLICY | N | N | N | N | N | N | N | N | N | N | N | N | N | N | N | N | N | Y | N | N | N | N | N |</v>
      </c>
    </row>
    <row r="134" spans="1:25">
      <c r="A134" t="s">
        <v>105</v>
      </c>
      <c r="B134" t="b">
        <v>0</v>
      </c>
      <c r="C134" t="b">
        <v>0</v>
      </c>
      <c r="D134" t="b">
        <v>0</v>
      </c>
      <c r="E134" t="b">
        <v>0</v>
      </c>
      <c r="F134" t="b">
        <v>0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1</v>
      </c>
      <c r="N134" t="b">
        <v>0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  <c r="X134" t="b">
        <v>0</v>
      </c>
      <c r="Y13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JSON DUALITY VIEW | N | N | N | N | N | N | N | N | N | N | N | Y | N | N | N | N | N | N | N | N | N | N | N |</v>
      </c>
    </row>
    <row r="135" spans="1:25">
      <c r="A135" t="s">
        <v>34</v>
      </c>
      <c r="B135" t="b">
        <v>0</v>
      </c>
      <c r="C135" t="b">
        <v>0</v>
      </c>
      <c r="D135" t="b">
        <v>0</v>
      </c>
      <c r="E135" t="b">
        <v>0</v>
      </c>
      <c r="F135" t="b">
        <v>0</v>
      </c>
      <c r="G135" t="b">
        <v>0</v>
      </c>
      <c r="H135" t="b">
        <v>0</v>
      </c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1</v>
      </c>
      <c r="V135" t="b">
        <v>0</v>
      </c>
      <c r="W135" t="b">
        <v>0</v>
      </c>
      <c r="X135" t="b">
        <v>0</v>
      </c>
      <c r="Y13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JSON INDEX | N | N | N | N | N | N | N | N | N | N | N | N | N | N | N | N | N | N | N | Y | N | N | N |</v>
      </c>
    </row>
    <row r="136" spans="1:25">
      <c r="A136" t="s">
        <v>243</v>
      </c>
      <c r="B136" t="b">
        <v>0</v>
      </c>
      <c r="C136" t="b">
        <v>0</v>
      </c>
      <c r="D136" t="b">
        <v>0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 t="b">
        <v>0</v>
      </c>
      <c r="W136" t="b">
        <v>0</v>
      </c>
      <c r="X136" t="b">
        <v>0</v>
      </c>
      <c r="Y13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JWT PROVIDER | N | N | N | N | N | N | N | Y | N | N | N | N | N | N | N | N | N | N | N | N | N | N | N |</v>
      </c>
    </row>
    <row r="137" spans="1:25">
      <c r="A137" t="s">
        <v>313</v>
      </c>
      <c r="B137" t="b">
        <v>0</v>
      </c>
      <c r="C137" t="b">
        <v>0</v>
      </c>
      <c r="D137" t="b">
        <v>0</v>
      </c>
      <c r="E137" t="b">
        <v>0</v>
      </c>
      <c r="F137" t="b">
        <v>0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  <c r="X137" t="b">
        <v>1</v>
      </c>
      <c r="Y13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KEY | N | N | N | N | N | N | N | N | N | N | N | N | N | N | N | N | N | N | N | N | N | N | Y |</v>
      </c>
    </row>
    <row r="138" spans="1:25">
      <c r="A138" t="s">
        <v>81</v>
      </c>
      <c r="B138" t="b">
        <v>0</v>
      </c>
      <c r="C138" t="b">
        <v>0</v>
      </c>
      <c r="D138" t="b">
        <v>0</v>
      </c>
      <c r="E138" t="b">
        <v>0</v>
      </c>
      <c r="F138" t="b">
        <v>0</v>
      </c>
      <c r="G138" t="b">
        <v>0</v>
      </c>
      <c r="H138" t="b">
        <v>1</v>
      </c>
      <c r="I138" t="b">
        <v>0</v>
      </c>
      <c r="J138" t="b">
        <v>0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t="b">
        <v>1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 t="b">
        <v>0</v>
      </c>
      <c r="W138" t="b">
        <v>0</v>
      </c>
      <c r="X138" t="b">
        <v>0</v>
      </c>
      <c r="Y13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LANGUAGE | N | N | N | N | N | N | Y | N | N | N | N | N | N | N | Y | N | N | N | N | N | N | N | N |</v>
      </c>
    </row>
    <row r="139" spans="1:25">
      <c r="A139" t="s">
        <v>244</v>
      </c>
      <c r="B139" t="b">
        <v>0</v>
      </c>
      <c r="C139" t="b">
        <v>0</v>
      </c>
      <c r="D139" t="b">
        <v>0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t="b">
        <v>0</v>
      </c>
      <c r="K139" t="b">
        <v>0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  <c r="X139" t="b">
        <v>0</v>
      </c>
      <c r="Y13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LDAP PROVIDER | N | N | N | N | N | N | N | Y | N | N | N | N | N | N | N | N | N | N | N | N | N | N | N |</v>
      </c>
    </row>
    <row r="140" spans="1:25">
      <c r="A140" t="s">
        <v>106</v>
      </c>
      <c r="B140" t="b">
        <v>0</v>
      </c>
      <c r="C140" t="b">
        <v>0</v>
      </c>
      <c r="D140" t="b">
        <v>0</v>
      </c>
      <c r="E140" t="b">
        <v>0</v>
      </c>
      <c r="F140" t="b">
        <v>0</v>
      </c>
      <c r="G140" t="b">
        <v>0</v>
      </c>
      <c r="H140" t="b">
        <v>0</v>
      </c>
      <c r="I140" t="b">
        <v>1</v>
      </c>
      <c r="J140" t="b">
        <v>0</v>
      </c>
      <c r="K140" t="b">
        <v>0</v>
      </c>
      <c r="L140" t="b">
        <v>0</v>
      </c>
      <c r="M140" t="b">
        <v>1</v>
      </c>
      <c r="N140" t="b">
        <v>0</v>
      </c>
      <c r="O140" t="b">
        <v>1</v>
      </c>
      <c r="P140" t="b">
        <v>0</v>
      </c>
      <c r="Q140" t="b">
        <v>0</v>
      </c>
      <c r="R140" t="b">
        <v>1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  <c r="X140" t="b">
        <v>1</v>
      </c>
      <c r="Y14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LIBRARY | N | N | N | N | N | N | N | Y | N | N | N | Y | N | Y | N | N | Y | N | N | N | N | N | Y |</v>
      </c>
    </row>
    <row r="141" spans="1:25">
      <c r="A141" t="s">
        <v>148</v>
      </c>
      <c r="B141" t="b">
        <v>0</v>
      </c>
      <c r="C141" t="b">
        <v>0</v>
      </c>
      <c r="D141" t="b">
        <v>0</v>
      </c>
      <c r="E141" t="b">
        <v>0</v>
      </c>
      <c r="F141" t="b">
        <v>0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b">
        <v>1</v>
      </c>
      <c r="T141" t="b">
        <v>0</v>
      </c>
      <c r="U141" t="b">
        <v>0</v>
      </c>
      <c r="V141" t="b">
        <v>0</v>
      </c>
      <c r="W141" t="b">
        <v>0</v>
      </c>
      <c r="X141" t="b">
        <v>0</v>
      </c>
      <c r="Y14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LISTING | N | N | N | N | N | N | N | N | N | N | N | N | N | N | N | N | N | Y | N | N | N | N | N |</v>
      </c>
    </row>
    <row r="142" spans="1:25">
      <c r="A142" t="s">
        <v>314</v>
      </c>
      <c r="B142" t="b">
        <v>0</v>
      </c>
      <c r="C142" t="b">
        <v>0</v>
      </c>
      <c r="D142" t="b">
        <v>0</v>
      </c>
      <c r="E142" t="b">
        <v>0</v>
      </c>
      <c r="F142" t="b">
        <v>0</v>
      </c>
      <c r="G142" t="b">
        <v>0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  <c r="X142" t="b">
        <v>1</v>
      </c>
      <c r="Y14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LOAD BALANCE GROUP | N | N | N | N | N | N | N | N | N | N | N | N | N | N | N | N | N | N | N | N | N | N | Y |</v>
      </c>
    </row>
    <row r="143" spans="1:25">
      <c r="A143" t="s">
        <v>315</v>
      </c>
      <c r="B143" t="b">
        <v>0</v>
      </c>
      <c r="C143" t="b">
        <v>0</v>
      </c>
      <c r="D143" t="b">
        <v>0</v>
      </c>
      <c r="E143" t="b">
        <v>0</v>
      </c>
      <c r="F143" t="b">
        <v>0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 t="b">
        <v>0</v>
      </c>
      <c r="W143" t="b">
        <v>0</v>
      </c>
      <c r="X143" t="b">
        <v>1</v>
      </c>
      <c r="Y14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LOCAL TEMPORARY VIEW | N | N | N | N | N | N | N | N | N | N | N | N | N | N | N | N | N | N | N | N | N | N | Y |</v>
      </c>
    </row>
    <row r="144" spans="1:25">
      <c r="A144" t="s">
        <v>231</v>
      </c>
      <c r="B144" t="b">
        <v>0</v>
      </c>
      <c r="C144" t="b">
        <v>0</v>
      </c>
      <c r="D144" t="b">
        <v>1</v>
      </c>
      <c r="E144" t="b">
        <v>0</v>
      </c>
      <c r="F144" t="b">
        <v>0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0</v>
      </c>
      <c r="W144" t="b">
        <v>0</v>
      </c>
      <c r="X144" t="b">
        <v>1</v>
      </c>
      <c r="Y14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LOCATION | N | N | Y | N | N | N | N | N | N | N | N | N | N | N | N | N | N | N | N | N | N | N | Y |</v>
      </c>
    </row>
    <row r="145" spans="1:25">
      <c r="A145" t="s">
        <v>275</v>
      </c>
      <c r="B145" t="b">
        <v>0</v>
      </c>
      <c r="C145" t="b">
        <v>0</v>
      </c>
      <c r="D145" t="b">
        <v>0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 t="b">
        <v>1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  <c r="X145" t="b">
        <v>0</v>
      </c>
      <c r="Y14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LOCKDOWN PROFILE | N | N | N | N | N | N | N | N | N | N | N | N | N | Y | N | N | N | N | N | N | N | N | N |</v>
      </c>
    </row>
    <row r="146" spans="1:25">
      <c r="A146" t="s">
        <v>107</v>
      </c>
      <c r="B146" t="b">
        <v>0</v>
      </c>
      <c r="C146" t="b">
        <v>0</v>
      </c>
      <c r="D146" t="b">
        <v>0</v>
      </c>
      <c r="E146" t="b">
        <v>0</v>
      </c>
      <c r="F146" t="b">
        <v>0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1</v>
      </c>
      <c r="M146" t="b">
        <v>1</v>
      </c>
      <c r="N146" t="b">
        <v>0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  <c r="X146" t="b">
        <v>0</v>
      </c>
      <c r="Y14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LOG FILE GROUP | N | N | N | N | N | N | N | N | N | N | Y | Y | N | N | N | N | N | N | N | N | N | N | N |</v>
      </c>
    </row>
    <row r="147" spans="1:25">
      <c r="A147" t="s">
        <v>35</v>
      </c>
      <c r="B147" t="b">
        <v>0</v>
      </c>
      <c r="C147" t="b">
        <v>0</v>
      </c>
      <c r="D147" t="b">
        <v>0</v>
      </c>
      <c r="E147" t="b">
        <v>0</v>
      </c>
      <c r="F147" t="b">
        <v>0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1</v>
      </c>
      <c r="V147" t="b">
        <v>0</v>
      </c>
      <c r="W147" t="b">
        <v>0</v>
      </c>
      <c r="X147" t="b">
        <v>0</v>
      </c>
      <c r="Y14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LOGIN | N | N | N | N | N | N | N | N | N | N | N | N | N | N | N | N | N | N | N | Y | N | N | N |</v>
      </c>
    </row>
    <row r="148" spans="1:25">
      <c r="A148" t="s">
        <v>99</v>
      </c>
      <c r="B148" t="b">
        <v>0</v>
      </c>
      <c r="C148" t="b">
        <v>0</v>
      </c>
      <c r="D148" t="b">
        <v>0</v>
      </c>
      <c r="E148" t="b">
        <v>0</v>
      </c>
      <c r="F148" t="b">
        <v>1</v>
      </c>
      <c r="G148" t="b">
        <v>0</v>
      </c>
      <c r="H148" t="b">
        <v>0</v>
      </c>
      <c r="I148" t="b">
        <v>0</v>
      </c>
      <c r="J148" t="b">
        <v>1</v>
      </c>
      <c r="K148" t="b">
        <v>0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1</v>
      </c>
      <c r="X148" t="b">
        <v>0</v>
      </c>
      <c r="Y14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MACRO | N | N | N | N | Y | N | N | N | Y | N | N | N | N | N | N | N | N | N | N | N | N | Y | N |</v>
      </c>
    </row>
    <row r="149" spans="1:25">
      <c r="A149" t="s">
        <v>300</v>
      </c>
      <c r="B149" t="b">
        <v>0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1</v>
      </c>
      <c r="X149" t="b">
        <v>0</v>
      </c>
      <c r="Y14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MAP | N | N | N | N | N | N | N | N | N | N | N | N | N | N | N | N | N | N | N | N | N | Y | N |</v>
      </c>
    </row>
    <row r="150" spans="1:25">
      <c r="A150" t="s">
        <v>149</v>
      </c>
      <c r="B150" t="b">
        <v>0</v>
      </c>
      <c r="C150" t="b">
        <v>0</v>
      </c>
      <c r="D150" t="b">
        <v>0</v>
      </c>
      <c r="E150" t="b">
        <v>1</v>
      </c>
      <c r="F150" t="b">
        <v>0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 t="b">
        <v>1</v>
      </c>
      <c r="S150" t="b">
        <v>0</v>
      </c>
      <c r="T150" t="b">
        <v>0</v>
      </c>
      <c r="U150" t="b">
        <v>0</v>
      </c>
      <c r="V150" t="b">
        <v>0</v>
      </c>
      <c r="W150" t="b">
        <v>0</v>
      </c>
      <c r="X150" t="b">
        <v>0</v>
      </c>
      <c r="Y15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MASKING POLICY | N | N | N | Y | N | N | N | N | N | N | N | N | N | N | N | N | Y | N | N | N | N | N | N |</v>
      </c>
    </row>
    <row r="151" spans="1:25">
      <c r="A151" t="s">
        <v>149</v>
      </c>
      <c r="B151" t="b">
        <v>0</v>
      </c>
      <c r="C151" t="b">
        <v>0</v>
      </c>
      <c r="D151" t="b">
        <v>0</v>
      </c>
      <c r="E151" t="b">
        <v>0</v>
      </c>
      <c r="F151" t="b">
        <v>0</v>
      </c>
      <c r="G151" t="b">
        <v>0</v>
      </c>
      <c r="H151" t="b">
        <v>0</v>
      </c>
      <c r="I151" t="b">
        <v>0</v>
      </c>
      <c r="J151" t="b">
        <v>0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0</v>
      </c>
      <c r="S151" t="b">
        <v>1</v>
      </c>
      <c r="T151" t="b">
        <v>0</v>
      </c>
      <c r="U151" t="b">
        <v>0</v>
      </c>
      <c r="V151" t="b">
        <v>0</v>
      </c>
      <c r="W151" t="b">
        <v>0</v>
      </c>
      <c r="X151" t="b">
        <v>0</v>
      </c>
      <c r="Y15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MASKING POLICY | N | N | N | N | N | N | N | N | N | N | N | N | N | N | N | N | N | Y | N | N | N | N | N |</v>
      </c>
    </row>
    <row r="152" spans="1:25">
      <c r="A152" t="s">
        <v>36</v>
      </c>
      <c r="B152" t="b">
        <v>0</v>
      </c>
      <c r="C152" t="b">
        <v>0</v>
      </c>
      <c r="D152" t="b">
        <v>0</v>
      </c>
      <c r="E152" t="b">
        <v>0</v>
      </c>
      <c r="F152" t="b">
        <v>0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1</v>
      </c>
      <c r="V152" t="b">
        <v>0</v>
      </c>
      <c r="W152" t="b">
        <v>0</v>
      </c>
      <c r="X152" t="b">
        <v>0</v>
      </c>
      <c r="Y15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MASTER KEY | N | N | N | N | N | N | N | N | N | N | N | N | N | N | N | N | N | N | N | Y | N | N | N |</v>
      </c>
    </row>
    <row r="153" spans="1:25">
      <c r="A153" t="s">
        <v>82</v>
      </c>
      <c r="B153" t="b">
        <v>1</v>
      </c>
      <c r="C153" t="b">
        <v>0</v>
      </c>
      <c r="D153" t="b">
        <v>1</v>
      </c>
      <c r="E153" t="b">
        <v>0</v>
      </c>
      <c r="F153" t="b">
        <v>0</v>
      </c>
      <c r="G153" t="b">
        <v>0</v>
      </c>
      <c r="H153" t="b">
        <v>1</v>
      </c>
      <c r="I153" t="b">
        <v>0</v>
      </c>
      <c r="J153" t="b">
        <v>1</v>
      </c>
      <c r="K153" t="b">
        <v>0</v>
      </c>
      <c r="L153" t="b">
        <v>0</v>
      </c>
      <c r="M153" t="b">
        <v>0</v>
      </c>
      <c r="N153" t="b">
        <v>0</v>
      </c>
      <c r="O153" t="b">
        <v>1</v>
      </c>
      <c r="P153" t="b">
        <v>1</v>
      </c>
      <c r="Q153" t="b">
        <v>0</v>
      </c>
      <c r="R153" t="b">
        <v>1</v>
      </c>
      <c r="S153" t="b">
        <v>1</v>
      </c>
      <c r="T153" t="b">
        <v>0</v>
      </c>
      <c r="U153" t="b">
        <v>0</v>
      </c>
      <c r="V153" t="b">
        <v>0</v>
      </c>
      <c r="W153" t="b">
        <v>0</v>
      </c>
      <c r="X153" t="b">
        <v>0</v>
      </c>
      <c r="Y15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MATERIALIZED VIEW | Y | N | Y | N | N | N | Y | N | Y | N | N | N | N | Y | Y | N | Y | Y | N | N | N | N | N |</v>
      </c>
    </row>
    <row r="154" spans="1:25">
      <c r="A154" t="s">
        <v>277</v>
      </c>
      <c r="B154" t="b">
        <v>0</v>
      </c>
      <c r="C154" t="b">
        <v>0</v>
      </c>
      <c r="D154" t="b">
        <v>0</v>
      </c>
      <c r="E154" t="b">
        <v>0</v>
      </c>
      <c r="F154" t="b">
        <v>0</v>
      </c>
      <c r="G154" t="b">
        <v>0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  <c r="O154" t="b">
        <v>1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 t="b">
        <v>0</v>
      </c>
      <c r="W154" t="b">
        <v>0</v>
      </c>
      <c r="X154" t="b">
        <v>0</v>
      </c>
      <c r="Y15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MATERIALIZED VIEW LOG | N | N | N | N | N | N | N | N | N | N | N | N | N | Y | N | N | N | N | N | N | N | N | N |</v>
      </c>
    </row>
    <row r="155" spans="1:25">
      <c r="A155" t="s">
        <v>276</v>
      </c>
      <c r="B155" t="b">
        <v>0</v>
      </c>
      <c r="C155" t="b">
        <v>0</v>
      </c>
      <c r="D155" t="b">
        <v>0</v>
      </c>
      <c r="E155" t="b">
        <v>0</v>
      </c>
      <c r="F155" t="b">
        <v>0</v>
      </c>
      <c r="G155" t="b">
        <v>0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  <c r="M155" t="b">
        <v>0</v>
      </c>
      <c r="N155" t="b">
        <v>0</v>
      </c>
      <c r="O155" t="b">
        <v>1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  <c r="X155" t="b">
        <v>0</v>
      </c>
      <c r="Y15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MATERIALIZED ZONEMAP | N | N | N | N | N | N | N | N | N | N | N | N | N | Y | N | N | N | N | N | N | N | N | N |</v>
      </c>
    </row>
    <row r="156" spans="1:25">
      <c r="A156" t="s">
        <v>37</v>
      </c>
      <c r="B156" t="b">
        <v>0</v>
      </c>
      <c r="C156" t="b">
        <v>0</v>
      </c>
      <c r="D156" t="b">
        <v>0</v>
      </c>
      <c r="E156" t="b">
        <v>0</v>
      </c>
      <c r="F156" t="b">
        <v>0</v>
      </c>
      <c r="G156" t="b">
        <v>0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1</v>
      </c>
      <c r="V156" t="b">
        <v>0</v>
      </c>
      <c r="W156" t="b">
        <v>0</v>
      </c>
      <c r="X156" t="b">
        <v>0</v>
      </c>
      <c r="Y15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MESSAGE TYPE | N | N | N | N | N | N | N | N | N | N | N | N | N | N | N | N | N | N | N | Y | N | N | N |</v>
      </c>
    </row>
    <row r="157" spans="1:25">
      <c r="A157" t="s">
        <v>179</v>
      </c>
      <c r="B157" t="b">
        <v>0</v>
      </c>
      <c r="C157" t="b">
        <v>0</v>
      </c>
      <c r="D157" t="b">
        <v>0</v>
      </c>
      <c r="E157" t="b">
        <v>1</v>
      </c>
      <c r="F157" t="b">
        <v>0</v>
      </c>
      <c r="G157" t="b">
        <v>0</v>
      </c>
      <c r="H157" t="b">
        <v>0</v>
      </c>
      <c r="I157" t="b">
        <v>0</v>
      </c>
      <c r="J157" t="b">
        <v>0</v>
      </c>
      <c r="K157" t="b">
        <v>0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 t="b">
        <v>0</v>
      </c>
      <c r="W157" t="b">
        <v>0</v>
      </c>
      <c r="X157" t="b">
        <v>0</v>
      </c>
      <c r="Y15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METHOD | N | N | N | Y | N | N | N | N | N | N | N | N | N | N | N | N | N | N | N | N | N | N | N |</v>
      </c>
    </row>
    <row r="158" spans="1:25">
      <c r="A158" t="s">
        <v>150</v>
      </c>
      <c r="B158" t="b">
        <v>0</v>
      </c>
      <c r="C158" t="b">
        <v>0</v>
      </c>
      <c r="D158" t="b">
        <v>0</v>
      </c>
      <c r="E158" t="b">
        <v>0</v>
      </c>
      <c r="F158" t="b">
        <v>0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 t="b">
        <v>1</v>
      </c>
      <c r="S158" t="b">
        <v>1</v>
      </c>
      <c r="T158" t="b">
        <v>0</v>
      </c>
      <c r="U158" t="b">
        <v>0</v>
      </c>
      <c r="V158" t="b">
        <v>0</v>
      </c>
      <c r="W158" t="b">
        <v>0</v>
      </c>
      <c r="X158" t="b">
        <v>0</v>
      </c>
      <c r="Y15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MODEL | N | N | N | N | N | N | N | N | N | N | N | N | N | N | N | N | Y | Y | N | N | N | N | N |</v>
      </c>
    </row>
    <row r="159" spans="1:25">
      <c r="A159" t="s">
        <v>151</v>
      </c>
      <c r="B159" t="b">
        <v>0</v>
      </c>
      <c r="C159" t="b">
        <v>0</v>
      </c>
      <c r="D159" t="b">
        <v>0</v>
      </c>
      <c r="E159" t="b">
        <v>0</v>
      </c>
      <c r="F159" t="b">
        <v>0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  <c r="S159" t="b">
        <v>1</v>
      </c>
      <c r="T159" t="b">
        <v>0</v>
      </c>
      <c r="U159" t="b">
        <v>0</v>
      </c>
      <c r="V159" t="b">
        <v>0</v>
      </c>
      <c r="W159" t="b">
        <v>0</v>
      </c>
      <c r="X159" t="b">
        <v>0</v>
      </c>
      <c r="Y15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MODEL MONITOR | N | N | N | N | N | N | N | N | N | N | N | N | N | N | N | N | N | Y | N | N | N | N | N |</v>
      </c>
    </row>
    <row r="160" spans="1:25">
      <c r="A160" t="s">
        <v>180</v>
      </c>
      <c r="B160" t="b">
        <v>0</v>
      </c>
      <c r="C160" t="b">
        <v>0</v>
      </c>
      <c r="D160" t="b">
        <v>0</v>
      </c>
      <c r="E160" t="b">
        <v>1</v>
      </c>
      <c r="F160" t="b">
        <v>0</v>
      </c>
      <c r="G160" t="b">
        <v>0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 t="b">
        <v>0</v>
      </c>
      <c r="N160" t="b">
        <v>0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  <c r="X160" t="b">
        <v>0</v>
      </c>
      <c r="Y16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MODULE | N | N | N | Y | N | N | N | N | N | N | N | N | N | N | N | N | N | N | N | N | N | N | N |</v>
      </c>
    </row>
    <row r="161" spans="1:25">
      <c r="A161" t="s">
        <v>228</v>
      </c>
      <c r="B161" t="b">
        <v>0</v>
      </c>
      <c r="C161" t="b">
        <v>1</v>
      </c>
      <c r="D161" t="b">
        <v>0</v>
      </c>
      <c r="E161" t="b">
        <v>0</v>
      </c>
      <c r="F161" t="b">
        <v>0</v>
      </c>
      <c r="G161" t="b">
        <v>0</v>
      </c>
      <c r="H161" t="b">
        <v>0</v>
      </c>
      <c r="I161" t="b">
        <v>0</v>
      </c>
      <c r="J161" t="b">
        <v>0</v>
      </c>
      <c r="K161" t="b">
        <v>0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  <c r="X161" t="b">
        <v>0</v>
      </c>
      <c r="Y16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NAMED COLLECTION | N | Y | N | N | N | N | N | N | N | N | N | N | N | N | N | N | N | N | N | N | N | N | N |</v>
      </c>
    </row>
    <row r="162" spans="1:25">
      <c r="A162" t="s">
        <v>316</v>
      </c>
      <c r="B162" t="b">
        <v>0</v>
      </c>
      <c r="C162" t="b">
        <v>0</v>
      </c>
      <c r="D162" t="b">
        <v>0</v>
      </c>
      <c r="E162" t="b">
        <v>0</v>
      </c>
      <c r="F162" t="b">
        <v>0</v>
      </c>
      <c r="G162" t="b">
        <v>0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  <c r="X162" t="b">
        <v>1</v>
      </c>
      <c r="Y16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NETWORK ADDRESS | N | N | N | N | N | N | N | N | N | N | N | N | N | N | N | N | N | N | N | N | N | N | Y |</v>
      </c>
    </row>
    <row r="163" spans="1:25">
      <c r="A163" t="s">
        <v>317</v>
      </c>
      <c r="B163" t="b">
        <v>0</v>
      </c>
      <c r="C163" t="b">
        <v>0</v>
      </c>
      <c r="D163" t="b">
        <v>0</v>
      </c>
      <c r="E163" t="b">
        <v>0</v>
      </c>
      <c r="F163" t="b">
        <v>0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t="b">
        <v>0</v>
      </c>
      <c r="W163" t="b">
        <v>0</v>
      </c>
      <c r="X163" t="b">
        <v>1</v>
      </c>
      <c r="Y16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NETWORK INTERFACE | N | N | N | N | N | N | N | N | N | N | N | N | N | N | N | N | N | N | N | N | N | N | Y |</v>
      </c>
    </row>
    <row r="164" spans="1:25">
      <c r="A164" t="s">
        <v>122</v>
      </c>
      <c r="B164" t="b">
        <v>0</v>
      </c>
      <c r="C164" t="b">
        <v>0</v>
      </c>
      <c r="D164" t="b">
        <v>0</v>
      </c>
      <c r="E164" t="b">
        <v>0</v>
      </c>
      <c r="F164" t="b">
        <v>0</v>
      </c>
      <c r="G164" t="b">
        <v>0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 t="b">
        <v>0</v>
      </c>
      <c r="S164" t="b">
        <v>1</v>
      </c>
      <c r="T164" t="b">
        <v>0</v>
      </c>
      <c r="U164" t="b">
        <v>0</v>
      </c>
      <c r="V164" t="b">
        <v>0</v>
      </c>
      <c r="W164" t="b">
        <v>0</v>
      </c>
      <c r="X164" t="b">
        <v>0</v>
      </c>
      <c r="Y16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NETWORK POLICY | N | N | N | N | N | N | N | N | N | N | N | N | N | N | N | N | N | Y | N | N | N | N | N |</v>
      </c>
    </row>
    <row r="165" spans="1:25">
      <c r="A165" t="s">
        <v>152</v>
      </c>
      <c r="B165" t="b">
        <v>0</v>
      </c>
      <c r="C165" t="b">
        <v>0</v>
      </c>
      <c r="D165" t="b">
        <v>0</v>
      </c>
      <c r="E165" t="b">
        <v>0</v>
      </c>
      <c r="F165" t="b">
        <v>0</v>
      </c>
      <c r="G165" t="b">
        <v>0</v>
      </c>
      <c r="H165" t="b">
        <v>0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0</v>
      </c>
      <c r="S165" t="b">
        <v>1</v>
      </c>
      <c r="T165" t="b">
        <v>0</v>
      </c>
      <c r="U165" t="b">
        <v>0</v>
      </c>
      <c r="V165" t="b">
        <v>0</v>
      </c>
      <c r="W165" t="b">
        <v>0</v>
      </c>
      <c r="X165" t="b">
        <v>0</v>
      </c>
      <c r="Y16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NETWORK RULE | N | N | N | N | N | N | N | N | N | N | N | N | N | N | N | N | N | Y | N | N | N | N | N |</v>
      </c>
    </row>
    <row r="166" spans="1:25">
      <c r="A166" t="s">
        <v>181</v>
      </c>
      <c r="B166" t="b">
        <v>0</v>
      </c>
      <c r="C166" t="b">
        <v>0</v>
      </c>
      <c r="D166" t="b">
        <v>0</v>
      </c>
      <c r="E166" t="b">
        <v>1</v>
      </c>
      <c r="F166" t="b">
        <v>0</v>
      </c>
      <c r="G166" t="b">
        <v>0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  <c r="X166" t="b">
        <v>0</v>
      </c>
      <c r="Y16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NICKNAME | N | N | N | Y | N | N | N | N | N | N | N | N | N | N | N | N | N | N | N | N | N | N | N |</v>
      </c>
    </row>
    <row r="167" spans="1:25">
      <c r="A167" t="s">
        <v>153</v>
      </c>
      <c r="B167" t="b">
        <v>0</v>
      </c>
      <c r="C167" t="b">
        <v>0</v>
      </c>
      <c r="D167" t="b">
        <v>0</v>
      </c>
      <c r="E167" t="b">
        <v>0</v>
      </c>
      <c r="F167" t="b">
        <v>0</v>
      </c>
      <c r="G167" t="b">
        <v>0</v>
      </c>
      <c r="H167" t="b">
        <v>0</v>
      </c>
      <c r="I167" t="b">
        <v>0</v>
      </c>
      <c r="J167" t="b">
        <v>0</v>
      </c>
      <c r="K167" t="b">
        <v>0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 t="b">
        <v>0</v>
      </c>
      <c r="S167" t="b">
        <v>1</v>
      </c>
      <c r="T167" t="b">
        <v>0</v>
      </c>
      <c r="U167" t="b">
        <v>0</v>
      </c>
      <c r="V167" t="b">
        <v>0</v>
      </c>
      <c r="W167" t="b">
        <v>0</v>
      </c>
      <c r="X167" t="b">
        <v>0</v>
      </c>
      <c r="Y16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NOTEBOOK | N | N | N | N | N | N | N | N | N | N | N | N | N | N | N | N | N | Y | N | N | N | N | N |</v>
      </c>
    </row>
    <row r="168" spans="1:25">
      <c r="A168" t="s">
        <v>123</v>
      </c>
      <c r="B168" t="b">
        <v>0</v>
      </c>
      <c r="C168" t="b">
        <v>0</v>
      </c>
      <c r="D168" t="b">
        <v>0</v>
      </c>
      <c r="E168" t="b">
        <v>0</v>
      </c>
      <c r="F168" t="b">
        <v>0</v>
      </c>
      <c r="G168" t="b">
        <v>0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0</v>
      </c>
      <c r="R168" t="b">
        <v>0</v>
      </c>
      <c r="S168" t="b">
        <v>1</v>
      </c>
      <c r="T168" t="b">
        <v>0</v>
      </c>
      <c r="U168" t="b">
        <v>0</v>
      </c>
      <c r="V168" t="b">
        <v>0</v>
      </c>
      <c r="W168" t="b">
        <v>0</v>
      </c>
      <c r="X168" t="b">
        <v>0</v>
      </c>
      <c r="Y16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NOTIFICATION INTEGRATION | N | N | N | N | N | N | N | N | N | N | N | N | N | N | N | N | N | Y | N | N | N | N | N |</v>
      </c>
    </row>
    <row r="169" spans="1:25">
      <c r="A169" t="s">
        <v>318</v>
      </c>
      <c r="B169" t="b">
        <v>0</v>
      </c>
      <c r="C169" t="b">
        <v>0</v>
      </c>
      <c r="D169" t="b">
        <v>0</v>
      </c>
      <c r="E169" t="b">
        <v>0</v>
      </c>
      <c r="F169" t="b">
        <v>0</v>
      </c>
      <c r="G169" t="b">
        <v>0</v>
      </c>
      <c r="H169" t="b">
        <v>0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  <c r="X169" t="b">
        <v>1</v>
      </c>
      <c r="Y16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NOTIFIER | N | N | N | N | N | N | N | N | N | N | N | N | N | N | N | N | N | N | N | N | N | N | Y |</v>
      </c>
    </row>
    <row r="170" spans="1:25">
      <c r="A170" t="s">
        <v>83</v>
      </c>
      <c r="B170" t="b">
        <v>0</v>
      </c>
      <c r="C170" t="b">
        <v>0</v>
      </c>
      <c r="D170" t="b">
        <v>0</v>
      </c>
      <c r="E170" t="b">
        <v>0</v>
      </c>
      <c r="F170" t="b">
        <v>0</v>
      </c>
      <c r="G170" t="b">
        <v>0</v>
      </c>
      <c r="H170" t="b">
        <v>1</v>
      </c>
      <c r="I170" t="b">
        <v>0</v>
      </c>
      <c r="J170" t="b">
        <v>0</v>
      </c>
      <c r="K170" t="b">
        <v>0</v>
      </c>
      <c r="L170" t="b">
        <v>0</v>
      </c>
      <c r="M170" t="b">
        <v>0</v>
      </c>
      <c r="N170" t="b">
        <v>0</v>
      </c>
      <c r="O170" t="b">
        <v>1</v>
      </c>
      <c r="P170" t="b">
        <v>1</v>
      </c>
      <c r="Q170" t="b">
        <v>0</v>
      </c>
      <c r="R170" t="b">
        <v>0</v>
      </c>
      <c r="S170" t="b">
        <v>0</v>
      </c>
      <c r="T170" t="b">
        <v>0</v>
      </c>
      <c r="U170" t="b">
        <v>0</v>
      </c>
      <c r="V170" t="b">
        <v>0</v>
      </c>
      <c r="W170" t="b">
        <v>0</v>
      </c>
      <c r="X170" t="b">
        <v>0</v>
      </c>
      <c r="Y17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OPERATOR | N | N | N | N | N | N | Y | N | N | N | N | N | N | Y | Y | N | N | N | N | N | N | N | N |</v>
      </c>
    </row>
    <row r="171" spans="1:25">
      <c r="A171" t="s">
        <v>84</v>
      </c>
      <c r="B171" t="b">
        <v>0</v>
      </c>
      <c r="C171" t="b">
        <v>0</v>
      </c>
      <c r="D171" t="b">
        <v>0</v>
      </c>
      <c r="E171" t="b">
        <v>0</v>
      </c>
      <c r="F171" t="b">
        <v>0</v>
      </c>
      <c r="G171" t="b">
        <v>0</v>
      </c>
      <c r="H171" t="b">
        <v>1</v>
      </c>
      <c r="I171" t="b">
        <v>0</v>
      </c>
      <c r="J171" t="b">
        <v>0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1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  <c r="X171" t="b">
        <v>0</v>
      </c>
      <c r="Y17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OPERATOR CLASS | N | N | N | N | N | N | Y | N | N | N | N | N | N | N | Y | N | N | N | N | N | N | N | N |</v>
      </c>
    </row>
    <row r="172" spans="1:25">
      <c r="A172" t="s">
        <v>85</v>
      </c>
      <c r="B172" t="b">
        <v>0</v>
      </c>
      <c r="C172" t="b">
        <v>0</v>
      </c>
      <c r="D172" t="b">
        <v>0</v>
      </c>
      <c r="E172" t="b">
        <v>0</v>
      </c>
      <c r="F172" t="b">
        <v>0</v>
      </c>
      <c r="G172" t="b">
        <v>0</v>
      </c>
      <c r="H172" t="b">
        <v>1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1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  <c r="X172" t="b">
        <v>0</v>
      </c>
      <c r="Y17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OPERATOR FAMILY | N | N | N | N | N | N | Y | N | N | N | N | N | N | N | Y | N | N | N | N | N | N | N | N |</v>
      </c>
    </row>
    <row r="173" spans="1:25">
      <c r="A173" t="s">
        <v>154</v>
      </c>
      <c r="B173" t="b">
        <v>0</v>
      </c>
      <c r="C173" t="b">
        <v>0</v>
      </c>
      <c r="D173" t="b">
        <v>0</v>
      </c>
      <c r="E173" t="b">
        <v>0</v>
      </c>
      <c r="F173" t="b">
        <v>0</v>
      </c>
      <c r="G173" t="b">
        <v>0</v>
      </c>
      <c r="H173" t="b">
        <v>0</v>
      </c>
      <c r="I173" t="b">
        <v>0</v>
      </c>
      <c r="J173" t="b">
        <v>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  <c r="S173" t="b">
        <v>1</v>
      </c>
      <c r="T173" t="b">
        <v>0</v>
      </c>
      <c r="U173" t="b">
        <v>0</v>
      </c>
      <c r="V173" t="b">
        <v>0</v>
      </c>
      <c r="W173" t="b">
        <v>0</v>
      </c>
      <c r="X173" t="b">
        <v>0</v>
      </c>
      <c r="Y17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ORGANIZATION LISTING | N | N | N | N | N | N | N | N | N | N | N | N | N | N | N | N | N | Y | N | N | N | N | N |</v>
      </c>
    </row>
    <row r="174" spans="1:25">
      <c r="A174" t="s">
        <v>124</v>
      </c>
      <c r="B174" t="b">
        <v>0</v>
      </c>
      <c r="C174" t="b">
        <v>0</v>
      </c>
      <c r="D174" t="b">
        <v>0</v>
      </c>
      <c r="E174" t="b">
        <v>0</v>
      </c>
      <c r="F174" t="b">
        <v>0</v>
      </c>
      <c r="G174" t="b">
        <v>0</v>
      </c>
      <c r="H174" t="b">
        <v>0</v>
      </c>
      <c r="I174" t="b">
        <v>0</v>
      </c>
      <c r="J174" t="b">
        <v>0</v>
      </c>
      <c r="K174" t="b">
        <v>0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Q174" t="b">
        <v>0</v>
      </c>
      <c r="R174" t="b">
        <v>0</v>
      </c>
      <c r="S174" t="b">
        <v>1</v>
      </c>
      <c r="T174" t="b">
        <v>0</v>
      </c>
      <c r="U174" t="b">
        <v>0</v>
      </c>
      <c r="V174" t="b">
        <v>0</v>
      </c>
      <c r="W174" t="b">
        <v>0</v>
      </c>
      <c r="X174" t="b">
        <v>0</v>
      </c>
      <c r="Y17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ORGANIZATION PROFILE | N | N | N | N | N | N | N | N | N | N | N | N | N | N | N | N | N | Y | N | N | N | N | N |</v>
      </c>
    </row>
    <row r="175" spans="1:25">
      <c r="A175" t="s">
        <v>278</v>
      </c>
      <c r="B175" t="b">
        <v>0</v>
      </c>
      <c r="C175" t="b">
        <v>0</v>
      </c>
      <c r="D175" t="b">
        <v>0</v>
      </c>
      <c r="E175" t="b">
        <v>0</v>
      </c>
      <c r="F175" t="b">
        <v>0</v>
      </c>
      <c r="G175" t="b">
        <v>0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1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  <c r="X175" t="b">
        <v>0</v>
      </c>
      <c r="Y17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OUTLINE | N | N | N | N | N | N | N | N | N | N | N | N | N | Y | N | N | N | N | N | N | N | N | N |</v>
      </c>
    </row>
    <row r="176" spans="1:25">
      <c r="A176" t="s">
        <v>259</v>
      </c>
      <c r="B176" t="b">
        <v>0</v>
      </c>
      <c r="C176" t="b">
        <v>0</v>
      </c>
      <c r="D176" t="b">
        <v>0</v>
      </c>
      <c r="E176" t="b">
        <v>0</v>
      </c>
      <c r="F176" t="b">
        <v>0</v>
      </c>
      <c r="G176" t="b">
        <v>0</v>
      </c>
      <c r="H176" t="b">
        <v>0</v>
      </c>
      <c r="I176" t="b">
        <v>0</v>
      </c>
      <c r="J176" t="b">
        <v>0</v>
      </c>
      <c r="K176" t="b">
        <v>0</v>
      </c>
      <c r="L176" t="b">
        <v>1</v>
      </c>
      <c r="M176" t="b">
        <v>0</v>
      </c>
      <c r="N176" t="b">
        <v>0</v>
      </c>
      <c r="O176" t="b">
        <v>1</v>
      </c>
      <c r="P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0</v>
      </c>
      <c r="V176" t="b">
        <v>0</v>
      </c>
      <c r="W176" t="b">
        <v>0</v>
      </c>
      <c r="X176" t="b">
        <v>0</v>
      </c>
      <c r="Y17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PACKAGE | N | N | N | N | N | N | N | N | N | N | Y | N | N | Y | N | N | N | N | N | N | N | N | N |</v>
      </c>
    </row>
    <row r="177" spans="1:25">
      <c r="A177" t="s">
        <v>258</v>
      </c>
      <c r="B177" t="b">
        <v>0</v>
      </c>
      <c r="C177" t="b">
        <v>0</v>
      </c>
      <c r="D177" t="b">
        <v>0</v>
      </c>
      <c r="E177" t="b">
        <v>0</v>
      </c>
      <c r="F177" t="b">
        <v>0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  <c r="L177" t="b">
        <v>1</v>
      </c>
      <c r="M177" t="b">
        <v>0</v>
      </c>
      <c r="N177" t="b">
        <v>0</v>
      </c>
      <c r="O177" t="b">
        <v>1</v>
      </c>
      <c r="P177" t="b">
        <v>0</v>
      </c>
      <c r="Q177" t="b">
        <v>0</v>
      </c>
      <c r="R177" t="b">
        <v>0</v>
      </c>
      <c r="S177" t="b">
        <v>0</v>
      </c>
      <c r="T177" t="b">
        <v>0</v>
      </c>
      <c r="U177" t="b">
        <v>0</v>
      </c>
      <c r="V177" t="b">
        <v>0</v>
      </c>
      <c r="W177" t="b">
        <v>0</v>
      </c>
      <c r="X177" t="b">
        <v>0</v>
      </c>
      <c r="Y17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PACKAGE BODY | N | N | N | N | N | N | N | N | N | N | Y | N | N | Y | N | N | N | N | N | N | N | N | N |</v>
      </c>
    </row>
    <row r="178" spans="1:25">
      <c r="A178" t="s">
        <v>155</v>
      </c>
      <c r="B178" t="b">
        <v>0</v>
      </c>
      <c r="C178" t="b">
        <v>0</v>
      </c>
      <c r="D178" t="b">
        <v>0</v>
      </c>
      <c r="E178" t="b">
        <v>0</v>
      </c>
      <c r="F178" t="b">
        <v>0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Q178" t="b">
        <v>0</v>
      </c>
      <c r="R178" t="b">
        <v>0</v>
      </c>
      <c r="S178" t="b">
        <v>1</v>
      </c>
      <c r="T178" t="b">
        <v>0</v>
      </c>
      <c r="U178" t="b">
        <v>0</v>
      </c>
      <c r="V178" t="b">
        <v>0</v>
      </c>
      <c r="W178" t="b">
        <v>0</v>
      </c>
      <c r="X178" t="b">
        <v>0</v>
      </c>
      <c r="Y17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PACKAGES POLICY | N | N | N | N | N | N | N | N | N | N | N | N | N | N | N | N | N | Y | N | N | N | N | N |</v>
      </c>
    </row>
    <row r="179" spans="1:25">
      <c r="A179" t="s">
        <v>38</v>
      </c>
      <c r="B179" t="b">
        <v>0</v>
      </c>
      <c r="C179" t="b">
        <v>0</v>
      </c>
      <c r="D179" t="b">
        <v>0</v>
      </c>
      <c r="E179" t="b">
        <v>0</v>
      </c>
      <c r="F179" t="b">
        <v>0</v>
      </c>
      <c r="G179" t="b">
        <v>0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1</v>
      </c>
      <c r="V179" t="b">
        <v>0</v>
      </c>
      <c r="W179" t="b">
        <v>0</v>
      </c>
      <c r="X179" t="b">
        <v>0</v>
      </c>
      <c r="Y17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PARTITION FUNCTION | N | N | N | N | N | N | N | N | N | N | N | N | N | N | N | N | N | N | N | Y | N | N | N |</v>
      </c>
    </row>
    <row r="180" spans="1:25">
      <c r="A180" t="s">
        <v>39</v>
      </c>
      <c r="B180" t="b">
        <v>0</v>
      </c>
      <c r="C180" t="b">
        <v>0</v>
      </c>
      <c r="D180" t="b">
        <v>0</v>
      </c>
      <c r="E180" t="b">
        <v>0</v>
      </c>
      <c r="F180" t="b">
        <v>0</v>
      </c>
      <c r="G180" t="b">
        <v>0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1</v>
      </c>
      <c r="V180" t="b">
        <v>0</v>
      </c>
      <c r="W180" t="b">
        <v>0</v>
      </c>
      <c r="X180" t="b">
        <v>0</v>
      </c>
      <c r="Y18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PARTITION SCHEMA | N | N | N | N | N | N | N | N | N | N | N | N | N | N | N | N | N | N | N | Y | N | N | N |</v>
      </c>
    </row>
    <row r="181" spans="1:25">
      <c r="A181" t="s">
        <v>156</v>
      </c>
      <c r="B181" t="b">
        <v>0</v>
      </c>
      <c r="C181" t="b">
        <v>0</v>
      </c>
      <c r="D181" t="b">
        <v>0</v>
      </c>
      <c r="E181" t="b">
        <v>0</v>
      </c>
      <c r="F181" t="b">
        <v>0</v>
      </c>
      <c r="G181" t="b">
        <v>0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0</v>
      </c>
      <c r="R181" t="b">
        <v>0</v>
      </c>
      <c r="S181" t="b">
        <v>1</v>
      </c>
      <c r="T181" t="b">
        <v>0</v>
      </c>
      <c r="U181" t="b">
        <v>0</v>
      </c>
      <c r="V181" t="b">
        <v>0</v>
      </c>
      <c r="W181" t="b">
        <v>0</v>
      </c>
      <c r="X181" t="b">
        <v>0</v>
      </c>
      <c r="Y18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PASSWORD POLICY | N | N | N | N | N | N | N | N | N | N | N | N | N | N | N | N | N | Y | N | N | N | N | N |</v>
      </c>
    </row>
    <row r="182" spans="1:25">
      <c r="A182" t="s">
        <v>182</v>
      </c>
      <c r="B182" t="b">
        <v>0</v>
      </c>
      <c r="C182" t="b">
        <v>0</v>
      </c>
      <c r="D182" t="b">
        <v>0</v>
      </c>
      <c r="E182" t="b">
        <v>1</v>
      </c>
      <c r="F182" t="b">
        <v>0</v>
      </c>
      <c r="G182" t="b">
        <v>0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  <c r="X182" t="b">
        <v>0</v>
      </c>
      <c r="Y18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PERMISSION | N | N | N | Y | N | N | N | N | N | N | N | N | N | N | N | N | N | N | N | N | N | N | N |</v>
      </c>
    </row>
    <row r="183" spans="1:25">
      <c r="A183" t="s">
        <v>279</v>
      </c>
      <c r="B183" t="b">
        <v>0</v>
      </c>
      <c r="C183" t="b">
        <v>0</v>
      </c>
      <c r="D183" t="b">
        <v>0</v>
      </c>
      <c r="E183" t="b">
        <v>0</v>
      </c>
      <c r="F183" t="b">
        <v>0</v>
      </c>
      <c r="G183" t="b">
        <v>0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t="b">
        <v>0</v>
      </c>
      <c r="O183" t="b">
        <v>1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  <c r="X183" t="b">
        <v>0</v>
      </c>
      <c r="Y18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PFILE | N | N | N | N | N | N | N | N | N | N | N | N | N | Y | N | N | N | N | N | N | N | N | N |</v>
      </c>
    </row>
    <row r="184" spans="1:25">
      <c r="A184" t="s">
        <v>157</v>
      </c>
      <c r="B184" t="b">
        <v>0</v>
      </c>
      <c r="C184" t="b">
        <v>0</v>
      </c>
      <c r="D184" t="b">
        <v>0</v>
      </c>
      <c r="E184" t="b">
        <v>0</v>
      </c>
      <c r="F184" t="b">
        <v>0</v>
      </c>
      <c r="G184" t="b">
        <v>0</v>
      </c>
      <c r="H184" t="b">
        <v>0</v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 t="b">
        <v>0</v>
      </c>
      <c r="R184" t="b">
        <v>0</v>
      </c>
      <c r="S184" t="b">
        <v>1</v>
      </c>
      <c r="T184" t="b">
        <v>0</v>
      </c>
      <c r="U184" t="b">
        <v>0</v>
      </c>
      <c r="V184" t="b">
        <v>0</v>
      </c>
      <c r="W184" t="b">
        <v>0</v>
      </c>
      <c r="X184" t="b">
        <v>0</v>
      </c>
      <c r="Y18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PIPE | N | N | N | N | N | N | N | N | N | N | N | N | N | N | N | N | N | Y | N | N | N | N | N |</v>
      </c>
    </row>
    <row r="185" spans="1:25">
      <c r="A185" t="s">
        <v>280</v>
      </c>
      <c r="B185" t="b">
        <v>0</v>
      </c>
      <c r="C185" t="b">
        <v>0</v>
      </c>
      <c r="D185" t="b">
        <v>0</v>
      </c>
      <c r="E185" t="b">
        <v>0</v>
      </c>
      <c r="F185" t="b">
        <v>0</v>
      </c>
      <c r="G185" t="b">
        <v>0</v>
      </c>
      <c r="H185" t="b">
        <v>0</v>
      </c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t="b">
        <v>0</v>
      </c>
      <c r="O185" t="b">
        <v>1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0</v>
      </c>
      <c r="W185" t="b">
        <v>0</v>
      </c>
      <c r="X185" t="b">
        <v>0</v>
      </c>
      <c r="Y18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PLUGGABLE DATABASE | N | N | N | N | N | N | N | N | N | N | N | N | N | Y | N | N | N | N | N | N | N | N | N |</v>
      </c>
    </row>
    <row r="186" spans="1:25">
      <c r="A186" t="s">
        <v>86</v>
      </c>
      <c r="B186" t="b">
        <v>0</v>
      </c>
      <c r="C186" t="b">
        <v>0</v>
      </c>
      <c r="D186" t="b">
        <v>0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t="b">
        <v>0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1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  <c r="V186" t="b">
        <v>0</v>
      </c>
      <c r="W186" t="b">
        <v>0</v>
      </c>
      <c r="X186" t="b">
        <v>0</v>
      </c>
      <c r="Y18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POLICY | N | N | N | N | N | N | Y | N | N | N | N | N | N | N | Y | N | N | N | N | N | N | N | N |</v>
      </c>
    </row>
    <row r="187" spans="1:25">
      <c r="A187" t="s">
        <v>158</v>
      </c>
      <c r="B187" t="b">
        <v>0</v>
      </c>
      <c r="C187" t="b">
        <v>0</v>
      </c>
      <c r="D187" t="b">
        <v>0</v>
      </c>
      <c r="E187" t="b">
        <v>0</v>
      </c>
      <c r="F187" t="b">
        <v>0</v>
      </c>
      <c r="G187" t="b">
        <v>0</v>
      </c>
      <c r="H187" t="b">
        <v>0</v>
      </c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 t="b">
        <v>0</v>
      </c>
      <c r="R187" t="b">
        <v>0</v>
      </c>
      <c r="S187" t="b">
        <v>1</v>
      </c>
      <c r="T187" t="b">
        <v>0</v>
      </c>
      <c r="U187" t="b">
        <v>0</v>
      </c>
      <c r="V187" t="b">
        <v>0</v>
      </c>
      <c r="W187" t="b">
        <v>0</v>
      </c>
      <c r="X187" t="b">
        <v>0</v>
      </c>
      <c r="Y18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PRIVACY POLICY | N | N | N | N | N | N | N | N | N | N | N | N | N | N | N | N | N | Y | N | N | N | N | N |</v>
      </c>
    </row>
    <row r="188" spans="1:25">
      <c r="A188" t="s">
        <v>40</v>
      </c>
      <c r="B188" t="b">
        <v>1</v>
      </c>
      <c r="C188" t="b">
        <v>0</v>
      </c>
      <c r="D188" t="b">
        <v>1</v>
      </c>
      <c r="E188" t="b">
        <v>1</v>
      </c>
      <c r="F188" t="b">
        <v>0</v>
      </c>
      <c r="G188" t="b">
        <v>0</v>
      </c>
      <c r="H188" t="b">
        <v>1</v>
      </c>
      <c r="I188" t="b">
        <v>1</v>
      </c>
      <c r="J188" t="b">
        <v>0</v>
      </c>
      <c r="K188" t="b">
        <v>0</v>
      </c>
      <c r="L188" t="b">
        <v>0</v>
      </c>
      <c r="M188" t="b">
        <v>1</v>
      </c>
      <c r="N188" t="b">
        <v>0</v>
      </c>
      <c r="O188" t="b">
        <v>1</v>
      </c>
      <c r="P188" t="b">
        <v>1</v>
      </c>
      <c r="Q188" t="b">
        <v>0</v>
      </c>
      <c r="R188" t="b">
        <v>1</v>
      </c>
      <c r="S188" t="b">
        <v>1</v>
      </c>
      <c r="T188" t="b">
        <v>0</v>
      </c>
      <c r="U188" t="b">
        <v>1</v>
      </c>
      <c r="V188" t="b">
        <v>0</v>
      </c>
      <c r="W188" t="b">
        <v>1</v>
      </c>
      <c r="X188" t="b">
        <v>1</v>
      </c>
      <c r="Y18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PROCEDURE | Y | N | Y | Y | N | N | Y | Y | N | N | N | Y | N | Y | Y | N | Y | Y | N | Y | N | Y | Y |</v>
      </c>
    </row>
    <row r="189" spans="1:25">
      <c r="A189" t="s">
        <v>281</v>
      </c>
      <c r="B189" t="b">
        <v>0</v>
      </c>
      <c r="C189" t="b">
        <v>0</v>
      </c>
      <c r="D189" t="b">
        <v>0</v>
      </c>
      <c r="E189" t="b">
        <v>0</v>
      </c>
      <c r="F189" t="b">
        <v>0</v>
      </c>
      <c r="G189" t="b">
        <v>0</v>
      </c>
      <c r="H189" t="b">
        <v>0</v>
      </c>
      <c r="I189" t="b">
        <v>0</v>
      </c>
      <c r="J189" t="b">
        <v>0</v>
      </c>
      <c r="K189" t="b">
        <v>0</v>
      </c>
      <c r="L189" t="b">
        <v>0</v>
      </c>
      <c r="M189" t="b">
        <v>0</v>
      </c>
      <c r="N189" t="b">
        <v>0</v>
      </c>
      <c r="O189" t="b">
        <v>1</v>
      </c>
      <c r="P189" t="b">
        <v>0</v>
      </c>
      <c r="Q189" t="b">
        <v>0</v>
      </c>
      <c r="R189" t="b">
        <v>0</v>
      </c>
      <c r="S189" t="b">
        <v>0</v>
      </c>
      <c r="T189" t="b">
        <v>0</v>
      </c>
      <c r="U189" t="b">
        <v>0</v>
      </c>
      <c r="V189" t="b">
        <v>0</v>
      </c>
      <c r="W189" t="b">
        <v>1</v>
      </c>
      <c r="X189" t="b">
        <v>1</v>
      </c>
      <c r="Y18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PROFILE | N | N | N | N | N | N | N | N | N | N | N | N | N | Y | N | N | N | N | N | N | N | Y | Y |</v>
      </c>
    </row>
    <row r="190" spans="1:25">
      <c r="A190" t="s">
        <v>319</v>
      </c>
      <c r="B190" t="b">
        <v>0</v>
      </c>
      <c r="C190" t="b">
        <v>0</v>
      </c>
      <c r="D190" t="b">
        <v>0</v>
      </c>
      <c r="E190" t="b">
        <v>0</v>
      </c>
      <c r="F190" t="b">
        <v>0</v>
      </c>
      <c r="G190" t="b">
        <v>0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b">
        <v>0</v>
      </c>
      <c r="X190" t="b">
        <v>1</v>
      </c>
      <c r="Y19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PROJECTION | N | N | N | N | N | N | N | N | N | N | N | N | N | N | N | N | N | N | N | N | N | N | Y |</v>
      </c>
    </row>
    <row r="191" spans="1:25">
      <c r="A191" t="s">
        <v>159</v>
      </c>
      <c r="B191" t="b">
        <v>0</v>
      </c>
      <c r="C191" t="b">
        <v>0</v>
      </c>
      <c r="D191" t="b">
        <v>0</v>
      </c>
      <c r="E191" t="b">
        <v>0</v>
      </c>
      <c r="F191" t="b">
        <v>0</v>
      </c>
      <c r="G191" t="b">
        <v>0</v>
      </c>
      <c r="H191" t="b">
        <v>0</v>
      </c>
      <c r="I191" t="b">
        <v>0</v>
      </c>
      <c r="J191" t="b">
        <v>0</v>
      </c>
      <c r="K191" t="b">
        <v>0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 t="b">
        <v>0</v>
      </c>
      <c r="R191" t="b">
        <v>0</v>
      </c>
      <c r="S191" t="b">
        <v>1</v>
      </c>
      <c r="T191" t="b">
        <v>0</v>
      </c>
      <c r="U191" t="b">
        <v>0</v>
      </c>
      <c r="V191" t="b">
        <v>0</v>
      </c>
      <c r="W191" t="b">
        <v>0</v>
      </c>
      <c r="X191" t="b">
        <v>0</v>
      </c>
      <c r="Y19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PROJECTION POLICY | N | N | N | N | N | N | N | N | N | N | N | N | N | N | N | N | N | Y | N | N | N | N | N |</v>
      </c>
    </row>
    <row r="192" spans="1:25">
      <c r="A192" t="s">
        <v>245</v>
      </c>
      <c r="B192" t="b">
        <v>0</v>
      </c>
      <c r="C192" t="b">
        <v>0</v>
      </c>
      <c r="D192" t="b">
        <v>0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0</v>
      </c>
      <c r="R192" t="b">
        <v>0</v>
      </c>
      <c r="S192" t="b">
        <v>0</v>
      </c>
      <c r="T192" t="b">
        <v>0</v>
      </c>
      <c r="U192" t="b">
        <v>0</v>
      </c>
      <c r="V192" t="b">
        <v>0</v>
      </c>
      <c r="W192" t="b">
        <v>0</v>
      </c>
      <c r="X192" t="b">
        <v>0</v>
      </c>
      <c r="Y19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PROJECTION VIEW | N | N | N | N | N | N | N | Y | N | N | N | N | N | N | N | N | N | N | N | N | N | N | N |</v>
      </c>
    </row>
    <row r="193" spans="1:25">
      <c r="A193" t="s">
        <v>236</v>
      </c>
      <c r="B193" t="b">
        <v>0</v>
      </c>
      <c r="C193" t="b">
        <v>0</v>
      </c>
      <c r="D193" t="b">
        <v>0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t="b">
        <v>0</v>
      </c>
      <c r="K193" t="b">
        <v>0</v>
      </c>
      <c r="L193" t="b">
        <v>0</v>
      </c>
      <c r="M193" t="b">
        <v>0</v>
      </c>
      <c r="N193" t="b">
        <v>0</v>
      </c>
      <c r="O193" t="b">
        <v>0</v>
      </c>
      <c r="P193" t="b">
        <v>0</v>
      </c>
      <c r="Q193" t="b">
        <v>0</v>
      </c>
      <c r="R193" t="b">
        <v>0</v>
      </c>
      <c r="S193" t="b">
        <v>0</v>
      </c>
      <c r="T193" t="b">
        <v>0</v>
      </c>
      <c r="U193" t="b">
        <v>0</v>
      </c>
      <c r="V193" t="b">
        <v>0</v>
      </c>
      <c r="W193" t="b">
        <v>0</v>
      </c>
      <c r="X193" t="b">
        <v>0</v>
      </c>
      <c r="Y19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PROTOCOL | N | N | N | N | N | N | Y | N | N | N | N | N | N | N | N | N | N | N | N | N | N | N | N |</v>
      </c>
    </row>
    <row r="194" spans="1:25">
      <c r="A194" t="s">
        <v>125</v>
      </c>
      <c r="B194" t="b">
        <v>0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 t="b">
        <v>0</v>
      </c>
      <c r="R194" t="b">
        <v>0</v>
      </c>
      <c r="S194" t="b">
        <v>1</v>
      </c>
      <c r="T194" t="b">
        <v>0</v>
      </c>
      <c r="U194" t="b">
        <v>0</v>
      </c>
      <c r="V194" t="b">
        <v>0</v>
      </c>
      <c r="W194" t="b">
        <v>0</v>
      </c>
      <c r="X194" t="b">
        <v>0</v>
      </c>
      <c r="Y19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PROVISIONED THROUGHPUT | N | N | N | N | N | N | N | N | N | N | N | N | N | N | N | N | N | Y | N | N | N | N | N |</v>
      </c>
    </row>
    <row r="195" spans="1:25">
      <c r="A195" t="s">
        <v>246</v>
      </c>
      <c r="B195" t="b">
        <v>0</v>
      </c>
      <c r="C195" t="b">
        <v>0</v>
      </c>
      <c r="D195" t="b">
        <v>0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t="b">
        <v>0</v>
      </c>
      <c r="K195" t="b">
        <v>0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  <c r="V195" t="b">
        <v>0</v>
      </c>
      <c r="W195" t="b">
        <v>0</v>
      </c>
      <c r="X195" t="b">
        <v>0</v>
      </c>
      <c r="Y19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PSE | N | N | N | N | N | N | N | Y | N | N | N | N | N | N | N | N | N | N | N | N | N | N | N |</v>
      </c>
    </row>
    <row r="196" spans="1:25">
      <c r="A196" t="s">
        <v>247</v>
      </c>
      <c r="B196" t="b">
        <v>0</v>
      </c>
      <c r="C196" t="b">
        <v>0</v>
      </c>
      <c r="D196" t="b">
        <v>0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  <c r="V196" t="b">
        <v>0</v>
      </c>
      <c r="W196" t="b">
        <v>0</v>
      </c>
      <c r="X196" t="b">
        <v>0</v>
      </c>
      <c r="Y19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PUBLIC KEY | N | N | N | N | N | N | N | Y | N | N | N | N | N | N | N | N | N | N | N | N | N | N | N |</v>
      </c>
    </row>
    <row r="197" spans="1:25">
      <c r="A197" t="s">
        <v>87</v>
      </c>
      <c r="B197" t="b">
        <v>0</v>
      </c>
      <c r="C197" t="b">
        <v>0</v>
      </c>
      <c r="D197" t="b">
        <v>0</v>
      </c>
      <c r="E197" t="b">
        <v>0</v>
      </c>
      <c r="F197" t="b">
        <v>0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1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  <c r="V197" t="b">
        <v>0</v>
      </c>
      <c r="W197" t="b">
        <v>0</v>
      </c>
      <c r="X197" t="b">
        <v>0</v>
      </c>
      <c r="Y19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PUBLICATION | N | N | N | N | N | N | N | N | N | N | N | N | N | N | Y | N | N | N | N | N | N | N | N |</v>
      </c>
    </row>
    <row r="198" spans="1:25">
      <c r="A198" t="s">
        <v>41</v>
      </c>
      <c r="B198" t="b">
        <v>0</v>
      </c>
      <c r="C198" t="b">
        <v>0</v>
      </c>
      <c r="D198" t="b">
        <v>0</v>
      </c>
      <c r="E198" t="b">
        <v>0</v>
      </c>
      <c r="F198" t="b">
        <v>0</v>
      </c>
      <c r="G198" t="b">
        <v>0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t="b">
        <v>0</v>
      </c>
      <c r="O198" t="b">
        <v>0</v>
      </c>
      <c r="P198" t="b">
        <v>0</v>
      </c>
      <c r="Q198" t="b">
        <v>0</v>
      </c>
      <c r="R198" t="b">
        <v>0</v>
      </c>
      <c r="S198" t="b">
        <v>0</v>
      </c>
      <c r="T198" t="b">
        <v>0</v>
      </c>
      <c r="U198" t="b">
        <v>1</v>
      </c>
      <c r="V198" t="b">
        <v>0</v>
      </c>
      <c r="W198" t="b">
        <v>0</v>
      </c>
      <c r="X198" t="b">
        <v>0</v>
      </c>
      <c r="Y19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QUEUE | N | N | N | N | N | N | N | N | N | N | N | N | N | N | N | N | N | N | N | Y | N | N | N |</v>
      </c>
    </row>
    <row r="199" spans="1:25">
      <c r="A199" t="s">
        <v>226</v>
      </c>
      <c r="B199" t="b">
        <v>0</v>
      </c>
      <c r="C199" t="b">
        <v>1</v>
      </c>
      <c r="D199" t="b">
        <v>0</v>
      </c>
      <c r="E199" t="b">
        <v>0</v>
      </c>
      <c r="F199" t="b">
        <v>0</v>
      </c>
      <c r="G199" t="b">
        <v>0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  <c r="M199" t="b">
        <v>0</v>
      </c>
      <c r="N199" t="b">
        <v>0</v>
      </c>
      <c r="O199" t="b">
        <v>0</v>
      </c>
      <c r="P199" t="b">
        <v>0</v>
      </c>
      <c r="Q199" t="b">
        <v>0</v>
      </c>
      <c r="R199" t="b">
        <v>0</v>
      </c>
      <c r="S199" t="b">
        <v>0</v>
      </c>
      <c r="T199" t="b">
        <v>0</v>
      </c>
      <c r="U199" t="b">
        <v>0</v>
      </c>
      <c r="V199" t="b">
        <v>0</v>
      </c>
      <c r="W199" t="b">
        <v>0</v>
      </c>
      <c r="X199" t="b">
        <v>0</v>
      </c>
      <c r="Y19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QUOTA | N | Y | N | N | N | N | N | N | N | N | N | N | N | N | N | N | N | N | N | N | N | N | N |</v>
      </c>
    </row>
    <row r="200" spans="1:25">
      <c r="A200" t="s">
        <v>232</v>
      </c>
      <c r="B200" t="b">
        <v>0</v>
      </c>
      <c r="C200" t="b">
        <v>0</v>
      </c>
      <c r="D200" t="b">
        <v>1</v>
      </c>
      <c r="E200" t="b">
        <v>0</v>
      </c>
      <c r="F200" t="b">
        <v>0</v>
      </c>
      <c r="G200" t="b">
        <v>0</v>
      </c>
      <c r="H200" t="b">
        <v>0</v>
      </c>
      <c r="I200" t="b">
        <v>0</v>
      </c>
      <c r="J200" t="b">
        <v>0</v>
      </c>
      <c r="K200" t="b">
        <v>0</v>
      </c>
      <c r="L200" t="b">
        <v>0</v>
      </c>
      <c r="M200" t="b">
        <v>0</v>
      </c>
      <c r="N200" t="b">
        <v>0</v>
      </c>
      <c r="O200" t="b">
        <v>0</v>
      </c>
      <c r="P200" t="b">
        <v>0</v>
      </c>
      <c r="Q200" t="b">
        <v>0</v>
      </c>
      <c r="R200" t="b">
        <v>0</v>
      </c>
      <c r="S200" t="b">
        <v>0</v>
      </c>
      <c r="T200" t="b">
        <v>0</v>
      </c>
      <c r="U200" t="b">
        <v>0</v>
      </c>
      <c r="V200" t="b">
        <v>0</v>
      </c>
      <c r="W200" t="b">
        <v>0</v>
      </c>
      <c r="X200" t="b">
        <v>0</v>
      </c>
      <c r="Y20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RECIPIENT | N | N | Y | N | N | N | N | N | N | N | N | N | N | N | N | N | N | N | N | N | N | N | N |</v>
      </c>
    </row>
    <row r="201" spans="1:25">
      <c r="A201" t="s">
        <v>301</v>
      </c>
      <c r="B201" t="b">
        <v>0</v>
      </c>
      <c r="C201" t="b">
        <v>0</v>
      </c>
      <c r="D201" t="b">
        <v>0</v>
      </c>
      <c r="E201" t="b">
        <v>0</v>
      </c>
      <c r="F201" t="b">
        <v>0</v>
      </c>
      <c r="G201" t="b">
        <v>0</v>
      </c>
      <c r="H201" t="b">
        <v>0</v>
      </c>
      <c r="I201" t="b">
        <v>0</v>
      </c>
      <c r="J201" t="b">
        <v>0</v>
      </c>
      <c r="K201" t="b">
        <v>0</v>
      </c>
      <c r="L201" t="b">
        <v>0</v>
      </c>
      <c r="M201" t="b">
        <v>0</v>
      </c>
      <c r="N201" t="b">
        <v>0</v>
      </c>
      <c r="O201" t="b">
        <v>0</v>
      </c>
      <c r="P201" t="b">
        <v>0</v>
      </c>
      <c r="Q201" t="b">
        <v>0</v>
      </c>
      <c r="R201" t="b">
        <v>0</v>
      </c>
      <c r="S201" t="b">
        <v>0</v>
      </c>
      <c r="T201" t="b">
        <v>0</v>
      </c>
      <c r="U201" t="b">
        <v>0</v>
      </c>
      <c r="V201" t="b">
        <v>0</v>
      </c>
      <c r="W201" t="b">
        <v>1</v>
      </c>
      <c r="X201" t="b">
        <v>0</v>
      </c>
      <c r="Y20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RECURSIVE VIEW | N | N | N | N | N | N | N | N | N | N | N | N | N | N | N | N | N | N | N | N | N | Y | N |</v>
      </c>
    </row>
    <row r="202" spans="1:25">
      <c r="A202" t="s">
        <v>42</v>
      </c>
      <c r="B202" t="b">
        <v>0</v>
      </c>
      <c r="C202" t="b">
        <v>0</v>
      </c>
      <c r="D202" t="b">
        <v>0</v>
      </c>
      <c r="E202" t="b">
        <v>0</v>
      </c>
      <c r="F202" t="b">
        <v>0</v>
      </c>
      <c r="G202" t="b">
        <v>0</v>
      </c>
      <c r="H202" t="b">
        <v>0</v>
      </c>
      <c r="I202" t="b">
        <v>0</v>
      </c>
      <c r="J202" t="b">
        <v>0</v>
      </c>
      <c r="K202" t="b">
        <v>0</v>
      </c>
      <c r="L202" t="b">
        <v>0</v>
      </c>
      <c r="M202" t="b">
        <v>0</v>
      </c>
      <c r="N202" t="b">
        <v>0</v>
      </c>
      <c r="O202" t="b">
        <v>0</v>
      </c>
      <c r="P202" t="b">
        <v>0</v>
      </c>
      <c r="Q202" t="b">
        <v>0</v>
      </c>
      <c r="R202" t="b">
        <v>0</v>
      </c>
      <c r="S202" t="b">
        <v>0</v>
      </c>
      <c r="T202" t="b">
        <v>0</v>
      </c>
      <c r="U202" t="b">
        <v>1</v>
      </c>
      <c r="V202" t="b">
        <v>0</v>
      </c>
      <c r="W202" t="b">
        <v>0</v>
      </c>
      <c r="X202" t="b">
        <v>0</v>
      </c>
      <c r="Y20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REMOTE SERVICE BINDING | N | N | N | N | N | N | N | N | N | N | N | N | N | N | N | N | N | N | N | Y | N | N | N |</v>
      </c>
    </row>
    <row r="203" spans="1:25">
      <c r="A203" t="s">
        <v>248</v>
      </c>
      <c r="B203" t="b">
        <v>0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  <c r="I203" t="b">
        <v>1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  <c r="V203" t="b">
        <v>0</v>
      </c>
      <c r="W203" t="b">
        <v>0</v>
      </c>
      <c r="X203" t="b">
        <v>0</v>
      </c>
      <c r="Y20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REMOTE SOURCE | N | N | N | N | N | N | N | Y | N | N | N | N | N | N | N | N | N | N | N | N | N | N | N |</v>
      </c>
    </row>
    <row r="204" spans="1:25">
      <c r="A204" t="s">
        <v>126</v>
      </c>
      <c r="B204" t="b">
        <v>0</v>
      </c>
      <c r="C204" t="b">
        <v>0</v>
      </c>
      <c r="D204" t="b">
        <v>0</v>
      </c>
      <c r="E204" t="b">
        <v>0</v>
      </c>
      <c r="F204" t="b">
        <v>0</v>
      </c>
      <c r="G204" t="b">
        <v>0</v>
      </c>
      <c r="H204" t="b">
        <v>0</v>
      </c>
      <c r="I204" t="b">
        <v>0</v>
      </c>
      <c r="J204" t="b">
        <v>0</v>
      </c>
      <c r="K204" t="b">
        <v>0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  <c r="Q204" t="b">
        <v>0</v>
      </c>
      <c r="R204" t="b">
        <v>0</v>
      </c>
      <c r="S204" t="b">
        <v>1</v>
      </c>
      <c r="T204" t="b">
        <v>0</v>
      </c>
      <c r="U204" t="b">
        <v>0</v>
      </c>
      <c r="V204" t="b">
        <v>0</v>
      </c>
      <c r="W204" t="b">
        <v>0</v>
      </c>
      <c r="X204" t="b">
        <v>0</v>
      </c>
      <c r="Y20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REPLICATION GROUP | N | N | N | N | N | N | N | N | N | N | N | N | N | N | N | N | N | Y | N | N | N | N | N |</v>
      </c>
    </row>
    <row r="205" spans="1:25">
      <c r="A205" t="s">
        <v>220</v>
      </c>
      <c r="B205" t="b">
        <v>1</v>
      </c>
      <c r="C205" t="b">
        <v>0</v>
      </c>
      <c r="D205" t="b">
        <v>0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Q205" t="b">
        <v>0</v>
      </c>
      <c r="R205" t="b">
        <v>0</v>
      </c>
      <c r="S205" t="b">
        <v>0</v>
      </c>
      <c r="T205" t="b">
        <v>0</v>
      </c>
      <c r="U205" t="b">
        <v>0</v>
      </c>
      <c r="V205" t="b">
        <v>0</v>
      </c>
      <c r="W205" t="b">
        <v>0</v>
      </c>
      <c r="X205" t="b">
        <v>0</v>
      </c>
      <c r="Y20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RESERVATION | Y | N | N | N | N | N | N | N | N | N | N | N | N | N | N | N | N | N | N | N | N | N | N |</v>
      </c>
    </row>
    <row r="206" spans="1:25">
      <c r="A206" t="s">
        <v>237</v>
      </c>
      <c r="B206" t="b">
        <v>0</v>
      </c>
      <c r="C206" t="b">
        <v>0</v>
      </c>
      <c r="D206" t="b">
        <v>0</v>
      </c>
      <c r="E206" t="b">
        <v>0</v>
      </c>
      <c r="F206" t="b">
        <v>0</v>
      </c>
      <c r="G206" t="b">
        <v>0</v>
      </c>
      <c r="H206" t="b">
        <v>1</v>
      </c>
      <c r="I206" t="b">
        <v>0</v>
      </c>
      <c r="J206" t="b">
        <v>0</v>
      </c>
      <c r="K206" t="b">
        <v>0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  <c r="Q206" t="b">
        <v>0</v>
      </c>
      <c r="R206" t="b">
        <v>0</v>
      </c>
      <c r="S206" t="b">
        <v>0</v>
      </c>
      <c r="T206" t="b">
        <v>0</v>
      </c>
      <c r="U206" t="b">
        <v>0</v>
      </c>
      <c r="V206" t="b">
        <v>0</v>
      </c>
      <c r="W206" t="b">
        <v>0</v>
      </c>
      <c r="X206" t="b">
        <v>0</v>
      </c>
      <c r="Y20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RESOURCE GROUP | N | N | N | N | N | N | Y | N | N | N | N | N | N | N | N | N | N | N | N | N | N | N | N |</v>
      </c>
    </row>
    <row r="207" spans="1:25">
      <c r="A207" t="s">
        <v>127</v>
      </c>
      <c r="B207" t="b">
        <v>0</v>
      </c>
      <c r="C207" t="b">
        <v>0</v>
      </c>
      <c r="D207" t="b">
        <v>0</v>
      </c>
      <c r="E207" t="b">
        <v>0</v>
      </c>
      <c r="F207" t="b">
        <v>0</v>
      </c>
      <c r="G207" t="b">
        <v>0</v>
      </c>
      <c r="H207" t="b">
        <v>0</v>
      </c>
      <c r="I207" t="b">
        <v>0</v>
      </c>
      <c r="J207" t="b">
        <v>0</v>
      </c>
      <c r="K207" t="b">
        <v>0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Q207" t="b">
        <v>0</v>
      </c>
      <c r="R207" t="b">
        <v>0</v>
      </c>
      <c r="S207" t="b">
        <v>1</v>
      </c>
      <c r="T207" t="b">
        <v>0</v>
      </c>
      <c r="U207" t="b">
        <v>0</v>
      </c>
      <c r="V207" t="b">
        <v>0</v>
      </c>
      <c r="W207" t="b">
        <v>0</v>
      </c>
      <c r="X207" t="b">
        <v>0</v>
      </c>
      <c r="Y20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RESOURCE MONITOR | N | N | N | N | N | N | N | N | N | N | N | N | N | N | N | N | N | Y | N | N | N | N | N |</v>
      </c>
    </row>
    <row r="208" spans="1:25">
      <c r="A208" t="s">
        <v>43</v>
      </c>
      <c r="B208" t="b">
        <v>0</v>
      </c>
      <c r="C208" t="b">
        <v>0</v>
      </c>
      <c r="D208" t="b">
        <v>0</v>
      </c>
      <c r="E208" t="b">
        <v>0</v>
      </c>
      <c r="F208" t="b">
        <v>0</v>
      </c>
      <c r="G208" t="b">
        <v>0</v>
      </c>
      <c r="H208" t="b">
        <v>0</v>
      </c>
      <c r="I208" t="b">
        <v>0</v>
      </c>
      <c r="J208" t="b">
        <v>0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 t="b">
        <v>0</v>
      </c>
      <c r="R208" t="b">
        <v>0</v>
      </c>
      <c r="S208" t="b">
        <v>0</v>
      </c>
      <c r="T208" t="b">
        <v>0</v>
      </c>
      <c r="U208" t="b">
        <v>1</v>
      </c>
      <c r="V208" t="b">
        <v>0</v>
      </c>
      <c r="W208" t="b">
        <v>0</v>
      </c>
      <c r="X208" t="b">
        <v>1</v>
      </c>
      <c r="Y20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RESOURCE POOL | N | N | N | N | N | N | N | N | N | N | N | N | N | N | N | N | N | N | N | Y | N | N | Y |</v>
      </c>
    </row>
    <row r="209" spans="1:25">
      <c r="A209" t="s">
        <v>238</v>
      </c>
      <c r="B209" t="b">
        <v>0</v>
      </c>
      <c r="C209" t="b">
        <v>0</v>
      </c>
      <c r="D209" t="b">
        <v>0</v>
      </c>
      <c r="E209" t="b">
        <v>0</v>
      </c>
      <c r="F209" t="b">
        <v>0</v>
      </c>
      <c r="G209" t="b">
        <v>0</v>
      </c>
      <c r="H209" t="b">
        <v>1</v>
      </c>
      <c r="I209" t="b">
        <v>0</v>
      </c>
      <c r="J209" t="b">
        <v>0</v>
      </c>
      <c r="K209" t="b">
        <v>0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  <c r="Q209" t="b">
        <v>0</v>
      </c>
      <c r="R209" t="b">
        <v>0</v>
      </c>
      <c r="S209" t="b">
        <v>0</v>
      </c>
      <c r="T209" t="b">
        <v>0</v>
      </c>
      <c r="U209" t="b">
        <v>0</v>
      </c>
      <c r="V209" t="b">
        <v>0</v>
      </c>
      <c r="W209" t="b">
        <v>0</v>
      </c>
      <c r="X209" t="b">
        <v>0</v>
      </c>
      <c r="Y20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RESOURCE QUEUE | N | N | N | N | N | N | Y | N | N | N | N | N | N | N | N | N | N | N | N | N | N | N | N |</v>
      </c>
    </row>
    <row r="210" spans="1:25">
      <c r="A210" t="s">
        <v>282</v>
      </c>
      <c r="B210" t="b">
        <v>0</v>
      </c>
      <c r="C210" t="b">
        <v>0</v>
      </c>
      <c r="D210" t="b">
        <v>0</v>
      </c>
      <c r="E210" t="b">
        <v>0</v>
      </c>
      <c r="F210" t="b">
        <v>0</v>
      </c>
      <c r="G210" t="b">
        <v>0</v>
      </c>
      <c r="H210" t="b">
        <v>0</v>
      </c>
      <c r="I210" t="b">
        <v>0</v>
      </c>
      <c r="J210" t="b">
        <v>0</v>
      </c>
      <c r="K210" t="b">
        <v>0</v>
      </c>
      <c r="L210" t="b">
        <v>0</v>
      </c>
      <c r="M210" t="b">
        <v>0</v>
      </c>
      <c r="N210" t="b">
        <v>0</v>
      </c>
      <c r="O210" t="b">
        <v>1</v>
      </c>
      <c r="P210" t="b">
        <v>0</v>
      </c>
      <c r="Q210" t="b">
        <v>0</v>
      </c>
      <c r="R210" t="b">
        <v>0</v>
      </c>
      <c r="S210" t="b">
        <v>0</v>
      </c>
      <c r="T210" t="b">
        <v>0</v>
      </c>
      <c r="U210" t="b">
        <v>0</v>
      </c>
      <c r="V210" t="b">
        <v>0</v>
      </c>
      <c r="W210" t="b">
        <v>0</v>
      </c>
      <c r="X210" t="b">
        <v>0</v>
      </c>
      <c r="Y21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RESTORE POINT | N | N | N | N | N | N | N | N | N | N | N | N | N | Y | N | N | N | N | N | N | N | N | N |</v>
      </c>
    </row>
    <row r="211" spans="1:25">
      <c r="A211" t="s">
        <v>291</v>
      </c>
      <c r="B211" t="b">
        <v>0</v>
      </c>
      <c r="C211" t="b">
        <v>0</v>
      </c>
      <c r="D211" t="b">
        <v>0</v>
      </c>
      <c r="E211" t="b">
        <v>0</v>
      </c>
      <c r="F211" t="b">
        <v>0</v>
      </c>
      <c r="G211" t="b">
        <v>0</v>
      </c>
      <c r="H211" t="b">
        <v>0</v>
      </c>
      <c r="I211" t="b">
        <v>0</v>
      </c>
      <c r="J211" t="b">
        <v>0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 t="b">
        <v>0</v>
      </c>
      <c r="R211" t="b">
        <v>1</v>
      </c>
      <c r="S211" t="b">
        <v>0</v>
      </c>
      <c r="T211" t="b">
        <v>0</v>
      </c>
      <c r="U211" t="b">
        <v>0</v>
      </c>
      <c r="V211" t="b">
        <v>0</v>
      </c>
      <c r="W211" t="b">
        <v>0</v>
      </c>
      <c r="X211" t="b">
        <v>0</v>
      </c>
      <c r="Y21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RLSE POLICY | N | N | N | N | N | N | N | N | N | N | N | N | N | N | N | N | Y | N | N | N | N | N | N |</v>
      </c>
    </row>
    <row r="212" spans="1:25">
      <c r="A212" t="s">
        <v>44</v>
      </c>
      <c r="B212" t="b">
        <v>0</v>
      </c>
      <c r="C212" t="b">
        <v>1</v>
      </c>
      <c r="D212" t="b">
        <v>0</v>
      </c>
      <c r="E212" t="b">
        <v>1</v>
      </c>
      <c r="F212" t="b">
        <v>0</v>
      </c>
      <c r="G212" t="b">
        <v>0</v>
      </c>
      <c r="H212" t="b">
        <v>1</v>
      </c>
      <c r="I212" t="b">
        <v>1</v>
      </c>
      <c r="J212" t="b">
        <v>1</v>
      </c>
      <c r="K212" t="b">
        <v>1</v>
      </c>
      <c r="L212" t="b">
        <v>0</v>
      </c>
      <c r="M212" t="b">
        <v>1</v>
      </c>
      <c r="N212" t="b">
        <v>0</v>
      </c>
      <c r="O212" t="b">
        <v>1</v>
      </c>
      <c r="P212" t="b">
        <v>1</v>
      </c>
      <c r="Q212" t="b">
        <v>1</v>
      </c>
      <c r="R212" t="b">
        <v>1</v>
      </c>
      <c r="S212" t="b">
        <v>1</v>
      </c>
      <c r="T212" t="b">
        <v>0</v>
      </c>
      <c r="U212" t="b">
        <v>1</v>
      </c>
      <c r="V212" t="b">
        <v>0</v>
      </c>
      <c r="W212" t="b">
        <v>1</v>
      </c>
      <c r="X212" t="b">
        <v>1</v>
      </c>
      <c r="Y21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ROLE | N | Y | N | Y | N | N | Y | Y | Y | Y | N | Y | N | Y | Y | Y | Y | Y | N | Y | N | Y | Y |</v>
      </c>
    </row>
    <row r="213" spans="1:25">
      <c r="A213" t="s">
        <v>283</v>
      </c>
      <c r="B213" t="b">
        <v>0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  <c r="H213" t="b">
        <v>0</v>
      </c>
      <c r="I213" t="b">
        <v>0</v>
      </c>
      <c r="J213" t="b">
        <v>0</v>
      </c>
      <c r="K213" t="b">
        <v>0</v>
      </c>
      <c r="L213" t="b">
        <v>0</v>
      </c>
      <c r="M213" t="b">
        <v>0</v>
      </c>
      <c r="N213" t="b">
        <v>0</v>
      </c>
      <c r="O213" t="b">
        <v>1</v>
      </c>
      <c r="P213" t="b">
        <v>0</v>
      </c>
      <c r="Q213" t="b">
        <v>0</v>
      </c>
      <c r="R213" t="b">
        <v>0</v>
      </c>
      <c r="S213" t="b">
        <v>0</v>
      </c>
      <c r="T213" t="b">
        <v>0</v>
      </c>
      <c r="U213" t="b">
        <v>0</v>
      </c>
      <c r="V213" t="b">
        <v>0</v>
      </c>
      <c r="W213" t="b">
        <v>0</v>
      </c>
      <c r="X213" t="b">
        <v>0</v>
      </c>
      <c r="Y21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ROLLBACK SEGMENT | N | N | N | N | N | N | N | N | N | N | N | N | N | Y | N | N | N | N | N | N | N | N | N |</v>
      </c>
    </row>
    <row r="214" spans="1:25">
      <c r="A214" t="s">
        <v>45</v>
      </c>
      <c r="B214" t="b">
        <v>0</v>
      </c>
      <c r="C214" t="b">
        <v>0</v>
      </c>
      <c r="D214" t="b">
        <v>0</v>
      </c>
      <c r="E214" t="b">
        <v>0</v>
      </c>
      <c r="F214" t="b">
        <v>0</v>
      </c>
      <c r="G214" t="b">
        <v>0</v>
      </c>
      <c r="H214" t="b">
        <v>0</v>
      </c>
      <c r="I214" t="b">
        <v>0</v>
      </c>
      <c r="J214" t="b">
        <v>0</v>
      </c>
      <c r="K214" t="b">
        <v>0</v>
      </c>
      <c r="L214" t="b">
        <v>0</v>
      </c>
      <c r="M214" t="b">
        <v>0</v>
      </c>
      <c r="N214" t="b">
        <v>0</v>
      </c>
      <c r="O214" t="b">
        <v>0</v>
      </c>
      <c r="P214" t="b">
        <v>0</v>
      </c>
      <c r="Q214" t="b">
        <v>0</v>
      </c>
      <c r="R214" t="b">
        <v>0</v>
      </c>
      <c r="S214" t="b">
        <v>0</v>
      </c>
      <c r="T214" t="b">
        <v>0</v>
      </c>
      <c r="U214" t="b">
        <v>1</v>
      </c>
      <c r="V214" t="b">
        <v>0</v>
      </c>
      <c r="W214" t="b">
        <v>0</v>
      </c>
      <c r="X214" t="b">
        <v>0</v>
      </c>
      <c r="Y21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ROUTE | N | N | N | N | N | N | N | N | N | N | N | N | N | N | N | N | N | N | N | Y | N | N | N |</v>
      </c>
    </row>
    <row r="215" spans="1:25">
      <c r="A215" t="s">
        <v>320</v>
      </c>
      <c r="B215" t="b">
        <v>0</v>
      </c>
      <c r="C215" t="b">
        <v>0</v>
      </c>
      <c r="D215" t="b">
        <v>0</v>
      </c>
      <c r="E215" t="b">
        <v>0</v>
      </c>
      <c r="F215" t="b">
        <v>0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  <c r="Q215" t="b">
        <v>0</v>
      </c>
      <c r="R215" t="b">
        <v>0</v>
      </c>
      <c r="S215" t="b">
        <v>0</v>
      </c>
      <c r="T215" t="b">
        <v>0</v>
      </c>
      <c r="U215" t="b">
        <v>0</v>
      </c>
      <c r="V215" t="b">
        <v>0</v>
      </c>
      <c r="W215" t="b">
        <v>0</v>
      </c>
      <c r="X215" t="b">
        <v>1</v>
      </c>
      <c r="Y21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ROUTING RULE | N | N | N | N | N | N | N | N | N | N | N | N | N | N | N | N | N | N | N | N | N | N | Y |</v>
      </c>
    </row>
    <row r="216" spans="1:25">
      <c r="A216" t="s">
        <v>160</v>
      </c>
      <c r="B216" t="b">
        <v>1</v>
      </c>
      <c r="C216" t="b">
        <v>0</v>
      </c>
      <c r="D216" t="b">
        <v>0</v>
      </c>
      <c r="E216" t="b">
        <v>0</v>
      </c>
      <c r="F216" t="b">
        <v>0</v>
      </c>
      <c r="G216" t="b">
        <v>0</v>
      </c>
      <c r="H216" t="b">
        <v>0</v>
      </c>
      <c r="I216" t="b">
        <v>0</v>
      </c>
      <c r="J216" t="b">
        <v>0</v>
      </c>
      <c r="K216" t="b">
        <v>0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t="b">
        <v>0</v>
      </c>
      <c r="R216" t="b">
        <v>0</v>
      </c>
      <c r="S216" t="b">
        <v>1</v>
      </c>
      <c r="T216" t="b">
        <v>0</v>
      </c>
      <c r="U216" t="b">
        <v>0</v>
      </c>
      <c r="V216" t="b">
        <v>0</v>
      </c>
      <c r="W216" t="b">
        <v>0</v>
      </c>
      <c r="X216" t="b">
        <v>0</v>
      </c>
      <c r="Y21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ROW ACCESS POLCIY | Y | N | N | N | N | N | N | N | N | N | N | N | N | N | N | N | N | Y | N | N | N | N | N |</v>
      </c>
    </row>
    <row r="217" spans="1:25">
      <c r="A217" t="s">
        <v>225</v>
      </c>
      <c r="B217" t="b">
        <v>0</v>
      </c>
      <c r="C217" t="b">
        <v>1</v>
      </c>
      <c r="D217" t="b">
        <v>0</v>
      </c>
      <c r="E217" t="b">
        <v>0</v>
      </c>
      <c r="F217" t="b">
        <v>0</v>
      </c>
      <c r="G217" t="b">
        <v>0</v>
      </c>
      <c r="H217" t="b">
        <v>0</v>
      </c>
      <c r="I217" t="b">
        <v>0</v>
      </c>
      <c r="J217" t="b">
        <v>0</v>
      </c>
      <c r="K217" t="b">
        <v>0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  <c r="Q217" t="b">
        <v>0</v>
      </c>
      <c r="R217" t="b">
        <v>0</v>
      </c>
      <c r="S217" t="b">
        <v>0</v>
      </c>
      <c r="T217" t="b">
        <v>0</v>
      </c>
      <c r="U217" t="b">
        <v>0</v>
      </c>
      <c r="V217" t="b">
        <v>0</v>
      </c>
      <c r="W217" t="b">
        <v>0</v>
      </c>
      <c r="X217" t="b">
        <v>0</v>
      </c>
      <c r="Y21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ROW POLICY | N | Y | N | N | N | N | N | N | N | N | N | N | N | N | N | N | N | N | N | N | N | N | N |</v>
      </c>
    </row>
    <row r="218" spans="1:25">
      <c r="A218" t="s">
        <v>46</v>
      </c>
      <c r="B218" t="b">
        <v>0</v>
      </c>
      <c r="C218" t="b">
        <v>0</v>
      </c>
      <c r="D218" t="b">
        <v>0</v>
      </c>
      <c r="E218" t="b">
        <v>0</v>
      </c>
      <c r="F218" t="b">
        <v>0</v>
      </c>
      <c r="G218" t="b">
        <v>0</v>
      </c>
      <c r="H218" t="b">
        <v>1</v>
      </c>
      <c r="I218" t="b">
        <v>0</v>
      </c>
      <c r="J218" t="b">
        <v>0</v>
      </c>
      <c r="K218" t="b">
        <v>0</v>
      </c>
      <c r="L218" t="b">
        <v>0</v>
      </c>
      <c r="M218" t="b">
        <v>0</v>
      </c>
      <c r="N218" t="b">
        <v>0</v>
      </c>
      <c r="O218" t="b">
        <v>0</v>
      </c>
      <c r="P218" t="b">
        <v>1</v>
      </c>
      <c r="Q218" t="b">
        <v>0</v>
      </c>
      <c r="R218" t="b">
        <v>0</v>
      </c>
      <c r="S218" t="b">
        <v>0</v>
      </c>
      <c r="T218" t="b">
        <v>0</v>
      </c>
      <c r="U218" t="b">
        <v>1</v>
      </c>
      <c r="V218" t="b">
        <v>0</v>
      </c>
      <c r="W218" t="b">
        <v>0</v>
      </c>
      <c r="X218" t="b">
        <v>0</v>
      </c>
      <c r="Y21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RULE | N | N | N | N | N | N | Y | N | N | N | N | N | N | N | Y | N | N | N | N | Y | N | N | N |</v>
      </c>
    </row>
    <row r="219" spans="1:25">
      <c r="A219" t="s">
        <v>249</v>
      </c>
      <c r="B219" t="b">
        <v>0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0</v>
      </c>
      <c r="R219" t="b">
        <v>0</v>
      </c>
      <c r="S219" t="b">
        <v>0</v>
      </c>
      <c r="T219" t="b">
        <v>0</v>
      </c>
      <c r="U219" t="b">
        <v>0</v>
      </c>
      <c r="V219" t="b">
        <v>0</v>
      </c>
      <c r="W219" t="b">
        <v>0</v>
      </c>
      <c r="X219" t="b">
        <v>0</v>
      </c>
      <c r="Y21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SAML PROVIDER | N | N | N | N | N | N | N | Y | N | N | N | N | N | N | N | N | N | N | N | N | N | N | N |</v>
      </c>
    </row>
    <row r="220" spans="1:25">
      <c r="A220" t="s">
        <v>321</v>
      </c>
      <c r="B220" t="b">
        <v>0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 t="b">
        <v>0</v>
      </c>
      <c r="R220" t="b">
        <v>0</v>
      </c>
      <c r="S220" t="b">
        <v>0</v>
      </c>
      <c r="T220" t="b">
        <v>0</v>
      </c>
      <c r="U220" t="b">
        <v>0</v>
      </c>
      <c r="V220" t="b">
        <v>0</v>
      </c>
      <c r="W220" t="b">
        <v>0</v>
      </c>
      <c r="X220" t="b">
        <v>1</v>
      </c>
      <c r="Y22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SCHEDULE | N | N | N | N | N | N | N | N | N | N | N | N | N | N | N | N | N | N | N | N | N | N | Y |</v>
      </c>
    </row>
    <row r="221" spans="1:25">
      <c r="A221" t="s">
        <v>250</v>
      </c>
      <c r="B221" t="b">
        <v>0</v>
      </c>
      <c r="C221" t="b">
        <v>0</v>
      </c>
      <c r="D221" t="b">
        <v>0</v>
      </c>
      <c r="E221" t="b">
        <v>0</v>
      </c>
      <c r="F221" t="b">
        <v>0</v>
      </c>
      <c r="G221" t="b">
        <v>0</v>
      </c>
      <c r="H221" t="b">
        <v>0</v>
      </c>
      <c r="I221" t="b">
        <v>1</v>
      </c>
      <c r="J221" t="b">
        <v>0</v>
      </c>
      <c r="K221" t="b">
        <v>0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  <c r="Q221" t="b">
        <v>0</v>
      </c>
      <c r="R221" t="b">
        <v>0</v>
      </c>
      <c r="S221" t="b">
        <v>0</v>
      </c>
      <c r="T221" t="b">
        <v>0</v>
      </c>
      <c r="U221" t="b">
        <v>0</v>
      </c>
      <c r="V221" t="b">
        <v>0</v>
      </c>
      <c r="W221" t="b">
        <v>0</v>
      </c>
      <c r="X221" t="b">
        <v>0</v>
      </c>
      <c r="Y22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SCHEDULER JOB | N | N | N | N | N | N | N | Y | N | N | N | N | N | N | N | N | N | N | N | N | N | N | N |</v>
      </c>
    </row>
    <row r="222" spans="1:25">
      <c r="A222" t="s">
        <v>47</v>
      </c>
      <c r="B222" t="b">
        <v>1</v>
      </c>
      <c r="C222" t="b">
        <v>0</v>
      </c>
      <c r="D222" t="b">
        <v>1</v>
      </c>
      <c r="E222" t="b">
        <v>1</v>
      </c>
      <c r="F222" t="b">
        <v>1</v>
      </c>
      <c r="G222" t="b">
        <v>0</v>
      </c>
      <c r="H222" t="b">
        <v>1</v>
      </c>
      <c r="I222" t="b">
        <v>1</v>
      </c>
      <c r="J222" t="b">
        <v>1</v>
      </c>
      <c r="K222" t="b">
        <v>0</v>
      </c>
      <c r="L222" t="b">
        <v>0</v>
      </c>
      <c r="M222" t="b">
        <v>0</v>
      </c>
      <c r="N222" t="b">
        <v>0</v>
      </c>
      <c r="O222" t="b">
        <v>1</v>
      </c>
      <c r="P222" t="b">
        <v>1</v>
      </c>
      <c r="Q222" t="b">
        <v>1</v>
      </c>
      <c r="R222" t="b">
        <v>1</v>
      </c>
      <c r="S222" t="b">
        <v>1</v>
      </c>
      <c r="T222" t="b">
        <v>0</v>
      </c>
      <c r="U222" t="b">
        <v>1</v>
      </c>
      <c r="V222" t="b">
        <v>0</v>
      </c>
      <c r="W222" t="b">
        <v>0</v>
      </c>
      <c r="X222" t="b">
        <v>1</v>
      </c>
      <c r="Y22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SCHEMA | Y | N | Y | Y | Y | N | Y | Y | Y | N | N | N | N | Y | Y | Y | Y | Y | N | Y | N | N | Y |</v>
      </c>
    </row>
    <row r="223" spans="1:25">
      <c r="A223" t="s">
        <v>251</v>
      </c>
      <c r="B223" t="b">
        <v>0</v>
      </c>
      <c r="C223" t="b">
        <v>0</v>
      </c>
      <c r="D223" t="b">
        <v>0</v>
      </c>
      <c r="E223" t="b">
        <v>0</v>
      </c>
      <c r="F223" t="b">
        <v>0</v>
      </c>
      <c r="G223" t="b">
        <v>0</v>
      </c>
      <c r="H223" t="b">
        <v>0</v>
      </c>
      <c r="I223" t="b">
        <v>1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 t="b">
        <v>0</v>
      </c>
      <c r="R223" t="b">
        <v>0</v>
      </c>
      <c r="S223" t="b">
        <v>0</v>
      </c>
      <c r="T223" t="b">
        <v>0</v>
      </c>
      <c r="U223" t="b">
        <v>0</v>
      </c>
      <c r="V223" t="b">
        <v>0</v>
      </c>
      <c r="W223" t="b">
        <v>0</v>
      </c>
      <c r="X223" t="b">
        <v>0</v>
      </c>
      <c r="Y22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SCHEMA SYNONYM | N | N | N | N | N | N | N | Y | N | N | N | N | N | N | N | N | N | N | N | N | N | N | N |</v>
      </c>
    </row>
    <row r="224" spans="1:25">
      <c r="A224" t="s">
        <v>222</v>
      </c>
      <c r="B224" t="b">
        <v>1</v>
      </c>
      <c r="C224" t="b">
        <v>0</v>
      </c>
      <c r="D224" t="b">
        <v>0</v>
      </c>
      <c r="E224" t="b">
        <v>0</v>
      </c>
      <c r="F224" t="b">
        <v>0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0</v>
      </c>
      <c r="R224" t="b">
        <v>0</v>
      </c>
      <c r="S224" t="b">
        <v>0</v>
      </c>
      <c r="T224" t="b">
        <v>0</v>
      </c>
      <c r="U224" t="b">
        <v>0</v>
      </c>
      <c r="V224" t="b">
        <v>0</v>
      </c>
      <c r="W224" t="b">
        <v>0</v>
      </c>
      <c r="X224" t="b">
        <v>0</v>
      </c>
      <c r="Y22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SEARCH INDEX | Y | N | N | N | N | N | N | N | N | N | N | N | N | N | N | N | N | N | N | N | N | N | N |</v>
      </c>
    </row>
    <row r="225" spans="1:25">
      <c r="A225" t="s">
        <v>48</v>
      </c>
      <c r="B225" t="b">
        <v>0</v>
      </c>
      <c r="C225" t="b">
        <v>0</v>
      </c>
      <c r="D225" t="b">
        <v>0</v>
      </c>
      <c r="E225" t="b">
        <v>0</v>
      </c>
      <c r="F225" t="b">
        <v>0</v>
      </c>
      <c r="G225" t="b">
        <v>0</v>
      </c>
      <c r="H225" t="b">
        <v>0</v>
      </c>
      <c r="I225" t="b">
        <v>0</v>
      </c>
      <c r="J225" t="b">
        <v>0</v>
      </c>
      <c r="K225" t="b">
        <v>0</v>
      </c>
      <c r="L225" t="b">
        <v>0</v>
      </c>
      <c r="M225" t="b">
        <v>0</v>
      </c>
      <c r="N225" t="b">
        <v>0</v>
      </c>
      <c r="O225" t="b">
        <v>0</v>
      </c>
      <c r="P225" t="b">
        <v>0</v>
      </c>
      <c r="Q225" t="b">
        <v>0</v>
      </c>
      <c r="R225" t="b">
        <v>0</v>
      </c>
      <c r="S225" t="b">
        <v>0</v>
      </c>
      <c r="T225" t="b">
        <v>0</v>
      </c>
      <c r="U225" t="b">
        <v>1</v>
      </c>
      <c r="V225" t="b">
        <v>0</v>
      </c>
      <c r="W225" t="b">
        <v>0</v>
      </c>
      <c r="X225" t="b">
        <v>0</v>
      </c>
      <c r="Y22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SEARCH PROPERTY LIST | N | N | N | N | N | N | N | N | N | N | N | N | N | N | N | N | N | N | N | Y | N | N | N |</v>
      </c>
    </row>
    <row r="226" spans="1:25">
      <c r="A226" t="s">
        <v>101</v>
      </c>
      <c r="B226" t="b">
        <v>0</v>
      </c>
      <c r="C226" t="b">
        <v>0</v>
      </c>
      <c r="D226" t="b">
        <v>0</v>
      </c>
      <c r="E226" t="b">
        <v>0</v>
      </c>
      <c r="F226" t="b">
        <v>1</v>
      </c>
      <c r="G226" t="b">
        <v>0</v>
      </c>
      <c r="H226" t="b">
        <v>0</v>
      </c>
      <c r="I226" t="b">
        <v>0</v>
      </c>
      <c r="J226" t="b">
        <v>0</v>
      </c>
      <c r="K226" t="b">
        <v>0</v>
      </c>
      <c r="L226" t="b">
        <v>0</v>
      </c>
      <c r="M226" t="b">
        <v>0</v>
      </c>
      <c r="N226" t="b">
        <v>0</v>
      </c>
      <c r="O226" t="b">
        <v>0</v>
      </c>
      <c r="P226" t="b">
        <v>0</v>
      </c>
      <c r="Q226" t="b">
        <v>0</v>
      </c>
      <c r="R226" t="b">
        <v>0</v>
      </c>
      <c r="S226" t="b">
        <v>1</v>
      </c>
      <c r="T226" t="b">
        <v>0</v>
      </c>
      <c r="U226" t="b">
        <v>0</v>
      </c>
      <c r="V226" t="b">
        <v>0</v>
      </c>
      <c r="W226" t="b">
        <v>0</v>
      </c>
      <c r="X226" t="b">
        <v>0</v>
      </c>
      <c r="Y22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SECRET | N | N | N | N | Y | N | N | N | N | N | N | N | N | N | N | N | N | Y | N | N | N | N | N |</v>
      </c>
    </row>
    <row r="227" spans="1:25">
      <c r="A227" t="s">
        <v>128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t="b">
        <v>0</v>
      </c>
      <c r="R227" t="b">
        <v>0</v>
      </c>
      <c r="S227" t="b">
        <v>1</v>
      </c>
      <c r="T227" t="b">
        <v>0</v>
      </c>
      <c r="U227" t="b">
        <v>0</v>
      </c>
      <c r="V227" t="b">
        <v>0</v>
      </c>
      <c r="W227" t="b">
        <v>0</v>
      </c>
      <c r="X227" t="b">
        <v>0</v>
      </c>
      <c r="Y22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SECURITY INTEGRATION | N | N | N | N | N | N | N | N | N | N | N | N | N | N | N | N | N | Y | N | N | N | N | N |</v>
      </c>
    </row>
    <row r="228" spans="1:25">
      <c r="A228" t="s">
        <v>184</v>
      </c>
      <c r="B228" t="b">
        <v>0</v>
      </c>
      <c r="C228" t="b">
        <v>0</v>
      </c>
      <c r="D228" t="b">
        <v>0</v>
      </c>
      <c r="E228" t="b">
        <v>1</v>
      </c>
      <c r="F228" t="b">
        <v>0</v>
      </c>
      <c r="G228" t="b">
        <v>0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 t="b">
        <v>0</v>
      </c>
      <c r="R228" t="b">
        <v>0</v>
      </c>
      <c r="S228" t="b">
        <v>0</v>
      </c>
      <c r="T228" t="b">
        <v>0</v>
      </c>
      <c r="U228" t="b">
        <v>0</v>
      </c>
      <c r="V228" t="b">
        <v>0</v>
      </c>
      <c r="W228" t="b">
        <v>0</v>
      </c>
      <c r="X228" t="b">
        <v>0</v>
      </c>
      <c r="Y22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SECURITY LABEL | N | N | N | Y | N | N | N | N | N | N | N | N | N | N | N | N | N | N | N | N | N | N | N |</v>
      </c>
    </row>
    <row r="229" spans="1:25">
      <c r="A229" t="s">
        <v>183</v>
      </c>
      <c r="B229" t="b">
        <v>0</v>
      </c>
      <c r="C229" t="b">
        <v>0</v>
      </c>
      <c r="D229" t="b">
        <v>0</v>
      </c>
      <c r="E229" t="b">
        <v>1</v>
      </c>
      <c r="F229" t="b">
        <v>0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t="b">
        <v>0</v>
      </c>
      <c r="R229" t="b">
        <v>0</v>
      </c>
      <c r="S229" t="b">
        <v>0</v>
      </c>
      <c r="T229" t="b">
        <v>0</v>
      </c>
      <c r="U229" t="b">
        <v>0</v>
      </c>
      <c r="V229" t="b">
        <v>0</v>
      </c>
      <c r="W229" t="b">
        <v>0</v>
      </c>
      <c r="X229" t="b">
        <v>0</v>
      </c>
      <c r="Y22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SECURITY LABEL COMPONENT | N | N | N | Y | N | N | N | N | N | N | N | N | N | N | N | N | N | N | N | N | N | N | N |</v>
      </c>
    </row>
    <row r="230" spans="1:25">
      <c r="A230" t="s">
        <v>49</v>
      </c>
      <c r="B230" t="b">
        <v>0</v>
      </c>
      <c r="C230" t="b">
        <v>0</v>
      </c>
      <c r="D230" t="b">
        <v>0</v>
      </c>
      <c r="E230" t="b">
        <v>1</v>
      </c>
      <c r="F230" t="b">
        <v>0</v>
      </c>
      <c r="G230" t="b">
        <v>0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0</v>
      </c>
      <c r="R230" t="b">
        <v>0</v>
      </c>
      <c r="S230" t="b">
        <v>0</v>
      </c>
      <c r="T230" t="b">
        <v>0</v>
      </c>
      <c r="U230" t="b">
        <v>1</v>
      </c>
      <c r="V230" t="b">
        <v>0</v>
      </c>
      <c r="W230" t="b">
        <v>0</v>
      </c>
      <c r="X230" t="b">
        <v>0</v>
      </c>
      <c r="Y23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SECURITY POLICY | N | N | N | Y | N | N | N | N | N | N | N | N | N | N | N | N | N | N | N | Y | N | N | N |</v>
      </c>
    </row>
    <row r="231" spans="1:25">
      <c r="A231" t="s">
        <v>50</v>
      </c>
      <c r="B231" t="b">
        <v>0</v>
      </c>
      <c r="C231" t="b">
        <v>0</v>
      </c>
      <c r="D231" t="b">
        <v>0</v>
      </c>
      <c r="E231" t="b">
        <v>0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 t="b">
        <v>0</v>
      </c>
      <c r="R231" t="b">
        <v>0</v>
      </c>
      <c r="S231" t="b">
        <v>0</v>
      </c>
      <c r="T231" t="b">
        <v>0</v>
      </c>
      <c r="U231" t="b">
        <v>1</v>
      </c>
      <c r="V231" t="b">
        <v>0</v>
      </c>
      <c r="W231" t="b">
        <v>0</v>
      </c>
      <c r="X231" t="b">
        <v>0</v>
      </c>
      <c r="Y23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SELECTIVE XML INDEX | N | N | N | N | N | N | N | N | N | N | N | N | N | N | N | N | N | N | N | Y | N | N | N |</v>
      </c>
    </row>
    <row r="232" spans="1:25">
      <c r="A232" t="s">
        <v>161</v>
      </c>
      <c r="B232" t="b">
        <v>0</v>
      </c>
      <c r="C232" t="b">
        <v>0</v>
      </c>
      <c r="D232" t="b">
        <v>0</v>
      </c>
      <c r="E232" t="b">
        <v>0</v>
      </c>
      <c r="F232" t="b">
        <v>0</v>
      </c>
      <c r="G232" t="b">
        <v>0</v>
      </c>
      <c r="H232" t="b">
        <v>0</v>
      </c>
      <c r="I232" t="b">
        <v>0</v>
      </c>
      <c r="J232" t="b">
        <v>0</v>
      </c>
      <c r="K232" t="b">
        <v>0</v>
      </c>
      <c r="L232" t="b">
        <v>0</v>
      </c>
      <c r="M232" t="b">
        <v>0</v>
      </c>
      <c r="N232" t="b">
        <v>0</v>
      </c>
      <c r="O232" t="b">
        <v>0</v>
      </c>
      <c r="P232" t="b">
        <v>0</v>
      </c>
      <c r="Q232" t="b">
        <v>0</v>
      </c>
      <c r="R232" t="b">
        <v>0</v>
      </c>
      <c r="S232" t="b">
        <v>1</v>
      </c>
      <c r="T232" t="b">
        <v>0</v>
      </c>
      <c r="U232" t="b">
        <v>0</v>
      </c>
      <c r="V232" t="b">
        <v>0</v>
      </c>
      <c r="W232" t="b">
        <v>0</v>
      </c>
      <c r="X232" t="b">
        <v>0</v>
      </c>
      <c r="Y23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SEMANTIC VIEW | N | N | N | N | N | N | N | N | N | N | N | N | N | N | N | N | N | Y | N | N | N | N | N |</v>
      </c>
    </row>
    <row r="233" spans="1:25">
      <c r="A233" t="s">
        <v>51</v>
      </c>
      <c r="B233" t="b">
        <v>0</v>
      </c>
      <c r="C233" t="b">
        <v>0</v>
      </c>
      <c r="D233" t="b">
        <v>0</v>
      </c>
      <c r="E233" t="b">
        <v>1</v>
      </c>
      <c r="F233" t="b">
        <v>1</v>
      </c>
      <c r="G233" t="b">
        <v>0</v>
      </c>
      <c r="H233" t="b">
        <v>1</v>
      </c>
      <c r="I233" t="b">
        <v>1</v>
      </c>
      <c r="J233" t="b">
        <v>0</v>
      </c>
      <c r="K233" t="b">
        <v>0</v>
      </c>
      <c r="L233" t="b">
        <v>0</v>
      </c>
      <c r="M233" t="b">
        <v>0</v>
      </c>
      <c r="N233" t="b">
        <v>0</v>
      </c>
      <c r="O233" t="b">
        <v>1</v>
      </c>
      <c r="P233" t="b">
        <v>0</v>
      </c>
      <c r="Q233" t="b">
        <v>0</v>
      </c>
      <c r="R233" t="b">
        <v>0</v>
      </c>
      <c r="S233" t="b">
        <v>1</v>
      </c>
      <c r="T233" t="b">
        <v>0</v>
      </c>
      <c r="U233" t="b">
        <v>1</v>
      </c>
      <c r="V233" t="b">
        <v>0</v>
      </c>
      <c r="W233" t="b">
        <v>0</v>
      </c>
      <c r="X233" t="b">
        <v>1</v>
      </c>
      <c r="Y23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SEQUENCE | N | N | N | Y | Y | N | Y | Y | N | N | N | N | N | Y | N | N | N | Y | N | Y | N | N | Y |</v>
      </c>
    </row>
    <row r="234" spans="1:25">
      <c r="A234" t="s">
        <v>100</v>
      </c>
      <c r="B234" t="b">
        <v>0</v>
      </c>
      <c r="C234" t="b">
        <v>0</v>
      </c>
      <c r="D234" t="b">
        <v>1</v>
      </c>
      <c r="E234" t="b">
        <v>1</v>
      </c>
      <c r="F234" t="b">
        <v>0</v>
      </c>
      <c r="G234" t="b">
        <v>0</v>
      </c>
      <c r="H234" t="b">
        <v>1</v>
      </c>
      <c r="I234" t="b">
        <v>0</v>
      </c>
      <c r="J234" t="b">
        <v>0</v>
      </c>
      <c r="K234" t="b">
        <v>0</v>
      </c>
      <c r="L234" t="b">
        <v>1</v>
      </c>
      <c r="M234" t="b">
        <v>1</v>
      </c>
      <c r="N234" t="b">
        <v>0</v>
      </c>
      <c r="O234" t="b">
        <v>0</v>
      </c>
      <c r="P234" t="b">
        <v>1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  <c r="V234" t="b">
        <v>0</v>
      </c>
      <c r="W234" t="b">
        <v>0</v>
      </c>
      <c r="X234" t="b">
        <v>0</v>
      </c>
      <c r="Y23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SERVER | N | N | Y | Y | N | N | Y | N | N | N | Y | Y | N | N | Y | N | N | N | N | N | N | N | N |</v>
      </c>
    </row>
    <row r="235" spans="1:25">
      <c r="A235" t="s">
        <v>52</v>
      </c>
      <c r="B235" t="b">
        <v>0</v>
      </c>
      <c r="C235" t="b">
        <v>0</v>
      </c>
      <c r="D235" t="b">
        <v>0</v>
      </c>
      <c r="E235" t="b">
        <v>0</v>
      </c>
      <c r="F235" t="b">
        <v>0</v>
      </c>
      <c r="G235" t="b">
        <v>0</v>
      </c>
      <c r="H235" t="b">
        <v>0</v>
      </c>
      <c r="I235" t="b">
        <v>0</v>
      </c>
      <c r="J235" t="b">
        <v>0</v>
      </c>
      <c r="K235" t="b">
        <v>0</v>
      </c>
      <c r="L235" t="b">
        <v>0</v>
      </c>
      <c r="M235" t="b">
        <v>0</v>
      </c>
      <c r="N235" t="b">
        <v>0</v>
      </c>
      <c r="O235" t="b">
        <v>0</v>
      </c>
      <c r="P235" t="b">
        <v>0</v>
      </c>
      <c r="Q235" t="b">
        <v>0</v>
      </c>
      <c r="R235" t="b">
        <v>0</v>
      </c>
      <c r="S235" t="b">
        <v>0</v>
      </c>
      <c r="T235" t="b">
        <v>0</v>
      </c>
      <c r="U235" t="b">
        <v>1</v>
      </c>
      <c r="V235" t="b">
        <v>0</v>
      </c>
      <c r="W235" t="b">
        <v>0</v>
      </c>
      <c r="X235" t="b">
        <v>0</v>
      </c>
      <c r="Y23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SERVER AUDIT | N | N | N | N | N | N | N | N | N | N | N | N | N | N | N | N | N | N | N | Y | N | N | N |</v>
      </c>
    </row>
    <row r="236" spans="1:25">
      <c r="A236" t="s">
        <v>53</v>
      </c>
      <c r="B236" t="b">
        <v>0</v>
      </c>
      <c r="C236" t="b">
        <v>0</v>
      </c>
      <c r="D236" t="b">
        <v>0</v>
      </c>
      <c r="E236" t="b">
        <v>0</v>
      </c>
      <c r="F236" t="b">
        <v>0</v>
      </c>
      <c r="G236" t="b">
        <v>0</v>
      </c>
      <c r="H236" t="b">
        <v>0</v>
      </c>
      <c r="I236" t="b">
        <v>0</v>
      </c>
      <c r="J236" t="b">
        <v>0</v>
      </c>
      <c r="K236" t="b">
        <v>0</v>
      </c>
      <c r="L236" t="b">
        <v>0</v>
      </c>
      <c r="M236" t="b">
        <v>0</v>
      </c>
      <c r="N236" t="b">
        <v>0</v>
      </c>
      <c r="O236" t="b">
        <v>0</v>
      </c>
      <c r="P236" t="b">
        <v>0</v>
      </c>
      <c r="Q236" t="b">
        <v>0</v>
      </c>
      <c r="R236" t="b">
        <v>0</v>
      </c>
      <c r="S236" t="b">
        <v>0</v>
      </c>
      <c r="T236" t="b">
        <v>0</v>
      </c>
      <c r="U236" t="b">
        <v>1</v>
      </c>
      <c r="V236" t="b">
        <v>0</v>
      </c>
      <c r="W236" t="b">
        <v>0</v>
      </c>
      <c r="X236" t="b">
        <v>0</v>
      </c>
      <c r="Y23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SERVER AUDIT SPECIFICATION | N | N | N | N | N | N | N | N | N | N | N | N | N | N | N | N | N | N | N | Y | N | N | N |</v>
      </c>
    </row>
    <row r="237" spans="1:25">
      <c r="A237" t="s">
        <v>54</v>
      </c>
      <c r="B237" t="b">
        <v>0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  <c r="H237" t="b">
        <v>0</v>
      </c>
      <c r="I237" t="b">
        <v>0</v>
      </c>
      <c r="J237" t="b">
        <v>0</v>
      </c>
      <c r="K237" t="b">
        <v>0</v>
      </c>
      <c r="L237" t="b">
        <v>0</v>
      </c>
      <c r="M237" t="b">
        <v>0</v>
      </c>
      <c r="N237" t="b">
        <v>0</v>
      </c>
      <c r="O237" t="b">
        <v>0</v>
      </c>
      <c r="P237" t="b">
        <v>0</v>
      </c>
      <c r="Q237" t="b">
        <v>0</v>
      </c>
      <c r="R237" t="b">
        <v>0</v>
      </c>
      <c r="S237" t="b">
        <v>0</v>
      </c>
      <c r="T237" t="b">
        <v>0</v>
      </c>
      <c r="U237" t="b">
        <v>1</v>
      </c>
      <c r="V237" t="b">
        <v>0</v>
      </c>
      <c r="W237" t="b">
        <v>0</v>
      </c>
      <c r="X237" t="b">
        <v>0</v>
      </c>
      <c r="Y23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SERVER ROLE | N | N | N | N | N | N | N | N | N | N | N | N | N | N | N | N | N | N | N | Y | N | N | N |</v>
      </c>
    </row>
    <row r="238" spans="1:25">
      <c r="A238" t="s">
        <v>55</v>
      </c>
      <c r="B238" t="b">
        <v>0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  <c r="Q238" t="b">
        <v>0</v>
      </c>
      <c r="R238" t="b">
        <v>0</v>
      </c>
      <c r="S238" t="b">
        <v>1</v>
      </c>
      <c r="T238" t="b">
        <v>0</v>
      </c>
      <c r="U238" t="b">
        <v>1</v>
      </c>
      <c r="V238" t="b">
        <v>0</v>
      </c>
      <c r="W238" t="b">
        <v>0</v>
      </c>
      <c r="X238" t="b">
        <v>0</v>
      </c>
      <c r="Y23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SERVICE | N | N | N | N | N | N | N | N | N | N | N | N | N | N | N | N | N | Y | N | Y | N | N | N |</v>
      </c>
    </row>
    <row r="239" spans="1:25">
      <c r="A239" t="s">
        <v>185</v>
      </c>
      <c r="B239" t="b">
        <v>0</v>
      </c>
      <c r="C239" t="b">
        <v>0</v>
      </c>
      <c r="D239" t="b">
        <v>0</v>
      </c>
      <c r="E239" t="b">
        <v>1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 t="b">
        <v>0</v>
      </c>
      <c r="S239" t="b">
        <v>0</v>
      </c>
      <c r="T239" t="b">
        <v>0</v>
      </c>
      <c r="U239" t="b">
        <v>0</v>
      </c>
      <c r="V239" t="b">
        <v>0</v>
      </c>
      <c r="W239" t="b">
        <v>0</v>
      </c>
      <c r="X239" t="b">
        <v>0</v>
      </c>
      <c r="Y23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SERVICE CLASS | N | N | N | Y | N | N | N | N | N | N | N | N | N | N | N | N | N | N | N | N | N | N | N |</v>
      </c>
    </row>
    <row r="240" spans="1:25">
      <c r="A240" t="s">
        <v>162</v>
      </c>
      <c r="B240" t="b">
        <v>0</v>
      </c>
      <c r="C240" t="b">
        <v>0</v>
      </c>
      <c r="D240" t="b">
        <v>0</v>
      </c>
      <c r="E240" t="b">
        <v>0</v>
      </c>
      <c r="F240" t="b">
        <v>0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0</v>
      </c>
      <c r="P240" t="b">
        <v>0</v>
      </c>
      <c r="Q240" t="b">
        <v>0</v>
      </c>
      <c r="R240" t="b">
        <v>0</v>
      </c>
      <c r="S240" t="b">
        <v>1</v>
      </c>
      <c r="T240" t="b">
        <v>0</v>
      </c>
      <c r="U240" t="b">
        <v>0</v>
      </c>
      <c r="V240" t="b">
        <v>0</v>
      </c>
      <c r="W240" t="b">
        <v>0</v>
      </c>
      <c r="X240" t="b">
        <v>0</v>
      </c>
      <c r="Y24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SESSION POLICY | N | N | N | N | N | N | N | N | N | N | N | N | N | N | N | N | N | Y | N | N | N | N | N |</v>
      </c>
    </row>
    <row r="241" spans="1:25">
      <c r="A241" t="s">
        <v>227</v>
      </c>
      <c r="B241" t="b">
        <v>0</v>
      </c>
      <c r="C241" t="b">
        <v>1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 t="b">
        <v>0</v>
      </c>
      <c r="R241" t="b">
        <v>0</v>
      </c>
      <c r="S241" t="b">
        <v>0</v>
      </c>
      <c r="T241" t="b">
        <v>0</v>
      </c>
      <c r="U241" t="b">
        <v>0</v>
      </c>
      <c r="V241" t="b">
        <v>0</v>
      </c>
      <c r="W241" t="b">
        <v>0</v>
      </c>
      <c r="X241" t="b">
        <v>0</v>
      </c>
      <c r="Y24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SETTINGS PROFILE | N | Y | N | N | N | N | N | N | N | N | N | N | N | N | N | N | N | N | N | N | N | N | N |</v>
      </c>
    </row>
    <row r="242" spans="1:25">
      <c r="A242" t="s">
        <v>129</v>
      </c>
      <c r="B242" t="b">
        <v>0</v>
      </c>
      <c r="C242" t="b">
        <v>0</v>
      </c>
      <c r="D242" t="b">
        <v>1</v>
      </c>
      <c r="E242" t="b">
        <v>0</v>
      </c>
      <c r="F242" t="b">
        <v>0</v>
      </c>
      <c r="G242" t="b">
        <v>0</v>
      </c>
      <c r="H242" t="b">
        <v>0</v>
      </c>
      <c r="I242" t="b">
        <v>0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  <c r="S242" t="b">
        <v>1</v>
      </c>
      <c r="T242" t="b">
        <v>0</v>
      </c>
      <c r="U242" t="b">
        <v>0</v>
      </c>
      <c r="V242" t="b">
        <v>0</v>
      </c>
      <c r="W242" t="b">
        <v>0</v>
      </c>
      <c r="X242" t="b">
        <v>0</v>
      </c>
      <c r="Y24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SHARE | N | N | Y | N | N | N | N | N | N | N | N | N | N | N | N | N | N | Y | N | N | N | N | N |</v>
      </c>
    </row>
    <row r="243" spans="1:25">
      <c r="A243" t="s">
        <v>163</v>
      </c>
      <c r="B243" t="b">
        <v>0</v>
      </c>
      <c r="C243" t="b">
        <v>0</v>
      </c>
      <c r="D243" t="b">
        <v>0</v>
      </c>
      <c r="E243" t="b">
        <v>0</v>
      </c>
      <c r="F243" t="b">
        <v>0</v>
      </c>
      <c r="G243" t="b">
        <v>0</v>
      </c>
      <c r="H243" t="b">
        <v>0</v>
      </c>
      <c r="I243" t="b">
        <v>0</v>
      </c>
      <c r="J243" t="b">
        <v>0</v>
      </c>
      <c r="K243" t="b">
        <v>0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 t="b">
        <v>0</v>
      </c>
      <c r="R243" t="b">
        <v>0</v>
      </c>
      <c r="S243" t="b">
        <v>1</v>
      </c>
      <c r="T243" t="b">
        <v>0</v>
      </c>
      <c r="U243" t="b">
        <v>0</v>
      </c>
      <c r="V243" t="b">
        <v>0</v>
      </c>
      <c r="W243" t="b">
        <v>0</v>
      </c>
      <c r="X243" t="b">
        <v>0</v>
      </c>
      <c r="Y24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SNAPSHOT | N | N | N | N | N | N | N | N | N | N | N | N | N | N | N | N | N | Y | N | N | N | N | N |</v>
      </c>
    </row>
    <row r="244" spans="1:25">
      <c r="A244" t="s">
        <v>215</v>
      </c>
      <c r="B244" t="b">
        <v>1</v>
      </c>
      <c r="C244" t="b">
        <v>0</v>
      </c>
      <c r="D244" t="b">
        <v>0</v>
      </c>
      <c r="E244" t="b">
        <v>0</v>
      </c>
      <c r="F244" t="b">
        <v>0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 t="b">
        <v>0</v>
      </c>
      <c r="R244" t="b">
        <v>0</v>
      </c>
      <c r="S244" t="b">
        <v>0</v>
      </c>
      <c r="T244" t="b">
        <v>0</v>
      </c>
      <c r="U244" t="b">
        <v>0</v>
      </c>
      <c r="V244" t="b">
        <v>0</v>
      </c>
      <c r="W244" t="b">
        <v>0</v>
      </c>
      <c r="X244" t="b">
        <v>0</v>
      </c>
      <c r="Y24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SNAPSHOT TABLE | Y | N | N | N | N | N | N | N | N | N | N | N | N | N | N | N | N | N | N | N | N | N | N |</v>
      </c>
    </row>
    <row r="245" spans="1:25">
      <c r="A245" t="s">
        <v>56</v>
      </c>
      <c r="B245" t="b">
        <v>0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R245" t="b">
        <v>0</v>
      </c>
      <c r="S245" t="b">
        <v>0</v>
      </c>
      <c r="T245" t="b">
        <v>0</v>
      </c>
      <c r="U245" t="b">
        <v>1</v>
      </c>
      <c r="V245" t="b">
        <v>0</v>
      </c>
      <c r="W245" t="b">
        <v>0</v>
      </c>
      <c r="X245" t="b">
        <v>0</v>
      </c>
      <c r="Y24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SPATIAL INDEX | N | N | N | N | N | N | N | N | N | N | N | N | N | N | N | N | N | N | N | Y | N | N | N |</v>
      </c>
    </row>
    <row r="246" spans="1:25">
      <c r="A246" t="s">
        <v>108</v>
      </c>
      <c r="B246" t="b">
        <v>0</v>
      </c>
      <c r="C246" t="b">
        <v>0</v>
      </c>
      <c r="D246" t="b">
        <v>0</v>
      </c>
      <c r="E246" t="b">
        <v>0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1</v>
      </c>
      <c r="N246" t="b">
        <v>0</v>
      </c>
      <c r="O246" t="b">
        <v>0</v>
      </c>
      <c r="P246" t="b">
        <v>0</v>
      </c>
      <c r="Q246" t="b">
        <v>0</v>
      </c>
      <c r="R246" t="b">
        <v>0</v>
      </c>
      <c r="S246" t="b">
        <v>0</v>
      </c>
      <c r="T246" t="b">
        <v>0</v>
      </c>
      <c r="U246" t="b">
        <v>0</v>
      </c>
      <c r="V246" t="b">
        <v>0</v>
      </c>
      <c r="W246" t="b">
        <v>0</v>
      </c>
      <c r="X246" t="b">
        <v>0</v>
      </c>
      <c r="Y24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SPATIAL REFERENCE SYSTEM | N | N | N | N | N | N | N | N | N | N | N | Y | N | N | N | N | N | N | N | N | N | N | N |</v>
      </c>
    </row>
    <row r="247" spans="1:25">
      <c r="A247" t="s">
        <v>284</v>
      </c>
      <c r="B247" t="b">
        <v>0</v>
      </c>
      <c r="C247" t="b">
        <v>0</v>
      </c>
      <c r="D247" t="b">
        <v>0</v>
      </c>
      <c r="E247" t="b">
        <v>0</v>
      </c>
      <c r="F247" t="b">
        <v>0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1</v>
      </c>
      <c r="P247" t="b">
        <v>0</v>
      </c>
      <c r="Q247" t="b">
        <v>0</v>
      </c>
      <c r="R247" t="b">
        <v>0</v>
      </c>
      <c r="S247" t="b">
        <v>0</v>
      </c>
      <c r="T247" t="b">
        <v>0</v>
      </c>
      <c r="U247" t="b">
        <v>0</v>
      </c>
      <c r="V247" t="b">
        <v>0</v>
      </c>
      <c r="W247" t="b">
        <v>0</v>
      </c>
      <c r="X247" t="b">
        <v>0</v>
      </c>
      <c r="Y24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SPFILE | N | N | N | N | N | N | N | N | N | N | N | N | N | Y | N | N | N | N | N | N | N | N | N |</v>
      </c>
    </row>
    <row r="248" spans="1:25">
      <c r="A248" t="s">
        <v>164</v>
      </c>
      <c r="B248" t="b">
        <v>0</v>
      </c>
      <c r="C248" t="b">
        <v>0</v>
      </c>
      <c r="D248" t="b">
        <v>0</v>
      </c>
      <c r="E248" t="b">
        <v>0</v>
      </c>
      <c r="F248" t="b">
        <v>0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 t="b">
        <v>0</v>
      </c>
      <c r="R248" t="b">
        <v>0</v>
      </c>
      <c r="S248" t="b">
        <v>1</v>
      </c>
      <c r="T248" t="b">
        <v>0</v>
      </c>
      <c r="U248" t="b">
        <v>0</v>
      </c>
      <c r="V248" t="b">
        <v>0</v>
      </c>
      <c r="W248" t="b">
        <v>0</v>
      </c>
      <c r="X248" t="b">
        <v>0</v>
      </c>
      <c r="Y24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STAGE | N | N | N | N | N | N | N | N | N | N | N | N | N | N | N | N | N | Y | N | N | N | N | N |</v>
      </c>
    </row>
    <row r="249" spans="1:25">
      <c r="A249" t="s">
        <v>57</v>
      </c>
      <c r="B249" t="b">
        <v>0</v>
      </c>
      <c r="C249" t="b">
        <v>0</v>
      </c>
      <c r="D249" t="b">
        <v>0</v>
      </c>
      <c r="E249" t="b">
        <v>0</v>
      </c>
      <c r="F249" t="b">
        <v>0</v>
      </c>
      <c r="G249" t="b">
        <v>0</v>
      </c>
      <c r="H249" t="b">
        <v>1</v>
      </c>
      <c r="I249" t="b">
        <v>1</v>
      </c>
      <c r="J249" t="b">
        <v>0</v>
      </c>
      <c r="K249" t="b">
        <v>0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 t="b">
        <v>0</v>
      </c>
      <c r="S249" t="b">
        <v>0</v>
      </c>
      <c r="T249" t="b">
        <v>0</v>
      </c>
      <c r="U249" t="b">
        <v>1</v>
      </c>
      <c r="V249" t="b">
        <v>0</v>
      </c>
      <c r="W249" t="b">
        <v>0</v>
      </c>
      <c r="X249" t="b">
        <v>0</v>
      </c>
      <c r="Y24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STATISTICS | N | N | N | N | N | N | Y | Y | N | N | N | N | N | N | N | N | N | N | N | Y | N | N | N |</v>
      </c>
    </row>
    <row r="250" spans="1:25">
      <c r="A250" t="s">
        <v>186</v>
      </c>
      <c r="B250" t="b">
        <v>0</v>
      </c>
      <c r="C250" t="b">
        <v>0</v>
      </c>
      <c r="D250" t="b">
        <v>0</v>
      </c>
      <c r="E250" t="b">
        <v>1</v>
      </c>
      <c r="F250" t="b">
        <v>0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0</v>
      </c>
      <c r="V250" t="b">
        <v>0</v>
      </c>
      <c r="W250" t="b">
        <v>0</v>
      </c>
      <c r="X250" t="b">
        <v>0</v>
      </c>
      <c r="Y25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STOGROUP | N | N | N | Y | N | N | N | N | N | N | N | N | N | N | N | N | N | N | N | N | N | N | N |</v>
      </c>
    </row>
    <row r="251" spans="1:25">
      <c r="A251" t="s">
        <v>130</v>
      </c>
      <c r="B251" t="b">
        <v>0</v>
      </c>
      <c r="C251" t="b">
        <v>0</v>
      </c>
      <c r="D251" t="b">
        <v>0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t="b">
        <v>0</v>
      </c>
      <c r="R251" t="b">
        <v>0</v>
      </c>
      <c r="S251" t="b">
        <v>1</v>
      </c>
      <c r="T251" t="b">
        <v>0</v>
      </c>
      <c r="U251" t="b">
        <v>0</v>
      </c>
      <c r="V251" t="b">
        <v>0</v>
      </c>
      <c r="W251" t="b">
        <v>0</v>
      </c>
      <c r="X251" t="b">
        <v>0</v>
      </c>
      <c r="Y25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STORAGE INTEGRATION | N | N | N | N | N | N | N | N | N | N | N | N | N | N | N | N | N | Y | N | N | N | N | N |</v>
      </c>
    </row>
    <row r="252" spans="1:25">
      <c r="A252" t="s">
        <v>165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0</v>
      </c>
      <c r="M252" t="b">
        <v>0</v>
      </c>
      <c r="N252" t="b">
        <v>0</v>
      </c>
      <c r="O252" t="b">
        <v>0</v>
      </c>
      <c r="P252" t="b">
        <v>0</v>
      </c>
      <c r="Q252" t="b">
        <v>0</v>
      </c>
      <c r="R252" t="b">
        <v>0</v>
      </c>
      <c r="S252" t="b">
        <v>1</v>
      </c>
      <c r="T252" t="b">
        <v>0</v>
      </c>
      <c r="U252" t="b">
        <v>0</v>
      </c>
      <c r="V252" t="b">
        <v>0</v>
      </c>
      <c r="W252" t="b">
        <v>0</v>
      </c>
      <c r="X252" t="b">
        <v>0</v>
      </c>
      <c r="Y25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STREAM | N | N | N | N | N | N | N | N | N | N | N | N | N | N | N | N | N | Y | N | N | N | N | N |</v>
      </c>
    </row>
    <row r="253" spans="1:25">
      <c r="A253" t="s">
        <v>233</v>
      </c>
      <c r="B253" t="b">
        <v>0</v>
      </c>
      <c r="C253" t="b">
        <v>0</v>
      </c>
      <c r="D253" t="b">
        <v>1</v>
      </c>
      <c r="E253" t="b">
        <v>0</v>
      </c>
      <c r="F253" t="b">
        <v>0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0</v>
      </c>
      <c r="R253" t="b">
        <v>0</v>
      </c>
      <c r="S253" t="b">
        <v>0</v>
      </c>
      <c r="T253" t="b">
        <v>0</v>
      </c>
      <c r="U253" t="b">
        <v>0</v>
      </c>
      <c r="V253" t="b">
        <v>0</v>
      </c>
      <c r="W253" t="b">
        <v>0</v>
      </c>
      <c r="X253" t="b">
        <v>0</v>
      </c>
      <c r="Y25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STREAMING TABLE | N | N | Y | N | N | N | N | N | N | N | N | N | N | N | N | N | N | N | N | N | N | N | N |</v>
      </c>
    </row>
    <row r="254" spans="1:25">
      <c r="A254" t="s">
        <v>166</v>
      </c>
      <c r="B254" t="b">
        <v>0</v>
      </c>
      <c r="C254" t="b">
        <v>0</v>
      </c>
      <c r="D254" t="b">
        <v>0</v>
      </c>
      <c r="E254" t="b">
        <v>0</v>
      </c>
      <c r="F254" t="b">
        <v>0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0</v>
      </c>
      <c r="N254" t="b">
        <v>0</v>
      </c>
      <c r="O254" t="b">
        <v>0</v>
      </c>
      <c r="P254" t="b">
        <v>0</v>
      </c>
      <c r="Q254" t="b">
        <v>0</v>
      </c>
      <c r="R254" t="b">
        <v>0</v>
      </c>
      <c r="S254" t="b">
        <v>1</v>
      </c>
      <c r="T254" t="b">
        <v>0</v>
      </c>
      <c r="U254" t="b">
        <v>0</v>
      </c>
      <c r="V254" t="b">
        <v>0</v>
      </c>
      <c r="W254" t="b">
        <v>0</v>
      </c>
      <c r="X254" t="b">
        <v>0</v>
      </c>
      <c r="Y25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STREAMLIT | N | N | N | N | N | N | N | N | N | N | N | N | N | N | N | N | N | Y | N | N | N | N | N |</v>
      </c>
    </row>
    <row r="255" spans="1:25">
      <c r="A255" t="s">
        <v>252</v>
      </c>
      <c r="B255" t="b">
        <v>0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  <c r="I255" t="b">
        <v>1</v>
      </c>
      <c r="J255" t="b">
        <v>0</v>
      </c>
      <c r="K255" t="b">
        <v>0</v>
      </c>
      <c r="L255" t="b">
        <v>0</v>
      </c>
      <c r="M255" t="b">
        <v>0</v>
      </c>
      <c r="N255" t="b">
        <v>0</v>
      </c>
      <c r="O255" t="b">
        <v>0</v>
      </c>
      <c r="P255" t="b">
        <v>0</v>
      </c>
      <c r="Q255" t="b">
        <v>0</v>
      </c>
      <c r="R255" t="b">
        <v>0</v>
      </c>
      <c r="S255" t="b">
        <v>0</v>
      </c>
      <c r="T255" t="b">
        <v>0</v>
      </c>
      <c r="U255" t="b">
        <v>0</v>
      </c>
      <c r="V255" t="b">
        <v>0</v>
      </c>
      <c r="W255" t="b">
        <v>0</v>
      </c>
      <c r="X255" t="b">
        <v>0</v>
      </c>
      <c r="Y25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STRUCTURED PRIVILEGE | N | N | N | N | N | N | N | Y | N | N | N | N | N | N | N | N | N | N | N | N | N | N | N |</v>
      </c>
    </row>
    <row r="256" spans="1:25">
      <c r="A256" t="s">
        <v>322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  <c r="V256" t="b">
        <v>0</v>
      </c>
      <c r="W256" t="b">
        <v>0</v>
      </c>
      <c r="X256" t="b">
        <v>1</v>
      </c>
      <c r="Y25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SUBNET | N | N | N | N | N | N | N | N | N | N | N | N | N | N | N | N | N | N | N | N | N | N | Y |</v>
      </c>
    </row>
    <row r="257" spans="1:25">
      <c r="A257" t="s">
        <v>88</v>
      </c>
      <c r="B257" t="b">
        <v>0</v>
      </c>
      <c r="C257" t="b">
        <v>0</v>
      </c>
      <c r="D257" t="b">
        <v>0</v>
      </c>
      <c r="E257" t="b">
        <v>0</v>
      </c>
      <c r="F257" t="b">
        <v>0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t="b">
        <v>0</v>
      </c>
      <c r="O257" t="b">
        <v>0</v>
      </c>
      <c r="P257" t="b">
        <v>1</v>
      </c>
      <c r="Q257" t="b">
        <v>0</v>
      </c>
      <c r="R257" t="b">
        <v>0</v>
      </c>
      <c r="S257" t="b">
        <v>0</v>
      </c>
      <c r="T257" t="b">
        <v>0</v>
      </c>
      <c r="U257" t="b">
        <v>0</v>
      </c>
      <c r="V257" t="b">
        <v>0</v>
      </c>
      <c r="W257" t="b">
        <v>0</v>
      </c>
      <c r="X257" t="b">
        <v>0</v>
      </c>
      <c r="Y25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SUBSCRIPTION | N | N | N | N | N | N | N | N | N | N | N | N | N | N | Y | N | N | N | N | N | N | N | N |</v>
      </c>
    </row>
    <row r="258" spans="1:25">
      <c r="A258" t="s">
        <v>58</v>
      </c>
      <c r="B258" t="b">
        <v>0</v>
      </c>
      <c r="C258" t="b">
        <v>0</v>
      </c>
      <c r="D258" t="b">
        <v>0</v>
      </c>
      <c r="E258" t="b">
        <v>0</v>
      </c>
      <c r="F258" t="b">
        <v>0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 t="b">
        <v>0</v>
      </c>
      <c r="R258" t="b">
        <v>0</v>
      </c>
      <c r="S258" t="b">
        <v>0</v>
      </c>
      <c r="T258" t="b">
        <v>0</v>
      </c>
      <c r="U258" t="b">
        <v>1</v>
      </c>
      <c r="V258" t="b">
        <v>0</v>
      </c>
      <c r="W258" t="b">
        <v>0</v>
      </c>
      <c r="X258" t="b">
        <v>0</v>
      </c>
      <c r="Y25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SYMMETRIC KEY | N | N | N | N | N | N | N | N | N | N | N | N | N | N | N | N | N | N | N | Y | N | N | N |</v>
      </c>
    </row>
    <row r="259" spans="1:25">
      <c r="A259" t="s">
        <v>59</v>
      </c>
      <c r="B259" t="b">
        <v>0</v>
      </c>
      <c r="C259" t="b">
        <v>0</v>
      </c>
      <c r="D259" t="b">
        <v>0</v>
      </c>
      <c r="E259" t="b">
        <v>1</v>
      </c>
      <c r="F259" t="b">
        <v>0</v>
      </c>
      <c r="G259" t="b">
        <v>0</v>
      </c>
      <c r="H259" t="b">
        <v>0</v>
      </c>
      <c r="I259" t="b">
        <v>1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1</v>
      </c>
      <c r="P259" t="b">
        <v>0</v>
      </c>
      <c r="Q259" t="b">
        <v>0</v>
      </c>
      <c r="R259" t="b">
        <v>0</v>
      </c>
      <c r="S259" t="b">
        <v>0</v>
      </c>
      <c r="T259" t="b">
        <v>0</v>
      </c>
      <c r="U259" t="b">
        <v>1</v>
      </c>
      <c r="V259" t="b">
        <v>0</v>
      </c>
      <c r="W259" t="b">
        <v>0</v>
      </c>
      <c r="X259" t="b">
        <v>0</v>
      </c>
      <c r="Y25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SYNONYM | N | N | N | Y | N | N | N | Y | N | N | N | N | N | Y | N | N | N | N | N | Y | N | N | N |</v>
      </c>
    </row>
    <row r="260" spans="1:25">
      <c r="A260" t="s">
        <v>60</v>
      </c>
      <c r="B260" t="b">
        <v>1</v>
      </c>
      <c r="C260" t="b">
        <v>1</v>
      </c>
      <c r="D260" t="b">
        <v>1</v>
      </c>
      <c r="E260" t="b">
        <v>1</v>
      </c>
      <c r="F260" t="b">
        <v>1</v>
      </c>
      <c r="G260" t="b">
        <v>1</v>
      </c>
      <c r="H260" t="b">
        <v>1</v>
      </c>
      <c r="I260" t="b">
        <v>1</v>
      </c>
      <c r="J260" t="b">
        <v>1</v>
      </c>
      <c r="K260" t="b">
        <v>1</v>
      </c>
      <c r="L260" t="b">
        <v>1</v>
      </c>
      <c r="M260" t="b">
        <v>1</v>
      </c>
      <c r="N260" t="b">
        <v>0</v>
      </c>
      <c r="O260" t="b">
        <v>1</v>
      </c>
      <c r="P260" t="b">
        <v>1</v>
      </c>
      <c r="Q260" t="b">
        <v>1</v>
      </c>
      <c r="R260" t="b">
        <v>1</v>
      </c>
      <c r="S260" t="b">
        <v>1</v>
      </c>
      <c r="T260" t="b">
        <v>1</v>
      </c>
      <c r="U260" t="b">
        <v>1</v>
      </c>
      <c r="V260" t="b">
        <v>0</v>
      </c>
      <c r="W260" t="b">
        <v>1</v>
      </c>
      <c r="X260" t="b">
        <v>1</v>
      </c>
      <c r="Y26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TABLE | Y | Y | Y | Y | Y | Y | Y | Y | Y | Y | Y | Y | N | Y | Y | Y | Y | Y | Y | Y | N | Y | Y |</v>
      </c>
    </row>
    <row r="261" spans="1:25">
      <c r="A261" t="s">
        <v>89</v>
      </c>
      <c r="B261" t="b">
        <v>0</v>
      </c>
      <c r="C261" t="b">
        <v>0</v>
      </c>
      <c r="D261" t="b">
        <v>0</v>
      </c>
      <c r="E261" t="b">
        <v>0</v>
      </c>
      <c r="F261" t="b">
        <v>0</v>
      </c>
      <c r="G261" t="b">
        <v>0</v>
      </c>
      <c r="H261" t="b">
        <v>1</v>
      </c>
      <c r="I261" t="b">
        <v>0</v>
      </c>
      <c r="J261" t="b">
        <v>0</v>
      </c>
      <c r="K261" t="b">
        <v>0</v>
      </c>
      <c r="L261" t="b">
        <v>0</v>
      </c>
      <c r="M261" t="b">
        <v>0</v>
      </c>
      <c r="N261" t="b">
        <v>0</v>
      </c>
      <c r="O261" t="b">
        <v>0</v>
      </c>
      <c r="P261" t="b">
        <v>1</v>
      </c>
      <c r="Q261" t="b">
        <v>1</v>
      </c>
      <c r="R261" t="b">
        <v>1</v>
      </c>
      <c r="S261" t="b">
        <v>0</v>
      </c>
      <c r="T261" t="b">
        <v>0</v>
      </c>
      <c r="U261" t="b">
        <v>0</v>
      </c>
      <c r="V261" t="b">
        <v>0</v>
      </c>
      <c r="W261" t="b">
        <v>1</v>
      </c>
      <c r="X261" t="b">
        <v>0</v>
      </c>
      <c r="Y26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TABLE AS | N | N | N | N | N | N | Y | N | N | N | N | N | N | N | Y | Y | Y | N | N | N | N | Y | N |</v>
      </c>
    </row>
    <row r="262" spans="1:25">
      <c r="A262" t="s">
        <v>214</v>
      </c>
      <c r="B262" t="b">
        <v>1</v>
      </c>
      <c r="C262" t="b">
        <v>0</v>
      </c>
      <c r="D262" t="b">
        <v>0</v>
      </c>
      <c r="E262" t="b">
        <v>0</v>
      </c>
      <c r="F262" t="b">
        <v>0</v>
      </c>
      <c r="G262" t="b">
        <v>0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R262" t="b">
        <v>0</v>
      </c>
      <c r="S262" t="b">
        <v>0</v>
      </c>
      <c r="T262" t="b">
        <v>0</v>
      </c>
      <c r="U262" t="b">
        <v>0</v>
      </c>
      <c r="V262" t="b">
        <v>0</v>
      </c>
      <c r="W262" t="b">
        <v>0</v>
      </c>
      <c r="X262" t="b">
        <v>0</v>
      </c>
      <c r="Y26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TABLE COPY | Y | N | N | N | N | N | N | N | N | N | N | N | N | N | N | N | N | N | N | N | N | N | N |</v>
      </c>
    </row>
    <row r="263" spans="1:25">
      <c r="A263" t="s">
        <v>218</v>
      </c>
      <c r="B263" t="b">
        <v>1</v>
      </c>
      <c r="C263" t="b">
        <v>0</v>
      </c>
      <c r="D263" t="b">
        <v>0</v>
      </c>
      <c r="E263" t="b">
        <v>0</v>
      </c>
      <c r="F263" t="b">
        <v>0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  <c r="Q263" t="b">
        <v>0</v>
      </c>
      <c r="R263" t="b">
        <v>0</v>
      </c>
      <c r="S263" t="b">
        <v>0</v>
      </c>
      <c r="T263" t="b">
        <v>0</v>
      </c>
      <c r="U263" t="b">
        <v>0</v>
      </c>
      <c r="V263" t="b">
        <v>0</v>
      </c>
      <c r="W263" t="b">
        <v>0</v>
      </c>
      <c r="X263" t="b">
        <v>0</v>
      </c>
      <c r="Y26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TABLE FUNCTION | Y | N | N | N | N | N | N | N | N | N | N | N | N | N | N | N | N | N | N | N | N | N | N |</v>
      </c>
    </row>
    <row r="264" spans="1:25">
      <c r="A264" t="s">
        <v>213</v>
      </c>
      <c r="B264" t="b">
        <v>1</v>
      </c>
      <c r="C264" t="b">
        <v>0</v>
      </c>
      <c r="D264" t="b">
        <v>0</v>
      </c>
      <c r="E264" t="b">
        <v>0</v>
      </c>
      <c r="F264" t="b">
        <v>0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  <c r="V264" t="b">
        <v>0</v>
      </c>
      <c r="W264" t="b">
        <v>0</v>
      </c>
      <c r="X264" t="b">
        <v>0</v>
      </c>
      <c r="Y26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TABLE LIKE | Y | N | N | N | N | N | N | N | N | N | N | N | N | N | N | N | N | N | N | N | N | N | N |</v>
      </c>
    </row>
    <row r="265" spans="1:25">
      <c r="A265" t="s">
        <v>90</v>
      </c>
      <c r="B265" t="b">
        <v>0</v>
      </c>
      <c r="C265" t="b">
        <v>0</v>
      </c>
      <c r="D265" t="b">
        <v>0</v>
      </c>
      <c r="E265" t="b">
        <v>1</v>
      </c>
      <c r="F265" t="b">
        <v>0</v>
      </c>
      <c r="G265" t="b">
        <v>0</v>
      </c>
      <c r="H265" t="b">
        <v>1</v>
      </c>
      <c r="I265" t="b">
        <v>0</v>
      </c>
      <c r="J265" t="b">
        <v>0</v>
      </c>
      <c r="K265" t="b">
        <v>0</v>
      </c>
      <c r="L265" t="b">
        <v>1</v>
      </c>
      <c r="M265" t="b">
        <v>1</v>
      </c>
      <c r="N265" t="b">
        <v>0</v>
      </c>
      <c r="O265" t="b">
        <v>1</v>
      </c>
      <c r="P265" t="b">
        <v>1</v>
      </c>
      <c r="Q265" t="b">
        <v>0</v>
      </c>
      <c r="R265" t="b">
        <v>0</v>
      </c>
      <c r="S265" t="b">
        <v>0</v>
      </c>
      <c r="T265" t="b">
        <v>0</v>
      </c>
      <c r="U265" t="b">
        <v>0</v>
      </c>
      <c r="V265" t="b">
        <v>0</v>
      </c>
      <c r="W265" t="b">
        <v>0</v>
      </c>
      <c r="X265" t="b">
        <v>0</v>
      </c>
      <c r="Y26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TABLESPACE | N | N | N | Y | N | N | Y | N | N | N | Y | Y | N | Y | Y | N | N | N | N | N | N | N | N |</v>
      </c>
    </row>
    <row r="266" spans="1:25">
      <c r="A266" t="s">
        <v>285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1</v>
      </c>
      <c r="P266" t="b">
        <v>0</v>
      </c>
      <c r="Q266" t="b">
        <v>0</v>
      </c>
      <c r="R266" t="b">
        <v>0</v>
      </c>
      <c r="S266" t="b">
        <v>0</v>
      </c>
      <c r="T266" t="b">
        <v>0</v>
      </c>
      <c r="U266" t="b">
        <v>0</v>
      </c>
      <c r="V266" t="b">
        <v>0</v>
      </c>
      <c r="W266" t="b">
        <v>0</v>
      </c>
      <c r="X266" t="b">
        <v>0</v>
      </c>
      <c r="Y26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TABLESPACE SET | N | N | N | N | N | N | N | N | N | N | N | N | N | Y | N | N | N | N | N | N | N | N | N |</v>
      </c>
    </row>
    <row r="267" spans="1:25">
      <c r="A267" t="s">
        <v>167</v>
      </c>
      <c r="B267" t="b">
        <v>0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 t="b">
        <v>0</v>
      </c>
      <c r="S267" t="b">
        <v>1</v>
      </c>
      <c r="T267" t="b">
        <v>0</v>
      </c>
      <c r="U267" t="b">
        <v>0</v>
      </c>
      <c r="V267" t="b">
        <v>0</v>
      </c>
      <c r="W267" t="b">
        <v>0</v>
      </c>
      <c r="X267" t="b">
        <v>0</v>
      </c>
      <c r="Y26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TAG | N | N | N | N | N | N | N | N | N | N | N | N | N | N | N | N | N | Y | N | N | N | N | N |</v>
      </c>
    </row>
    <row r="268" spans="1:25">
      <c r="A268" t="s">
        <v>168</v>
      </c>
      <c r="B268" t="b">
        <v>0</v>
      </c>
      <c r="C268" t="b">
        <v>0</v>
      </c>
      <c r="D268" t="b">
        <v>0</v>
      </c>
      <c r="E268" t="b">
        <v>0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 t="b">
        <v>0</v>
      </c>
      <c r="R268" t="b">
        <v>0</v>
      </c>
      <c r="S268" t="b">
        <v>1</v>
      </c>
      <c r="T268" t="b">
        <v>0</v>
      </c>
      <c r="U268" t="b">
        <v>0</v>
      </c>
      <c r="V268" t="b">
        <v>0</v>
      </c>
      <c r="W268" t="b">
        <v>0</v>
      </c>
      <c r="X268" t="b">
        <v>0</v>
      </c>
      <c r="Y26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TASK | N | N | N | N | N | N | N | N | N | N | N | N | N | N | N | N | N | Y | N | N | N | N | N |</v>
      </c>
    </row>
    <row r="269" spans="1:25">
      <c r="A269" t="s">
        <v>323</v>
      </c>
      <c r="B269" t="b">
        <v>0</v>
      </c>
      <c r="C269" t="b">
        <v>0</v>
      </c>
      <c r="D269" t="b">
        <v>0</v>
      </c>
      <c r="E269" t="b">
        <v>0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  <c r="V269" t="b">
        <v>0</v>
      </c>
      <c r="W269" t="b">
        <v>0</v>
      </c>
      <c r="X269" t="b">
        <v>1</v>
      </c>
      <c r="Y26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TEMPORARY TABLE | N | N | N | N | N | N | N | N | N | N | N | N | N | N | N | N | N | N | N | N | N | N | Y |</v>
      </c>
    </row>
    <row r="270" spans="1:25">
      <c r="A270" t="s">
        <v>324</v>
      </c>
      <c r="B270" t="b">
        <v>0</v>
      </c>
      <c r="C270" t="b">
        <v>0</v>
      </c>
      <c r="D270" t="b">
        <v>0</v>
      </c>
      <c r="E270" t="b">
        <v>0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  <c r="V270" t="b">
        <v>0</v>
      </c>
      <c r="W270" t="b">
        <v>0</v>
      </c>
      <c r="X270" t="b">
        <v>1</v>
      </c>
      <c r="Y27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TEXT INDEX | N | N | N | N | N | N | N | N | N | N | N | N | N | N | N | N | N | N | N | N | N | N | Y |</v>
      </c>
    </row>
    <row r="271" spans="1:25">
      <c r="A271" t="s">
        <v>91</v>
      </c>
      <c r="B271" t="b">
        <v>0</v>
      </c>
      <c r="C271" t="b">
        <v>0</v>
      </c>
      <c r="D271" t="b">
        <v>0</v>
      </c>
      <c r="E271" t="b">
        <v>0</v>
      </c>
      <c r="F271" t="b">
        <v>0</v>
      </c>
      <c r="G271" t="b">
        <v>0</v>
      </c>
      <c r="H271" t="b">
        <v>1</v>
      </c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b">
        <v>0</v>
      </c>
      <c r="O271" t="b">
        <v>0</v>
      </c>
      <c r="P271" t="b">
        <v>1</v>
      </c>
      <c r="Q271" t="b">
        <v>0</v>
      </c>
      <c r="R271" t="b">
        <v>0</v>
      </c>
      <c r="S271" t="b">
        <v>0</v>
      </c>
      <c r="T271" t="b">
        <v>0</v>
      </c>
      <c r="U271" t="b">
        <v>0</v>
      </c>
      <c r="V271" t="b">
        <v>0</v>
      </c>
      <c r="W271" t="b">
        <v>0</v>
      </c>
      <c r="X271" t="b">
        <v>0</v>
      </c>
      <c r="Y27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TEXT SEARCH CONFIGURATION | N | N | N | N | N | N | Y | N | N | N | N | N | N | N | Y | N | N | N | N | N | N | N | N |</v>
      </c>
    </row>
    <row r="272" spans="1:25">
      <c r="A272" t="s">
        <v>92</v>
      </c>
      <c r="B272" t="b">
        <v>0</v>
      </c>
      <c r="C272" t="b">
        <v>0</v>
      </c>
      <c r="D272" t="b">
        <v>0</v>
      </c>
      <c r="E272" t="b">
        <v>0</v>
      </c>
      <c r="F272" t="b">
        <v>0</v>
      </c>
      <c r="G272" t="b">
        <v>0</v>
      </c>
      <c r="H272" t="b">
        <v>1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0</v>
      </c>
      <c r="P272" t="b">
        <v>1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  <c r="V272" t="b">
        <v>0</v>
      </c>
      <c r="W272" t="b">
        <v>0</v>
      </c>
      <c r="X272" t="b">
        <v>0</v>
      </c>
      <c r="Y27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TEXT SEARCH DICTIONARY | N | N | N | N | N | N | Y | N | N | N | N | N | N | N | Y | N | N | N | N | N | N | N | N |</v>
      </c>
    </row>
    <row r="273" spans="1:25">
      <c r="A273" t="s">
        <v>93</v>
      </c>
      <c r="B273" t="b">
        <v>0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b">
        <v>1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0</v>
      </c>
      <c r="P273" t="b">
        <v>1</v>
      </c>
      <c r="Q273" t="b">
        <v>0</v>
      </c>
      <c r="R273" t="b">
        <v>0</v>
      </c>
      <c r="S273" t="b">
        <v>0</v>
      </c>
      <c r="T273" t="b">
        <v>0</v>
      </c>
      <c r="U273" t="b">
        <v>0</v>
      </c>
      <c r="V273" t="b">
        <v>0</v>
      </c>
      <c r="W273" t="b">
        <v>0</v>
      </c>
      <c r="X273" t="b">
        <v>0</v>
      </c>
      <c r="Y27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TEXT SEARCH PARSER | N | N | N | N | N | N | Y | N | N | N | N | N | N | N | Y | N | N | N | N | N | N | N | N |</v>
      </c>
    </row>
    <row r="274" spans="1:25">
      <c r="A274" t="s">
        <v>94</v>
      </c>
      <c r="B274" t="b">
        <v>0</v>
      </c>
      <c r="C274" t="b">
        <v>0</v>
      </c>
      <c r="D274" t="b">
        <v>0</v>
      </c>
      <c r="E274" t="b">
        <v>0</v>
      </c>
      <c r="F274" t="b">
        <v>0</v>
      </c>
      <c r="G274" t="b">
        <v>0</v>
      </c>
      <c r="H274" t="b">
        <v>1</v>
      </c>
      <c r="I274" t="b">
        <v>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1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  <c r="V274" t="b">
        <v>0</v>
      </c>
      <c r="W274" t="b">
        <v>0</v>
      </c>
      <c r="X274" t="b">
        <v>0</v>
      </c>
      <c r="Y27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TEXT SEARCH TEMPLATE | N | N | N | N | N | N | Y | N | N | N | N | N | N | N | Y | N | N | N | N | N | N | N | N |</v>
      </c>
    </row>
    <row r="275" spans="1:25">
      <c r="A275" t="s">
        <v>187</v>
      </c>
      <c r="B275" t="b">
        <v>0</v>
      </c>
      <c r="C275" t="b">
        <v>0</v>
      </c>
      <c r="D275" t="b">
        <v>0</v>
      </c>
      <c r="E275" t="b">
        <v>1</v>
      </c>
      <c r="F275" t="b">
        <v>0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0</v>
      </c>
      <c r="R275" t="b">
        <v>0</v>
      </c>
      <c r="S275" t="b">
        <v>0</v>
      </c>
      <c r="T275" t="b">
        <v>0</v>
      </c>
      <c r="U275" t="b">
        <v>0</v>
      </c>
      <c r="V275" t="b">
        <v>0</v>
      </c>
      <c r="W275" t="b">
        <v>0</v>
      </c>
      <c r="X275" t="b">
        <v>0</v>
      </c>
      <c r="Y27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THRESHOLD | N | N | N | Y | N | N | N | N | N | N | N | N | N | N | N | N | N | N | N | N | N | N | N |</v>
      </c>
    </row>
    <row r="276" spans="1:25">
      <c r="A276" t="s">
        <v>325</v>
      </c>
      <c r="B276" t="b">
        <v>0</v>
      </c>
      <c r="C276" t="b">
        <v>0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t="b">
        <v>0</v>
      </c>
      <c r="R276" t="b">
        <v>0</v>
      </c>
      <c r="S276" t="b">
        <v>0</v>
      </c>
      <c r="T276" t="b">
        <v>0</v>
      </c>
      <c r="U276" t="b">
        <v>0</v>
      </c>
      <c r="V276" t="b">
        <v>0</v>
      </c>
      <c r="W276" t="b">
        <v>0</v>
      </c>
      <c r="X276" t="b">
        <v>1</v>
      </c>
      <c r="Y27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TLS CONFIGURATION | N | N | N | N | N | N | N | N | N | N | N | N | N | N | N | N | N | N | N | N | N | N | Y |</v>
      </c>
    </row>
    <row r="277" spans="1:25">
      <c r="A277" t="s">
        <v>95</v>
      </c>
      <c r="B277" t="b">
        <v>0</v>
      </c>
      <c r="C277" t="b">
        <v>0</v>
      </c>
      <c r="D277" t="b">
        <v>0</v>
      </c>
      <c r="E277" t="b">
        <v>1</v>
      </c>
      <c r="F277" t="b">
        <v>0</v>
      </c>
      <c r="G277" t="b">
        <v>0</v>
      </c>
      <c r="H277" t="b">
        <v>1</v>
      </c>
      <c r="I277" t="b">
        <v>0</v>
      </c>
      <c r="J277" t="b">
        <v>0</v>
      </c>
      <c r="K277" t="b">
        <v>0</v>
      </c>
      <c r="L277" t="b">
        <v>0</v>
      </c>
      <c r="M277" t="b">
        <v>0</v>
      </c>
      <c r="N277" t="b">
        <v>0</v>
      </c>
      <c r="O277" t="b">
        <v>0</v>
      </c>
      <c r="P277" t="b">
        <v>0</v>
      </c>
      <c r="Q277" t="b">
        <v>0</v>
      </c>
      <c r="R277" t="b">
        <v>0</v>
      </c>
      <c r="S277" t="b">
        <v>0</v>
      </c>
      <c r="T277" t="b">
        <v>0</v>
      </c>
      <c r="U277" t="b">
        <v>1</v>
      </c>
      <c r="V277" t="b">
        <v>0</v>
      </c>
      <c r="W277" t="b">
        <v>0</v>
      </c>
      <c r="X277" t="b">
        <v>0</v>
      </c>
      <c r="Y27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TRANSFORM | N | N | N | Y | N | N | Y | N | N | N | N | N | N | N | N | N | N | N | N | Y | N | N | N |</v>
      </c>
    </row>
    <row r="278" spans="1:25">
      <c r="A278" t="s">
        <v>61</v>
      </c>
      <c r="B278" t="b">
        <v>0</v>
      </c>
      <c r="C278" t="b">
        <v>0</v>
      </c>
      <c r="D278" t="b">
        <v>0</v>
      </c>
      <c r="E278" t="b">
        <v>1</v>
      </c>
      <c r="F278" t="b">
        <v>0</v>
      </c>
      <c r="G278" t="b">
        <v>0</v>
      </c>
      <c r="H278" t="b">
        <v>0</v>
      </c>
      <c r="I278" t="b">
        <v>1</v>
      </c>
      <c r="J278" t="b">
        <v>0</v>
      </c>
      <c r="K278" t="b">
        <v>0</v>
      </c>
      <c r="L278" t="b">
        <v>0</v>
      </c>
      <c r="M278" t="b">
        <v>1</v>
      </c>
      <c r="N278" t="b">
        <v>0</v>
      </c>
      <c r="O278" t="b">
        <v>1</v>
      </c>
      <c r="P278" t="b">
        <v>0</v>
      </c>
      <c r="Q278" t="b">
        <v>0</v>
      </c>
      <c r="R278" t="b">
        <v>0</v>
      </c>
      <c r="S278" t="b">
        <v>0</v>
      </c>
      <c r="T278" t="b">
        <v>1</v>
      </c>
      <c r="U278" t="b">
        <v>1</v>
      </c>
      <c r="V278" t="b">
        <v>0</v>
      </c>
      <c r="W278" t="b">
        <v>1</v>
      </c>
      <c r="X278" t="b">
        <v>1</v>
      </c>
      <c r="Y27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TRIGGER | N | N | N | Y | N | N | N | Y | N | N | N | Y | N | Y | N | N | N | N | Y | Y | N | Y | Y |</v>
      </c>
    </row>
    <row r="279" spans="1:25">
      <c r="A279" t="s">
        <v>188</v>
      </c>
      <c r="B279" t="b">
        <v>0</v>
      </c>
      <c r="C279" t="b">
        <v>0</v>
      </c>
      <c r="D279" t="b">
        <v>0</v>
      </c>
      <c r="E279" t="b">
        <v>1</v>
      </c>
      <c r="F279" t="b">
        <v>0</v>
      </c>
      <c r="G279" t="b">
        <v>0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0</v>
      </c>
      <c r="V279" t="b">
        <v>0</v>
      </c>
      <c r="W279" t="b">
        <v>0</v>
      </c>
      <c r="X279" t="b">
        <v>0</v>
      </c>
      <c r="Y27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TRUSTED CONTEXT | N | N | N | Y | N | N | N | N | N | N | N | N | N | N | N | N | N | N | N | N | N | N | N |</v>
      </c>
    </row>
    <row r="280" spans="1:25">
      <c r="A280" t="s">
        <v>62</v>
      </c>
      <c r="B280" t="b">
        <v>0</v>
      </c>
      <c r="C280" t="b">
        <v>0</v>
      </c>
      <c r="D280" t="b">
        <v>0</v>
      </c>
      <c r="E280" t="b">
        <v>1</v>
      </c>
      <c r="F280" t="b">
        <v>1</v>
      </c>
      <c r="G280" t="b">
        <v>0</v>
      </c>
      <c r="H280" t="b">
        <v>1</v>
      </c>
      <c r="I280" t="b">
        <v>1</v>
      </c>
      <c r="J280" t="b">
        <v>0</v>
      </c>
      <c r="K280" t="b">
        <v>0</v>
      </c>
      <c r="L280" t="b">
        <v>0</v>
      </c>
      <c r="M280" t="b">
        <v>0</v>
      </c>
      <c r="N280" t="b">
        <v>0</v>
      </c>
      <c r="O280" t="b">
        <v>1</v>
      </c>
      <c r="P280" t="b">
        <v>1</v>
      </c>
      <c r="Q280" t="b">
        <v>0</v>
      </c>
      <c r="R280" t="b">
        <v>0</v>
      </c>
      <c r="S280" t="b">
        <v>0</v>
      </c>
      <c r="T280" t="b">
        <v>0</v>
      </c>
      <c r="U280" t="b">
        <v>1</v>
      </c>
      <c r="V280" t="b">
        <v>0</v>
      </c>
      <c r="W280" t="b">
        <v>0</v>
      </c>
      <c r="X280" t="b">
        <v>0</v>
      </c>
      <c r="Y28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TYPE | N | N | N | Y | Y | N | Y | Y | N | N | N | N | N | Y | Y | N | N | N | N | Y | N | N | N |</v>
      </c>
    </row>
    <row r="281" spans="1:25">
      <c r="A281" t="s">
        <v>286</v>
      </c>
      <c r="B281" t="b">
        <v>0</v>
      </c>
      <c r="C281" t="b">
        <v>0</v>
      </c>
      <c r="D281" t="b">
        <v>0</v>
      </c>
      <c r="E281" t="b">
        <v>0</v>
      </c>
      <c r="F281" t="b">
        <v>0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1</v>
      </c>
      <c r="P281" t="b">
        <v>0</v>
      </c>
      <c r="Q281" t="b">
        <v>0</v>
      </c>
      <c r="R281" t="b">
        <v>0</v>
      </c>
      <c r="S281" t="b">
        <v>0</v>
      </c>
      <c r="T281" t="b">
        <v>0</v>
      </c>
      <c r="U281" t="b">
        <v>0</v>
      </c>
      <c r="V281" t="b">
        <v>0</v>
      </c>
      <c r="W281" t="b">
        <v>0</v>
      </c>
      <c r="X281" t="b">
        <v>0</v>
      </c>
      <c r="Y28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TYPE BODY | N | N | N | N | N | N | N | N | N | N | N | N | N | Y | N | N | N | N | N | N | N | N | N |</v>
      </c>
    </row>
    <row r="282" spans="1:25">
      <c r="A282" t="s">
        <v>189</v>
      </c>
      <c r="B282" t="b">
        <v>0</v>
      </c>
      <c r="C282" t="b">
        <v>0</v>
      </c>
      <c r="D282" t="b">
        <v>0</v>
      </c>
      <c r="E282" t="b">
        <v>1</v>
      </c>
      <c r="F282" t="b">
        <v>0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  <c r="V282" t="b">
        <v>0</v>
      </c>
      <c r="W282" t="b">
        <v>0</v>
      </c>
      <c r="X282" t="b">
        <v>0</v>
      </c>
      <c r="Y28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USAGE LIST | N | N | N | Y | N | N | N | N | N | N | N | N | N | N | N | N | N | N | N | N | N | N | N |</v>
      </c>
    </row>
    <row r="283" spans="1:25">
      <c r="A283" t="s">
        <v>63</v>
      </c>
      <c r="B283" t="b">
        <v>0</v>
      </c>
      <c r="C283" t="b">
        <v>1</v>
      </c>
      <c r="D283" t="b">
        <v>0</v>
      </c>
      <c r="E283" t="b">
        <v>0</v>
      </c>
      <c r="F283" t="b">
        <v>0</v>
      </c>
      <c r="G283" t="b">
        <v>0</v>
      </c>
      <c r="H283" t="b">
        <v>1</v>
      </c>
      <c r="I283" t="b">
        <v>1</v>
      </c>
      <c r="J283" t="b">
        <v>0</v>
      </c>
      <c r="K283" t="b">
        <v>0</v>
      </c>
      <c r="L283" t="b">
        <v>0</v>
      </c>
      <c r="M283" t="b">
        <v>1</v>
      </c>
      <c r="N283" t="b">
        <v>0</v>
      </c>
      <c r="O283" t="b">
        <v>1</v>
      </c>
      <c r="P283" t="b">
        <v>1</v>
      </c>
      <c r="Q283" t="b">
        <v>0</v>
      </c>
      <c r="R283" t="b">
        <v>1</v>
      </c>
      <c r="S283" t="b">
        <v>1</v>
      </c>
      <c r="T283" t="b">
        <v>0</v>
      </c>
      <c r="U283" t="b">
        <v>1</v>
      </c>
      <c r="V283" t="b">
        <v>0</v>
      </c>
      <c r="W283" t="b">
        <v>1</v>
      </c>
      <c r="X283" t="b">
        <v>1</v>
      </c>
      <c r="Y28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USER | N | Y | N | N | N | N | Y | Y | N | N | N | Y | N | Y | Y | N | Y | Y | N | Y | N | Y | Y |</v>
      </c>
    </row>
    <row r="284" spans="1:25">
      <c r="A284" t="s">
        <v>96</v>
      </c>
      <c r="B284" t="b">
        <v>0</v>
      </c>
      <c r="C284" t="b">
        <v>0</v>
      </c>
      <c r="D284" t="b">
        <v>0</v>
      </c>
      <c r="E284" t="b">
        <v>1</v>
      </c>
      <c r="F284" t="b">
        <v>0</v>
      </c>
      <c r="G284" t="b">
        <v>0</v>
      </c>
      <c r="H284" t="b">
        <v>1</v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 t="b">
        <v>0</v>
      </c>
      <c r="P284" t="b">
        <v>1</v>
      </c>
      <c r="Q284" t="b">
        <v>0</v>
      </c>
      <c r="R284" t="b">
        <v>0</v>
      </c>
      <c r="S284" t="b">
        <v>0</v>
      </c>
      <c r="T284" t="b">
        <v>0</v>
      </c>
      <c r="U284" t="b">
        <v>0</v>
      </c>
      <c r="V284" t="b">
        <v>0</v>
      </c>
      <c r="W284" t="b">
        <v>0</v>
      </c>
      <c r="X284" t="b">
        <v>0</v>
      </c>
      <c r="Y28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USER MAPPING | N | N | N | Y | N | N | Y | N | N | N | N | N | N | N | Y | N | N | N | N | N | N | N | N |</v>
      </c>
    </row>
    <row r="285" spans="1:25">
      <c r="A285" t="s">
        <v>253</v>
      </c>
      <c r="B285" t="b">
        <v>0</v>
      </c>
      <c r="C285" t="b">
        <v>0</v>
      </c>
      <c r="D285" t="b">
        <v>0</v>
      </c>
      <c r="E285" t="b">
        <v>0</v>
      </c>
      <c r="F285" t="b">
        <v>0</v>
      </c>
      <c r="G285" t="b">
        <v>0</v>
      </c>
      <c r="H285" t="b">
        <v>0</v>
      </c>
      <c r="I285" t="b">
        <v>1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 t="b">
        <v>0</v>
      </c>
      <c r="S285" t="b">
        <v>0</v>
      </c>
      <c r="T285" t="b">
        <v>0</v>
      </c>
      <c r="U285" t="b">
        <v>0</v>
      </c>
      <c r="V285" t="b">
        <v>0</v>
      </c>
      <c r="W285" t="b">
        <v>0</v>
      </c>
      <c r="X285" t="b">
        <v>0</v>
      </c>
      <c r="Y28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USERGROUP | N | N | N | N | N | N | N | Y | N | N | N | N | N | N | N | N | N | N | N | N | N | N | N |</v>
      </c>
    </row>
    <row r="286" spans="1:25">
      <c r="A286" t="s">
        <v>190</v>
      </c>
      <c r="B286" t="b">
        <v>0</v>
      </c>
      <c r="C286" t="b">
        <v>0</v>
      </c>
      <c r="D286" t="b">
        <v>0</v>
      </c>
      <c r="E286" t="b">
        <v>1</v>
      </c>
      <c r="F286" t="b">
        <v>0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R286" t="b">
        <v>0</v>
      </c>
      <c r="S286" t="b">
        <v>0</v>
      </c>
      <c r="T286" t="b">
        <v>0</v>
      </c>
      <c r="U286" t="b">
        <v>0</v>
      </c>
      <c r="V286" t="b">
        <v>0</v>
      </c>
      <c r="W286" t="b">
        <v>0</v>
      </c>
      <c r="X286" t="b">
        <v>0</v>
      </c>
      <c r="Y28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VARIABLE | N | N | N | Y | N | N | N | N | N | N | N | N | N | N | N | N | N | N | N | N | N | N | N |</v>
      </c>
    </row>
    <row r="287" spans="1:25">
      <c r="A287" t="s">
        <v>223</v>
      </c>
      <c r="B287" t="b">
        <v>1</v>
      </c>
      <c r="C287" t="b">
        <v>0</v>
      </c>
      <c r="D287" t="b">
        <v>0</v>
      </c>
      <c r="E287" t="b">
        <v>0</v>
      </c>
      <c r="F287" t="b">
        <v>0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0</v>
      </c>
      <c r="R287" t="b">
        <v>0</v>
      </c>
      <c r="S287" t="b">
        <v>0</v>
      </c>
      <c r="T287" t="b">
        <v>0</v>
      </c>
      <c r="U287" t="b">
        <v>0</v>
      </c>
      <c r="V287" t="b">
        <v>0</v>
      </c>
      <c r="W287" t="b">
        <v>0</v>
      </c>
      <c r="X287" t="b">
        <v>0</v>
      </c>
      <c r="Y28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VECTOR INDEX | Y | N | N | N | N | N | N | N | N | N | N | N | N | N | N | N | N | N | N | N | N | N | N |</v>
      </c>
    </row>
    <row r="288" spans="1:25">
      <c r="A288" t="s">
        <v>64</v>
      </c>
      <c r="B288" t="b">
        <v>1</v>
      </c>
      <c r="C288" t="b">
        <v>1</v>
      </c>
      <c r="D288" t="b">
        <v>1</v>
      </c>
      <c r="E288" t="b">
        <v>1</v>
      </c>
      <c r="F288" t="b">
        <v>1</v>
      </c>
      <c r="G288" t="b">
        <v>0</v>
      </c>
      <c r="H288" t="b">
        <v>1</v>
      </c>
      <c r="I288" t="b">
        <v>1</v>
      </c>
      <c r="J288" t="b">
        <v>1</v>
      </c>
      <c r="K288" t="b">
        <v>1</v>
      </c>
      <c r="L288" t="b">
        <v>0</v>
      </c>
      <c r="M288" t="b">
        <v>1</v>
      </c>
      <c r="N288" t="b">
        <v>0</v>
      </c>
      <c r="O288" t="b">
        <v>1</v>
      </c>
      <c r="P288" t="b">
        <v>1</v>
      </c>
      <c r="Q288" t="b">
        <v>1</v>
      </c>
      <c r="R288" t="b">
        <v>1</v>
      </c>
      <c r="S288" t="b">
        <v>1</v>
      </c>
      <c r="T288" t="b">
        <v>1</v>
      </c>
      <c r="U288" t="b">
        <v>1</v>
      </c>
      <c r="V288" t="b">
        <v>0</v>
      </c>
      <c r="W288" t="b">
        <v>1</v>
      </c>
      <c r="X288" t="b">
        <v>1</v>
      </c>
      <c r="Y28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VIEW | Y | Y | Y | Y | Y | N | Y | Y | Y | Y | N | Y | N | Y | Y | Y | Y | Y | Y | Y | N | Y | Y |</v>
      </c>
    </row>
    <row r="289" spans="1:25">
      <c r="A289" t="s">
        <v>254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  <c r="I289" t="b">
        <v>1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  <c r="S289" t="b">
        <v>0</v>
      </c>
      <c r="T289" t="b">
        <v>0</v>
      </c>
      <c r="U289" t="b">
        <v>0</v>
      </c>
      <c r="V289" t="b">
        <v>0</v>
      </c>
      <c r="W289" t="b">
        <v>0</v>
      </c>
      <c r="X289" t="b">
        <v>0</v>
      </c>
      <c r="Y28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VIRTUAL FUNCTION | N | N | N | N | N | N | N | Y | N | N | N | N | N | N | N | N | N | N | N | N | N | N | N |</v>
      </c>
    </row>
    <row r="290" spans="1:25">
      <c r="A290" t="s">
        <v>255</v>
      </c>
      <c r="B290" t="b">
        <v>0</v>
      </c>
      <c r="C290" t="b">
        <v>0</v>
      </c>
      <c r="D290" t="b">
        <v>0</v>
      </c>
      <c r="E290" t="b">
        <v>0</v>
      </c>
      <c r="F290" t="b">
        <v>0</v>
      </c>
      <c r="G290" t="b">
        <v>0</v>
      </c>
      <c r="H290" t="b">
        <v>0</v>
      </c>
      <c r="I290" t="b">
        <v>1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R290" t="b">
        <v>0</v>
      </c>
      <c r="S290" t="b">
        <v>0</v>
      </c>
      <c r="T290" t="b">
        <v>0</v>
      </c>
      <c r="U290" t="b">
        <v>0</v>
      </c>
      <c r="V290" t="b">
        <v>0</v>
      </c>
      <c r="W290" t="b">
        <v>0</v>
      </c>
      <c r="X290" t="b">
        <v>0</v>
      </c>
      <c r="Y29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VIRTUAL PROCEDURE | N | N | N | N | N | N | N | Y | N | N | N | N | N | N | N | N | N | N | N | N | N | N | N |</v>
      </c>
    </row>
    <row r="291" spans="1:25">
      <c r="A291" t="s">
        <v>196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  <c r="I291" t="b">
        <v>1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R291" t="b">
        <v>0</v>
      </c>
      <c r="S291" t="b">
        <v>0</v>
      </c>
      <c r="T291" t="b">
        <v>1</v>
      </c>
      <c r="U291" t="b">
        <v>0</v>
      </c>
      <c r="V291" t="b">
        <v>0</v>
      </c>
      <c r="W291" t="b">
        <v>0</v>
      </c>
      <c r="X291" t="b">
        <v>0</v>
      </c>
      <c r="Y29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VIRTUAL TABLE | N | N | N | N | N | N | N | Y | N | N | N | N | N | N | N | N | N | N | Y | N | N | N | N |</v>
      </c>
    </row>
    <row r="292" spans="1:25">
      <c r="A292" t="s">
        <v>234</v>
      </c>
      <c r="B292" t="b">
        <v>0</v>
      </c>
      <c r="C292" t="b">
        <v>0</v>
      </c>
      <c r="D292" t="b">
        <v>1</v>
      </c>
      <c r="E292" t="b">
        <v>0</v>
      </c>
      <c r="F292" t="b">
        <v>0</v>
      </c>
      <c r="G292" t="b">
        <v>0</v>
      </c>
      <c r="H292" t="b">
        <v>0</v>
      </c>
      <c r="I292" t="b">
        <v>0</v>
      </c>
      <c r="J292" t="b">
        <v>0</v>
      </c>
      <c r="K292" t="b">
        <v>0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  <c r="V292" t="b">
        <v>0</v>
      </c>
      <c r="W292" t="b">
        <v>0</v>
      </c>
      <c r="X292" t="b">
        <v>0</v>
      </c>
      <c r="Y292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VOLUME | N | N | Y | N | N | N | N | N | N | N | N | N | N | N | N | N | N | N | N | N | N | N | N |</v>
      </c>
    </row>
    <row r="293" spans="1:25">
      <c r="A293" t="s">
        <v>131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0</v>
      </c>
      <c r="R293" t="b">
        <v>0</v>
      </c>
      <c r="S293" t="b">
        <v>1</v>
      </c>
      <c r="T293" t="b">
        <v>0</v>
      </c>
      <c r="U293" t="b">
        <v>0</v>
      </c>
      <c r="V293" t="b">
        <v>0</v>
      </c>
      <c r="W293" t="b">
        <v>0</v>
      </c>
      <c r="X293" t="b">
        <v>0</v>
      </c>
      <c r="Y293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WAREHOUSE | N | N | N | N | N | N | N | N | N | N | N | N | N | N | N | N | N | Y | N | N | N | N | N |</v>
      </c>
    </row>
    <row r="294" spans="1:25">
      <c r="A294" t="s">
        <v>191</v>
      </c>
      <c r="B294" t="b">
        <v>0</v>
      </c>
      <c r="C294" t="b">
        <v>0</v>
      </c>
      <c r="D294" t="b">
        <v>0</v>
      </c>
      <c r="E294" t="b">
        <v>1</v>
      </c>
      <c r="F294" t="b">
        <v>0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  <c r="V294" t="b">
        <v>0</v>
      </c>
      <c r="W294" t="b">
        <v>0</v>
      </c>
      <c r="X294" t="b">
        <v>0</v>
      </c>
      <c r="Y294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WORK ACTION SET | N | N | N | Y | N | N | N | N | N | N | N | N | N | N | N | N | N | N | N | N | N | N | N |</v>
      </c>
    </row>
    <row r="295" spans="1:25">
      <c r="A295" t="s">
        <v>192</v>
      </c>
      <c r="B295" t="b">
        <v>0</v>
      </c>
      <c r="C295" t="b">
        <v>0</v>
      </c>
      <c r="D295" t="b">
        <v>0</v>
      </c>
      <c r="E295" t="b">
        <v>1</v>
      </c>
      <c r="F295" t="b">
        <v>0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  <c r="Q295" t="b">
        <v>0</v>
      </c>
      <c r="R295" t="b">
        <v>0</v>
      </c>
      <c r="S295" t="b">
        <v>0</v>
      </c>
      <c r="T295" t="b">
        <v>0</v>
      </c>
      <c r="U295" t="b">
        <v>0</v>
      </c>
      <c r="V295" t="b">
        <v>0</v>
      </c>
      <c r="W295" t="b">
        <v>0</v>
      </c>
      <c r="X295" t="b">
        <v>0</v>
      </c>
      <c r="Y295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WORK CLASS SET | N | N | N | Y | N | N | N | N | N | N | N | N | N | N | N | N | N | N | N | N | N | N | N |</v>
      </c>
    </row>
    <row r="296" spans="1:25">
      <c r="A296" t="s">
        <v>193</v>
      </c>
      <c r="B296" t="b">
        <v>0</v>
      </c>
      <c r="C296" t="b">
        <v>0</v>
      </c>
      <c r="D296" t="b">
        <v>0</v>
      </c>
      <c r="E296" t="b">
        <v>1</v>
      </c>
      <c r="F296" t="b">
        <v>0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0</v>
      </c>
      <c r="R296" t="b">
        <v>0</v>
      </c>
      <c r="S296" t="b">
        <v>0</v>
      </c>
      <c r="T296" t="b">
        <v>0</v>
      </c>
      <c r="U296" t="b">
        <v>0</v>
      </c>
      <c r="V296" t="b">
        <v>0</v>
      </c>
      <c r="W296" t="b">
        <v>0</v>
      </c>
      <c r="X296" t="b">
        <v>0</v>
      </c>
      <c r="Y296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WORKLOAD | N | N | N | Y | N | N | N | N | N | N | N | N | N | N | N | N | N | N | N | N | N | N | N |</v>
      </c>
    </row>
    <row r="297" spans="1:25">
      <c r="A297" t="s">
        <v>65</v>
      </c>
      <c r="B297" t="b">
        <v>0</v>
      </c>
      <c r="C297" t="b">
        <v>0</v>
      </c>
      <c r="D297" t="b">
        <v>0</v>
      </c>
      <c r="E297" t="b">
        <v>0</v>
      </c>
      <c r="F297" t="b">
        <v>0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t="b">
        <v>0</v>
      </c>
      <c r="O297" t="b">
        <v>0</v>
      </c>
      <c r="P297" t="b">
        <v>0</v>
      </c>
      <c r="Q297" t="b">
        <v>0</v>
      </c>
      <c r="R297" t="b">
        <v>0</v>
      </c>
      <c r="S297" t="b">
        <v>0</v>
      </c>
      <c r="T297" t="b">
        <v>0</v>
      </c>
      <c r="U297" t="b">
        <v>1</v>
      </c>
      <c r="V297" t="b">
        <v>0</v>
      </c>
      <c r="W297" t="b">
        <v>0</v>
      </c>
      <c r="X297" t="b">
        <v>0</v>
      </c>
      <c r="Y297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WORKLOAD GROUP | N | N | N | N | N | N | N | N | N | N | N | N | N | N | N | N | N | N | N | Y | N | N | N |</v>
      </c>
    </row>
    <row r="298" spans="1:25">
      <c r="A298" t="s">
        <v>194</v>
      </c>
      <c r="B298" t="b">
        <v>0</v>
      </c>
      <c r="C298" t="b">
        <v>0</v>
      </c>
      <c r="D298" t="b">
        <v>0</v>
      </c>
      <c r="E298" t="b">
        <v>1</v>
      </c>
      <c r="F298" t="b">
        <v>0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0</v>
      </c>
      <c r="V298" t="b">
        <v>0</v>
      </c>
      <c r="W298" t="b">
        <v>0</v>
      </c>
      <c r="X298" t="b">
        <v>0</v>
      </c>
      <c r="Y298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WRAPPER | N | N | N | Y | N | N | N | N | N | N | N | N | N | N | N | N | N | N | N | N | N | N | N |</v>
      </c>
    </row>
    <row r="299" spans="1:25">
      <c r="A299" t="s">
        <v>256</v>
      </c>
      <c r="B299" t="b">
        <v>0</v>
      </c>
      <c r="C299" t="b">
        <v>0</v>
      </c>
      <c r="D299" t="b">
        <v>0</v>
      </c>
      <c r="E299" t="b">
        <v>0</v>
      </c>
      <c r="F299" t="b">
        <v>0</v>
      </c>
      <c r="G299" t="b">
        <v>0</v>
      </c>
      <c r="H299" t="b">
        <v>0</v>
      </c>
      <c r="I299" t="b">
        <v>1</v>
      </c>
      <c r="J299" t="b">
        <v>0</v>
      </c>
      <c r="K299" t="b">
        <v>0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  <c r="V299" t="b">
        <v>0</v>
      </c>
      <c r="W299" t="b">
        <v>0</v>
      </c>
      <c r="X299" t="b">
        <v>0</v>
      </c>
      <c r="Y299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X509 PROVIDER | N | N | N | N | N | N | N | Y | N | N | N | N | N | N | N | N | N | N | N | N | N | N | N |</v>
      </c>
    </row>
    <row r="300" spans="1:25">
      <c r="A300" t="s">
        <v>66</v>
      </c>
      <c r="B300" t="b">
        <v>0</v>
      </c>
      <c r="C300" t="b">
        <v>0</v>
      </c>
      <c r="D300" t="b">
        <v>0</v>
      </c>
      <c r="E300" t="b">
        <v>0</v>
      </c>
      <c r="F300" t="b">
        <v>0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 t="b">
        <v>0</v>
      </c>
      <c r="S300" t="b">
        <v>0</v>
      </c>
      <c r="T300" t="b">
        <v>0</v>
      </c>
      <c r="U300" t="b">
        <v>1</v>
      </c>
      <c r="V300" t="b">
        <v>0</v>
      </c>
      <c r="W300" t="b">
        <v>0</v>
      </c>
      <c r="X300" t="b">
        <v>0</v>
      </c>
      <c r="Y300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XML INDEX | N | N | N | N | N | N | N | N | N | N | N | N | N | N | N | N | N | N | N | Y | N | N | N |</v>
      </c>
    </row>
    <row r="301" spans="1:25">
      <c r="A301" t="s">
        <v>67</v>
      </c>
      <c r="B301" t="b">
        <v>0</v>
      </c>
      <c r="C301" t="b">
        <v>0</v>
      </c>
      <c r="D301" t="b">
        <v>0</v>
      </c>
      <c r="E301" t="b">
        <v>0</v>
      </c>
      <c r="F301" t="b">
        <v>0</v>
      </c>
      <c r="G301" t="b">
        <v>0</v>
      </c>
      <c r="H301" t="b">
        <v>0</v>
      </c>
      <c r="I301" t="b">
        <v>0</v>
      </c>
      <c r="J301" t="b">
        <v>0</v>
      </c>
      <c r="K301" t="b">
        <v>0</v>
      </c>
      <c r="L301" t="b">
        <v>0</v>
      </c>
      <c r="M301" t="b">
        <v>0</v>
      </c>
      <c r="N301" t="b">
        <v>0</v>
      </c>
      <c r="O301" t="b">
        <v>0</v>
      </c>
      <c r="P301" t="b">
        <v>0</v>
      </c>
      <c r="Q301" t="b">
        <v>0</v>
      </c>
      <c r="R301" t="b">
        <v>0</v>
      </c>
      <c r="S301" t="b">
        <v>0</v>
      </c>
      <c r="T301" t="b">
        <v>0</v>
      </c>
      <c r="U301" t="b">
        <v>1</v>
      </c>
      <c r="V301" t="b">
        <v>0</v>
      </c>
      <c r="W301" t="b">
        <v>0</v>
      </c>
      <c r="X301" t="b">
        <v>0</v>
      </c>
      <c r="Y301" t="str">
        <f>"| " &amp; Table1[[#This Row],[Object]] &amp;
" | " &amp; IF(Table1[[#This Row],[BigQuery]], "Y", "N") &amp;
" | " &amp; IF(Table1[[#This Row],[ClickHouse]], "Y", "N") &amp;
" | " &amp; IF(Table1[[#This Row],[Databricks]], "Y", "N") &amp;
" | " &amp; IF(Table1[[#This Row],[Db2]], "Y", "N") &amp;
" | " &amp; IF(Table1[[#This Row],[DuckDB]], "Y", "N") &amp;
" | " &amp; IF(Table1[[#This Row],[Flink]], "Y", "N") &amp;
" | " &amp; IF(Table1[[#This Row],[Greenplum]], "Y", "N") &amp;
" | " &amp; IF(Table1[[#This Row],[Hana]], "Y", "N") &amp;
" | " &amp; IF(Table1[[#This Row],[Hive]], "Y", "N") &amp;
" | " &amp; IF(Table1[[#This Row],[Impala]], "Y", "N") &amp;
" | " &amp; IF(Table1[[#This Row],[MariaDB]], "Y", "N") &amp;
" | " &amp; IF(Table1[[#This Row],[MySql]], "Y", "N") &amp;
" | " &amp; IF(Table1[[#This Row],[Netezza]], "Y", "N") &amp;
" | " &amp; IF(Table1[[#This Row],[Oracle]], "Y", "N") &amp;
" | " &amp; IF(Table1[[#This Row],[PostgreSQL]], "Y", "N") &amp;
" | " &amp; IF(Table1[[#This Row],[Presto]], "Y", "N") &amp;
" | " &amp; IF(Table1[[#This Row],[Redshift]], "Y", "N") &amp;
" | " &amp; IF(Table1[[#This Row],[Snowflake]], "Y", "N") &amp;
" | " &amp; IF(Table1[[#This Row],[SQLite]], "Y", "N") &amp;
" | " &amp; IF(Table1[[#This Row],[SqlServer]], "Y", "N") &amp;
" | " &amp; IF(Table1[[#This Row],[Synapse Analytics]], "Y", "N") &amp;
" | " &amp; IF(Table1[[#This Row],[Teradata]], "Y", "N") &amp;
" | " &amp; IF(Table1[[#This Row],[Vertica]], "Y", "N") &amp;
" |"</f>
        <v>| XML SCHEMA COLLECTION | N | N | N | N | N | N | N | N | N | N | N | N | N | N | N | N | N | N | N | Y | N | N | N |</v>
      </c>
    </row>
    <row r="302" spans="1:25">
      <c r="A302" t="s">
        <v>326</v>
      </c>
      <c r="B302">
        <f>COUNTIF(Table1[BigQuery], TRUE)</f>
        <v>19</v>
      </c>
      <c r="C302">
        <f>COUNTIF(Table1[ClickHouse], TRUE)</f>
        <v>11</v>
      </c>
      <c r="D302">
        <f>COUNTIF(Table1[Databricks], TRUE)</f>
        <v>16</v>
      </c>
      <c r="E302">
        <f>COUNTIF(Table1[Db2], TRUE)</f>
        <v>42</v>
      </c>
      <c r="F302">
        <f>COUNTIF(Table1[DuckDB], TRUE)</f>
        <v>8</v>
      </c>
      <c r="G302">
        <f>COUNTIF(Table1[Flink], TRUE)</f>
        <v>2</v>
      </c>
      <c r="H302">
        <f>COUNTIF(Table1[Greenplum], TRUE)</f>
        <v>42</v>
      </c>
      <c r="I302">
        <f>COUNTIF(Table1[Hana], TRUE)</f>
        <v>38</v>
      </c>
      <c r="J302">
        <f>COUNTIF(Table1[Hive], TRUE)</f>
        <v>10</v>
      </c>
      <c r="K302">
        <f>COUNTIF(Table1[Impala], TRUE)</f>
        <v>5</v>
      </c>
      <c r="L302">
        <f>COUNTIF(Table1[MariaDB], TRUE)</f>
        <v>10</v>
      </c>
      <c r="M302">
        <f>COUNTIF(Table1[MySql], TRUE)</f>
        <v>16</v>
      </c>
      <c r="N302">
        <f>COUNTIF(Table1[Netezza], TRUE)</f>
        <v>0</v>
      </c>
      <c r="O302">
        <f>COUNTIF(Table1[Oracle], TRUE)</f>
        <v>47</v>
      </c>
      <c r="P302">
        <f>COUNTIF(Table1[PostgreSQL], TRUE)</f>
        <v>37</v>
      </c>
      <c r="Q302">
        <f>COUNTIF(Table1[Presto], TRUE)</f>
        <v>6</v>
      </c>
      <c r="R302">
        <f>COUNTIF(Table1[Redshift], TRUE)</f>
        <v>22</v>
      </c>
      <c r="S302">
        <f>COUNTIF(Table1[Snowflake], TRUE)</f>
        <v>71</v>
      </c>
      <c r="T302">
        <f>COUNTIF(Table1[SQLite], TRUE)</f>
        <v>5</v>
      </c>
      <c r="U302">
        <f>COUNTIF(Table1[SqlServer], TRUE)</f>
        <v>69</v>
      </c>
      <c r="V302">
        <f>COUNTIF(Table1[Synapse Analytics], TRUE)</f>
        <v>0</v>
      </c>
      <c r="W302">
        <f>COUNTIF(Table1[Teradata], TRUE)</f>
        <v>24</v>
      </c>
      <c r="X302">
        <f>COUNTIF(Table1[Vertica], TRUE)</f>
        <v>38</v>
      </c>
      <c r="Y302">
        <f>SUBTOTAL(103,Table1[Format])</f>
        <v>300</v>
      </c>
    </row>
  </sheetData>
  <conditionalFormatting sqref="D2:D4 D6:D14 D16:D26 D28:D70 D72:D91 E161:X161 X162:X163 E199:X199 G200:X200 W201 D208:D223 E218:X218 D225:D245 E242:X242 X243 D288:D301">
    <cfRule type="cellIs" dxfId="83" priority="99" operator="equal">
      <formula>FALSE</formula>
    </cfRule>
    <cfRule type="cellIs" dxfId="82" priority="100" operator="equal">
      <formula>TRUE</formula>
    </cfRule>
  </conditionalFormatting>
  <conditionalFormatting sqref="D247:D265">
    <cfRule type="cellIs" dxfId="81" priority="85" operator="equal">
      <formula>FALSE</formula>
    </cfRule>
    <cfRule type="cellIs" dxfId="80" priority="86" operator="equal">
      <formula>TRUE</formula>
    </cfRule>
  </conditionalFormatting>
  <conditionalFormatting sqref="D267:D286">
    <cfRule type="cellIs" dxfId="79" priority="93" operator="equal">
      <formula>FALSE</formula>
    </cfRule>
    <cfRule type="cellIs" dxfId="78" priority="94" operator="equal">
      <formula>TRUE</formula>
    </cfRule>
  </conditionalFormatting>
  <conditionalFormatting sqref="E2:E4 F3 E6:E14 F9 E16:E26 F17 F19 F21 F23 F26 E28:E70 F29 F32:F34 F39 F42:F43 F45 F47 F52 F57 F61 F63 F67:F70 E72:E91 F73 F75 F90 E94:F94 E96:F97 E100:F100 E103:F105 E107:F107 E113:F113 E116:F118 E120:F121 E125:F125 E129:F132 E136:F137 E139:F139 E142:F145 E149:F149 E154:F155 F162:F163 E162:E198 F168 F175:F177 F183 F185 F189:F190 F192:F193 F195:F196 F200:F201 E200:E204 F203 E206:F206 E208:E217 F209:F211 F213 F215 F219:F221 E219:E223 F223 E225:E241 F243 E243:E245 E247:E264 F248 F254 F256 F261:F263 F269 F281 F285 E288:E301 F299">
    <cfRule type="cellIs" dxfId="77" priority="113" operator="equal">
      <formula>FALSE</formula>
    </cfRule>
    <cfRule type="cellIs" dxfId="76" priority="114" operator="equal">
      <formula>TRUE</formula>
    </cfRule>
  </conditionalFormatting>
  <conditionalFormatting sqref="E267:E286">
    <cfRule type="cellIs" dxfId="75" priority="91" operator="equal">
      <formula>FALSE</formula>
    </cfRule>
    <cfRule type="cellIs" dxfId="74" priority="92" operator="equal">
      <formula>TRUE</formula>
    </cfRule>
  </conditionalFormatting>
  <conditionalFormatting sqref="E265:X265">
    <cfRule type="cellIs" dxfId="73" priority="83" operator="equal">
      <formula>FALSE</formula>
    </cfRule>
    <cfRule type="cellIs" dxfId="72" priority="84" operator="equal">
      <formula>TRUE</formula>
    </cfRule>
  </conditionalFormatting>
  <conditionalFormatting sqref="F289:F293">
    <cfRule type="cellIs" dxfId="71" priority="111" operator="equal">
      <formula>FALSE</formula>
    </cfRule>
    <cfRule type="cellIs" dxfId="70" priority="112" operator="equal">
      <formula>TRUE</formula>
    </cfRule>
  </conditionalFormatting>
  <conditionalFormatting sqref="F2:V2 B2:C301 G3:W3 F4:V4 D5:X5 F6:V8 G9:V9 F10:V14 D15:X15 F16:V16 G17:V17 F18:V18 G19:W19 F20:V20 G21:V21 F22:V22 G23:X23 F24:V25 G26:W26 D27:X27 F28:V28 G29:X29 F30:V31 I32:X33 G32:H34 I34:W34 F35:V38 G39:V39 F40:V41 G42:V43 F44:V44 G45:V45 F46:V46 G47:V47 F48:V51 G52:W52 F53:V56 G57:V57 F58:V60 G61:V61 F62:V62 G63:V63 F64:V66 O67:V68 G67:N70 P69:P70 F72:V72 G73:V73 F74:V74 G75:V75 F76:V89 G90:V90 F91:V91 D92:X92 E93:V93 W93:X96 D93:D204 G94:W94 E95:V95 G96:V97 E98:V99 G100:W100 E101:V102 G103:V105 E106:V106 G107:X107 E108:V112 G113:X113 E114:V115 I116:V117 G116:H118 I118:X118 E119:V119 G120:V121 E122:V124 G125:V125 E126:V128 G129:V132 E133:V135 G136:X137 E138:V138 G139:X139 E140:V141 W142:W143 G142:V144 G145:W145 E146:V148 G149:V149 E150:V153 G154:V155 E156:V160 G162:W163 F164:V167 G168:W168 F169:V174 G175:V177 F178:V182 G183:V183 F184:V184 G185:V185 F186:V188 G189:W190 F191:X191 G192:X193 F194:V194 G195:X196 F197:V198 G201:V201 F202:V202 G203:X203 F204:V204 D205:X205 D206 G206:X206 D207:X207 F208:V208 G209:V211 F212:V212 G213:V213 F214:V214 G215:W215 F216:V217 G219:X221 F222:V222 G223:X223 D224:X224 F225:V241 G243:W243 F244:V245 D246:X246 F247:V247 G248:V248 F249:V253 G254:V254 F255:X255 G256:X256 F257:V260 G261:W263 F264:V264 D266:X266 F267:V268 G269:V269 F270:V280 G281:V281 F282:V284 G285:X285 F286:V286 D287:X287 F288:V288 G289:X290 G291:L292 N291:O292 Q291:R292 V291:V292 G293:X293 F294:V298 G299:X299 S300:U300 F300:R301 V300:V301 S301:V301">
    <cfRule type="cellIs" dxfId="69" priority="117" operator="equal">
      <formula>FALSE</formula>
    </cfRule>
    <cfRule type="cellIs" dxfId="68" priority="118" operator="equal">
      <formula>TRUE</formula>
    </cfRule>
  </conditionalFormatting>
  <conditionalFormatting sqref="M291:M292">
    <cfRule type="cellIs" dxfId="67" priority="109" operator="equal">
      <formula>FALSE</formula>
    </cfRule>
    <cfRule type="cellIs" dxfId="66" priority="110" operator="equal">
      <formula>TRUE</formula>
    </cfRule>
  </conditionalFormatting>
  <conditionalFormatting sqref="P291:P292">
    <cfRule type="cellIs" dxfId="65" priority="101" operator="equal">
      <formula>FALSE</formula>
    </cfRule>
    <cfRule type="cellIs" dxfId="64" priority="102" operator="equal">
      <formula>TRUE</formula>
    </cfRule>
  </conditionalFormatting>
  <conditionalFormatting sqref="Q70:Q71">
    <cfRule type="cellIs" dxfId="63" priority="73" operator="equal">
      <formula>FALSE</formula>
    </cfRule>
    <cfRule type="cellIs" dxfId="62" priority="74" operator="equal">
      <formula>TRUE</formula>
    </cfRule>
  </conditionalFormatting>
  <conditionalFormatting sqref="Q69:V69 O69:O70 D71:P71 S71:V71">
    <cfRule type="cellIs" dxfId="61" priority="81" operator="equal">
      <formula>FALSE</formula>
    </cfRule>
    <cfRule type="cellIs" dxfId="60" priority="82" operator="equal">
      <formula>TRUE</formula>
    </cfRule>
  </conditionalFormatting>
  <conditionalFormatting sqref="R71">
    <cfRule type="cellIs" dxfId="59" priority="69" operator="equal">
      <formula>FALSE</formula>
    </cfRule>
    <cfRule type="cellIs" dxfId="58" priority="70" operator="equal">
      <formula>TRUE</formula>
    </cfRule>
  </conditionalFormatting>
  <conditionalFormatting sqref="R70:V70">
    <cfRule type="cellIs" dxfId="57" priority="71" operator="equal">
      <formula>FALSE</formula>
    </cfRule>
    <cfRule type="cellIs" dxfId="56" priority="72" operator="equal">
      <formula>TRUE</formula>
    </cfRule>
  </conditionalFormatting>
  <conditionalFormatting sqref="S291:S292">
    <cfRule type="cellIs" dxfId="55" priority="107" operator="equal">
      <formula>FALSE</formula>
    </cfRule>
    <cfRule type="cellIs" dxfId="54" priority="108" operator="equal">
      <formula>TRUE</formula>
    </cfRule>
  </conditionalFormatting>
  <conditionalFormatting sqref="T291:T292">
    <cfRule type="cellIs" dxfId="53" priority="105" operator="equal">
      <formula>FALSE</formula>
    </cfRule>
    <cfRule type="cellIs" dxfId="52" priority="106" operator="equal">
      <formula>TRUE</formula>
    </cfRule>
  </conditionalFormatting>
  <conditionalFormatting sqref="U291:U292">
    <cfRule type="cellIs" dxfId="51" priority="103" operator="equal">
      <formula>FALSE</formula>
    </cfRule>
    <cfRule type="cellIs" dxfId="50" priority="104" operator="equal">
      <formula>TRUE</formula>
    </cfRule>
  </conditionalFormatting>
  <conditionalFormatting sqref="W41">
    <cfRule type="cellIs" dxfId="49" priority="79" operator="equal">
      <formula>FALSE</formula>
    </cfRule>
    <cfRule type="cellIs" dxfId="48" priority="80" operator="equal">
      <formula>TRUE</formula>
    </cfRule>
  </conditionalFormatting>
  <conditionalFormatting sqref="W44">
    <cfRule type="cellIs" dxfId="47" priority="47" operator="equal">
      <formula>FALSE</formula>
    </cfRule>
    <cfRule type="cellIs" dxfId="46" priority="48" operator="equal">
      <formula>TRUE</formula>
    </cfRule>
  </conditionalFormatting>
  <conditionalFormatting sqref="W46:W47">
    <cfRule type="cellIs" dxfId="45" priority="45" operator="equal">
      <formula>FALSE</formula>
    </cfRule>
    <cfRule type="cellIs" dxfId="44" priority="46" operator="equal">
      <formula>TRUE</formula>
    </cfRule>
  </conditionalFormatting>
  <conditionalFormatting sqref="W58">
    <cfRule type="cellIs" dxfId="43" priority="43" operator="equal">
      <formula>FALSE</formula>
    </cfRule>
    <cfRule type="cellIs" dxfId="42" priority="44" operator="equal">
      <formula>TRUE</formula>
    </cfRule>
  </conditionalFormatting>
  <conditionalFormatting sqref="W63">
    <cfRule type="cellIs" dxfId="41" priority="41" operator="equal">
      <formula>FALSE</formula>
    </cfRule>
    <cfRule type="cellIs" dxfId="40" priority="42" operator="equal">
      <formula>TRUE</formula>
    </cfRule>
  </conditionalFormatting>
  <conditionalFormatting sqref="W68:W71">
    <cfRule type="cellIs" dxfId="39" priority="35" operator="equal">
      <formula>FALSE</formula>
    </cfRule>
    <cfRule type="cellIs" dxfId="38" priority="36" operator="equal">
      <formula>TRUE</formula>
    </cfRule>
  </conditionalFormatting>
  <conditionalFormatting sqref="W74">
    <cfRule type="cellIs" dxfId="37" priority="33" operator="equal">
      <formula>FALSE</formula>
    </cfRule>
    <cfRule type="cellIs" dxfId="36" priority="34" operator="equal">
      <formula>TRUE</formula>
    </cfRule>
  </conditionalFormatting>
  <conditionalFormatting sqref="W90">
    <cfRule type="cellIs" dxfId="35" priority="31" operator="equal">
      <formula>FALSE</formula>
    </cfRule>
    <cfRule type="cellIs" dxfId="34" priority="32" operator="equal">
      <formula>TRUE</formula>
    </cfRule>
  </conditionalFormatting>
  <conditionalFormatting sqref="W97">
    <cfRule type="cellIs" dxfId="33" priority="29" operator="equal">
      <formula>FALSE</formula>
    </cfRule>
    <cfRule type="cellIs" dxfId="32" priority="30" operator="equal">
      <formula>TRUE</formula>
    </cfRule>
  </conditionalFormatting>
  <conditionalFormatting sqref="W103:W105">
    <cfRule type="cellIs" dxfId="31" priority="27" operator="equal">
      <formula>FALSE</formula>
    </cfRule>
    <cfRule type="cellIs" dxfId="30" priority="28" operator="equal">
      <formula>TRUE</formula>
    </cfRule>
  </conditionalFormatting>
  <conditionalFormatting sqref="W120:W121">
    <cfRule type="cellIs" dxfId="29" priority="25" operator="equal">
      <formula>FALSE</formula>
    </cfRule>
    <cfRule type="cellIs" dxfId="28" priority="26" operator="equal">
      <formula>TRUE</formula>
    </cfRule>
  </conditionalFormatting>
  <conditionalFormatting sqref="W125">
    <cfRule type="cellIs" dxfId="27" priority="23" operator="equal">
      <formula>FALSE</formula>
    </cfRule>
    <cfRule type="cellIs" dxfId="26" priority="24" operator="equal">
      <formula>TRUE</formula>
    </cfRule>
  </conditionalFormatting>
  <conditionalFormatting sqref="W129:W132">
    <cfRule type="cellIs" dxfId="25" priority="17" operator="equal">
      <formula>FALSE</formula>
    </cfRule>
    <cfRule type="cellIs" dxfId="24" priority="18" operator="equal">
      <formula>TRUE</formula>
    </cfRule>
  </conditionalFormatting>
  <conditionalFormatting sqref="W154:W155">
    <cfRule type="cellIs" dxfId="23" priority="13" operator="equal">
      <formula>FALSE</formula>
    </cfRule>
    <cfRule type="cellIs" dxfId="22" priority="14" operator="equal">
      <formula>TRUE</formula>
    </cfRule>
  </conditionalFormatting>
  <conditionalFormatting sqref="W175:W179">
    <cfRule type="cellIs" dxfId="21" priority="59" operator="equal">
      <formula>FALSE</formula>
    </cfRule>
    <cfRule type="cellIs" dxfId="20" priority="60" operator="equal">
      <formula>TRUE</formula>
    </cfRule>
  </conditionalFormatting>
  <conditionalFormatting sqref="W210:W211">
    <cfRule type="cellIs" dxfId="19" priority="9" operator="equal">
      <formula>FALSE</formula>
    </cfRule>
    <cfRule type="cellIs" dxfId="18" priority="10" operator="equal">
      <formula>TRUE</formula>
    </cfRule>
  </conditionalFormatting>
  <conditionalFormatting sqref="W213">
    <cfRule type="cellIs" dxfId="17" priority="7" operator="equal">
      <formula>FALSE</formula>
    </cfRule>
    <cfRule type="cellIs" dxfId="16" priority="8" operator="equal">
      <formula>TRUE</formula>
    </cfRule>
  </conditionalFormatting>
  <conditionalFormatting sqref="W248">
    <cfRule type="cellIs" dxfId="15" priority="5" operator="equal">
      <formula>FALSE</formula>
    </cfRule>
    <cfRule type="cellIs" dxfId="14" priority="6" operator="equal">
      <formula>TRUE</formula>
    </cfRule>
  </conditionalFormatting>
  <conditionalFormatting sqref="W267">
    <cfRule type="cellIs" dxfId="13" priority="89" operator="equal">
      <formula>FALSE</formula>
    </cfRule>
    <cfRule type="cellIs" dxfId="12" priority="90" operator="equal">
      <formula>TRUE</formula>
    </cfRule>
  </conditionalFormatting>
  <conditionalFormatting sqref="W269">
    <cfRule type="cellIs" dxfId="11" priority="3" operator="equal">
      <formula>FALSE</formula>
    </cfRule>
    <cfRule type="cellIs" dxfId="10" priority="4" operator="equal">
      <formula>TRUE</formula>
    </cfRule>
  </conditionalFormatting>
  <conditionalFormatting sqref="W281">
    <cfRule type="cellIs" dxfId="9" priority="1" operator="equal">
      <formula>FALSE</formula>
    </cfRule>
    <cfRule type="cellIs" dxfId="8" priority="2" operator="equal">
      <formula>TRUE</formula>
    </cfRule>
  </conditionalFormatting>
  <conditionalFormatting sqref="W2:X2 X3 W4:X4 W6:X14 W16:X18 X19 W20:X22 W24:X25 X26 W28:X28 W30:X31 X34 W35:X40 W42:X43 X44 W45:X45 X46:X47 W48:X51 X52 W53:X57 X58 W59:X62 X63 W64:X67 X68:X71 W72:X73 X74 W75:X89 X90 W91:X91 X97 W98:X99 X100 W101:X102 X103:X105 W106:X106 W108:X112 W114:X117 W119:X119 X120:X121 W122:X124 X125 W126:X128 X129:X132 W133:X135 W138:X138 W140:X141 X142:X143 W144:X144 X145 W146:X153 X154:X155 W156:X160 W164:X167 X168 W169:X174 W180:X188 X189:X190 W194:X194 W197:X198 X201 W202:X202 W204:X204 W208:X209 X210:X211 W212:X212 X213 W214:X214 X215 W216:X217 W222:X222 W225:X241 W244:X245 W247:X247 X248 W249:X254 W257:X260 X261:X263 W264:X264 W268:X268 X269 W270:X280 X281 W282:X284 W286:X286 W288:X288 W291:X292 W294:X298 W300:X301">
    <cfRule type="cellIs" dxfId="7" priority="95" operator="equal">
      <formula>FALSE</formula>
    </cfRule>
    <cfRule type="cellIs" dxfId="6" priority="96" operator="equal">
      <formula>TRUE</formula>
    </cfRule>
  </conditionalFormatting>
  <conditionalFormatting sqref="X41">
    <cfRule type="cellIs" dxfId="5" priority="77" operator="equal">
      <formula>FALSE</formula>
    </cfRule>
    <cfRule type="cellIs" dxfId="4" priority="78" operator="equal">
      <formula>TRUE</formula>
    </cfRule>
  </conditionalFormatting>
  <conditionalFormatting sqref="X175:X179">
    <cfRule type="cellIs" dxfId="3" priority="49" operator="equal">
      <formula>FALSE</formula>
    </cfRule>
    <cfRule type="cellIs" dxfId="2" priority="50" operator="equal">
      <formula>TRUE</formula>
    </cfRule>
  </conditionalFormatting>
  <conditionalFormatting sqref="X267">
    <cfRule type="cellIs" dxfId="1" priority="87" operator="equal">
      <formula>FALSE</formula>
    </cfRule>
    <cfRule type="cellIs" dxfId="0" priority="88" operator="equal">
      <formula>TRUE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6DBE-090B-4F3B-A1C1-67D1A3393634}">
  <dimension ref="A1:B270"/>
  <sheetViews>
    <sheetView tabSelected="1" topLeftCell="A237" workbookViewId="0">
      <selection activeCell="A278" sqref="A278"/>
    </sheetView>
  </sheetViews>
  <sheetFormatPr defaultRowHeight="14.25"/>
  <cols>
    <col min="1" max="1" width="35.75" bestFit="1" customWidth="1"/>
    <col min="2" max="2" width="38.125" bestFit="1" customWidth="1"/>
  </cols>
  <sheetData>
    <row r="1" spans="1:2" ht="15">
      <c r="A1" s="4" t="s">
        <v>585</v>
      </c>
      <c r="B1" t="s">
        <v>563</v>
      </c>
    </row>
    <row r="2" spans="1:2">
      <c r="A2" t="s">
        <v>327</v>
      </c>
      <c r="B2" t="str">
        <f>UPPER(Table3[[#This Row],[ACCOUNT]]) &amp; " : '"&amp; UPPER(Table3[[#This Row],[ACCOUNT]]) &amp;"' ;"</f>
        <v>ACCESSIBLE : 'ACCESSIBLE' ;</v>
      </c>
    </row>
    <row r="3" spans="1:2">
      <c r="A3" t="s">
        <v>585</v>
      </c>
      <c r="B3" s="3" t="str">
        <f>UPPER(Table3[[#This Row],[ACCOUNT]]) &amp; " : '"&amp; UPPER(Table3[[#This Row],[ACCOUNT]]) &amp;"' ;"</f>
        <v>ACCOUNT : 'ACCOUNT' ;</v>
      </c>
    </row>
    <row r="4" spans="1:2">
      <c r="A4" t="s">
        <v>328</v>
      </c>
      <c r="B4" t="str">
        <f>UPPER(Table3[[#This Row],[ACCOUNT]]) &amp; " : '"&amp; UPPER(Table3[[#This Row],[ACCOUNT]]) &amp;"' ;"</f>
        <v>ADD : 'ADD' ;</v>
      </c>
    </row>
    <row r="5" spans="1:2">
      <c r="A5" t="s">
        <v>568</v>
      </c>
      <c r="B5" t="str">
        <f>UPPER(Table3[[#This Row],[ACCOUNT]]) &amp; " : '"&amp; UPPER(Table3[[#This Row],[ACCOUNT]]) &amp;"' ;"</f>
        <v>ADMIN : 'ADMIN' ;</v>
      </c>
    </row>
    <row r="6" spans="1:2">
      <c r="A6" t="s">
        <v>329</v>
      </c>
      <c r="B6" t="str">
        <f>UPPER(Table3[[#This Row],[ACCOUNT]]) &amp; " : '"&amp; UPPER(Table3[[#This Row],[ACCOUNT]]) &amp;"' ;"</f>
        <v>ALL : 'ALL' ;</v>
      </c>
    </row>
    <row r="7" spans="1:2">
      <c r="A7" t="s">
        <v>330</v>
      </c>
      <c r="B7" t="str">
        <f>UPPER(Table3[[#This Row],[ACCOUNT]]) &amp; " : '"&amp; UPPER(Table3[[#This Row],[ACCOUNT]]) &amp;"' ;"</f>
        <v>ALTER : 'ALTER' ;</v>
      </c>
    </row>
    <row r="8" spans="1:2">
      <c r="A8" t="s">
        <v>331</v>
      </c>
      <c r="B8" t="str">
        <f>UPPER(Table3[[#This Row],[ACCOUNT]]) &amp; " : '"&amp; UPPER(Table3[[#This Row],[ACCOUNT]]) &amp;"' ;"</f>
        <v>ANALYZE : 'ANALYZE' ;</v>
      </c>
    </row>
    <row r="9" spans="1:2">
      <c r="A9" t="s">
        <v>332</v>
      </c>
      <c r="B9" t="str">
        <f>UPPER(Table3[[#This Row],[ACCOUNT]]) &amp; " : '"&amp; UPPER(Table3[[#This Row],[ACCOUNT]]) &amp;"' ;"</f>
        <v>AND : 'AND' ;</v>
      </c>
    </row>
    <row r="10" spans="1:2">
      <c r="A10" t="s">
        <v>333</v>
      </c>
      <c r="B10" t="str">
        <f>UPPER(Table3[[#This Row],[ACCOUNT]]) &amp; " : '"&amp; UPPER(Table3[[#This Row],[ACCOUNT]]) &amp;"' ;"</f>
        <v>AS : 'AS' ;</v>
      </c>
    </row>
    <row r="11" spans="1:2">
      <c r="A11" t="s">
        <v>334</v>
      </c>
      <c r="B11" t="str">
        <f>UPPER(Table3[[#This Row],[ACCOUNT]]) &amp; " : '"&amp; UPPER(Table3[[#This Row],[ACCOUNT]]) &amp;"' ;"</f>
        <v>ASC : 'ASC' ;</v>
      </c>
    </row>
    <row r="12" spans="1:2">
      <c r="A12" t="s">
        <v>335</v>
      </c>
      <c r="B12" t="str">
        <f>UPPER(Table3[[#This Row],[ACCOUNT]]) &amp; " : '"&amp; UPPER(Table3[[#This Row],[ACCOUNT]]) &amp;"' ;"</f>
        <v>ASENSITIVE : 'ASENSITIVE' ;</v>
      </c>
    </row>
    <row r="13" spans="1:2">
      <c r="A13" t="s">
        <v>336</v>
      </c>
      <c r="B13" t="str">
        <f>UPPER(Table3[[#This Row],[ACCOUNT]]) &amp; " : '"&amp; UPPER(Table3[[#This Row],[ACCOUNT]]) &amp;"' ;"</f>
        <v>BEFORE : 'BEFORE' ;</v>
      </c>
    </row>
    <row r="14" spans="1:2">
      <c r="A14" t="s">
        <v>337</v>
      </c>
      <c r="B14" t="str">
        <f>UPPER(Table3[[#This Row],[ACCOUNT]]) &amp; " : '"&amp; UPPER(Table3[[#This Row],[ACCOUNT]]) &amp;"' ;"</f>
        <v>BETWEEN : 'BETWEEN' ;</v>
      </c>
    </row>
    <row r="15" spans="1:2">
      <c r="A15" t="s">
        <v>338</v>
      </c>
      <c r="B15" t="str">
        <f>UPPER(Table3[[#This Row],[ACCOUNT]]) &amp; " : '"&amp; UPPER(Table3[[#This Row],[ACCOUNT]]) &amp;"' ;"</f>
        <v>BIGINT : 'BIGINT' ;</v>
      </c>
    </row>
    <row r="16" spans="1:2">
      <c r="A16" t="s">
        <v>339</v>
      </c>
      <c r="B16" t="str">
        <f>UPPER(Table3[[#This Row],[ACCOUNT]]) &amp; " : '"&amp; UPPER(Table3[[#This Row],[ACCOUNT]]) &amp;"' ;"</f>
        <v>BINARY : 'BINARY' ;</v>
      </c>
    </row>
    <row r="17" spans="1:2">
      <c r="A17" t="s">
        <v>340</v>
      </c>
      <c r="B17" t="str">
        <f>UPPER(Table3[[#This Row],[ACCOUNT]]) &amp; " : '"&amp; UPPER(Table3[[#This Row],[ACCOUNT]]) &amp;"' ;"</f>
        <v>BLOB : 'BLOB' ;</v>
      </c>
    </row>
    <row r="18" spans="1:2">
      <c r="A18" t="s">
        <v>341</v>
      </c>
      <c r="B18" t="str">
        <f>UPPER(Table3[[#This Row],[ACCOUNT]]) &amp; " : '"&amp; UPPER(Table3[[#This Row],[ACCOUNT]]) &amp;"' ;"</f>
        <v>BOTH : 'BOTH' ;</v>
      </c>
    </row>
    <row r="19" spans="1:2">
      <c r="A19" t="s">
        <v>342</v>
      </c>
      <c r="B19" t="str">
        <f>UPPER(Table3[[#This Row],[ACCOUNT]]) &amp; " : '"&amp; UPPER(Table3[[#This Row],[ACCOUNT]]) &amp;"' ;"</f>
        <v>BY : 'BY' ;</v>
      </c>
    </row>
    <row r="20" spans="1:2">
      <c r="A20" t="s">
        <v>343</v>
      </c>
      <c r="B20" t="str">
        <f>UPPER(Table3[[#This Row],[ACCOUNT]]) &amp; " : '"&amp; UPPER(Table3[[#This Row],[ACCOUNT]]) &amp;"' ;"</f>
        <v>CALL : 'CALL' ;</v>
      </c>
    </row>
    <row r="21" spans="1:2">
      <c r="A21" t="s">
        <v>344</v>
      </c>
      <c r="B21" t="str">
        <f>UPPER(Table3[[#This Row],[ACCOUNT]]) &amp; " : '"&amp; UPPER(Table3[[#This Row],[ACCOUNT]]) &amp;"' ;"</f>
        <v>CASCADE : 'CASCADE' ;</v>
      </c>
    </row>
    <row r="22" spans="1:2">
      <c r="A22" t="s">
        <v>345</v>
      </c>
      <c r="B22" t="str">
        <f>UPPER(Table3[[#This Row],[ACCOUNT]]) &amp; " : '"&amp; UPPER(Table3[[#This Row],[ACCOUNT]]) &amp;"' ;"</f>
        <v>CASE : 'CASE' ;</v>
      </c>
    </row>
    <row r="23" spans="1:2">
      <c r="A23" t="s">
        <v>346</v>
      </c>
      <c r="B23" t="str">
        <f>UPPER(Table3[[#This Row],[ACCOUNT]]) &amp; " : '"&amp; UPPER(Table3[[#This Row],[ACCOUNT]]) &amp;"' ;"</f>
        <v>CHANGE : 'CHANGE' ;</v>
      </c>
    </row>
    <row r="24" spans="1:2">
      <c r="A24" t="s">
        <v>347</v>
      </c>
      <c r="B24" t="str">
        <f>UPPER(Table3[[#This Row],[ACCOUNT]]) &amp; " : '"&amp; UPPER(Table3[[#This Row],[ACCOUNT]]) &amp;"' ;"</f>
        <v>CHAR : 'CHAR' ;</v>
      </c>
    </row>
    <row r="25" spans="1:2">
      <c r="A25" t="s">
        <v>348</v>
      </c>
      <c r="B25" t="str">
        <f>UPPER(Table3[[#This Row],[ACCOUNT]]) &amp; " : '"&amp; UPPER(Table3[[#This Row],[ACCOUNT]]) &amp;"' ;"</f>
        <v>CHARACTER : 'CHARACTER' ;</v>
      </c>
    </row>
    <row r="26" spans="1:2">
      <c r="A26" t="s">
        <v>349</v>
      </c>
      <c r="B26" t="str">
        <f>UPPER(Table3[[#This Row],[ACCOUNT]]) &amp; " : '"&amp; UPPER(Table3[[#This Row],[ACCOUNT]]) &amp;"' ;"</f>
        <v>CHECK : 'CHECK' ;</v>
      </c>
    </row>
    <row r="27" spans="1:2">
      <c r="A27" t="s">
        <v>573</v>
      </c>
      <c r="B27" s="3" t="str">
        <f>UPPER(Table3[[#This Row],[ACCOUNT]]) &amp; " : '"&amp; UPPER(Table3[[#This Row],[ACCOUNT]]) &amp;"' ;"</f>
        <v>CIPHER : 'CIPHER' ;</v>
      </c>
    </row>
    <row r="28" spans="1:2">
      <c r="A28" t="s">
        <v>350</v>
      </c>
      <c r="B28" t="str">
        <f>UPPER(Table3[[#This Row],[ACCOUNT]]) &amp; " : '"&amp; UPPER(Table3[[#This Row],[ACCOUNT]]) &amp;"' ;"</f>
        <v>COLLATE : 'COLLATE' ;</v>
      </c>
    </row>
    <row r="29" spans="1:2">
      <c r="A29" t="s">
        <v>351</v>
      </c>
      <c r="B29" t="str">
        <f>UPPER(Table3[[#This Row],[ACCOUNT]]) &amp; " : '"&amp; UPPER(Table3[[#This Row],[ACCOUNT]]) &amp;"' ;"</f>
        <v>COLUMN : 'COLUMN' ;</v>
      </c>
    </row>
    <row r="30" spans="1:2">
      <c r="A30" t="s">
        <v>352</v>
      </c>
      <c r="B30" t="str">
        <f>UPPER(Table3[[#This Row],[ACCOUNT]]) &amp; " : '"&amp; UPPER(Table3[[#This Row],[ACCOUNT]]) &amp;"' ;"</f>
        <v>CONDITION : 'CONDITION' ;</v>
      </c>
    </row>
    <row r="31" spans="1:2">
      <c r="A31" t="s">
        <v>294</v>
      </c>
      <c r="B31" t="str">
        <f>UPPER(Table3[[#This Row],[ACCOUNT]]) &amp; " : '"&amp; UPPER(Table3[[#This Row],[ACCOUNT]]) &amp;"' ;"</f>
        <v>CONSTRAINT : 'CONSTRAINT' ;</v>
      </c>
    </row>
    <row r="32" spans="1:2">
      <c r="A32" t="s">
        <v>353</v>
      </c>
      <c r="B32" t="str">
        <f>UPPER(Table3[[#This Row],[ACCOUNT]]) &amp; " : '"&amp; UPPER(Table3[[#This Row],[ACCOUNT]]) &amp;"' ;"</f>
        <v>CONTINUE : 'CONTINUE' ;</v>
      </c>
    </row>
    <row r="33" spans="1:2">
      <c r="A33" t="s">
        <v>354</v>
      </c>
      <c r="B33" t="str">
        <f>UPPER(Table3[[#This Row],[ACCOUNT]]) &amp; " : '"&amp; UPPER(Table3[[#This Row],[ACCOUNT]]) &amp;"' ;"</f>
        <v>CONVERT : 'CONVERT' ;</v>
      </c>
    </row>
    <row r="34" spans="1:2">
      <c r="A34" t="s">
        <v>355</v>
      </c>
      <c r="B34" t="str">
        <f>UPPER(Table3[[#This Row],[ACCOUNT]]) &amp; " : '"&amp; UPPER(Table3[[#This Row],[ACCOUNT]]) &amp;"' ;"</f>
        <v>CREATE : 'CREATE' ;</v>
      </c>
    </row>
    <row r="35" spans="1:2">
      <c r="A35" t="s">
        <v>356</v>
      </c>
      <c r="B35" t="str">
        <f>UPPER(Table3[[#This Row],[ACCOUNT]]) &amp; " : '"&amp; UPPER(Table3[[#This Row],[ACCOUNT]]) &amp;"' ;"</f>
        <v>CROSS : 'CROSS' ;</v>
      </c>
    </row>
    <row r="36" spans="1:2">
      <c r="A36" t="s">
        <v>357</v>
      </c>
      <c r="B36" t="str">
        <f>UPPER(Table3[[#This Row],[ACCOUNT]]) &amp; " : '"&amp; UPPER(Table3[[#This Row],[ACCOUNT]]) &amp;"' ;"</f>
        <v>CURRENT_DATE : 'CURRENT_DATE' ;</v>
      </c>
    </row>
    <row r="37" spans="1:2">
      <c r="A37" t="s">
        <v>358</v>
      </c>
      <c r="B37" t="str">
        <f>UPPER(Table3[[#This Row],[ACCOUNT]]) &amp; " : '"&amp; UPPER(Table3[[#This Row],[ACCOUNT]]) &amp;"' ;"</f>
        <v>CURRENT_ROLE : 'CURRENT_ROLE' ;</v>
      </c>
    </row>
    <row r="38" spans="1:2">
      <c r="A38" t="s">
        <v>359</v>
      </c>
      <c r="B38" t="str">
        <f>UPPER(Table3[[#This Row],[ACCOUNT]]) &amp; " : '"&amp; UPPER(Table3[[#This Row],[ACCOUNT]]) &amp;"' ;"</f>
        <v>CURRENT_TIME : 'CURRENT_TIME' ;</v>
      </c>
    </row>
    <row r="39" spans="1:2">
      <c r="A39" t="s">
        <v>360</v>
      </c>
      <c r="B39" t="str">
        <f>UPPER(Table3[[#This Row],[ACCOUNT]]) &amp; " : '"&amp; UPPER(Table3[[#This Row],[ACCOUNT]]) &amp;"' ;"</f>
        <v>CURRENT_TIMESTAMP : 'CURRENT_TIMESTAMP' ;</v>
      </c>
    </row>
    <row r="40" spans="1:2">
      <c r="A40" t="s">
        <v>361</v>
      </c>
      <c r="B40" t="str">
        <f>UPPER(Table3[[#This Row],[ACCOUNT]]) &amp; " : '"&amp; UPPER(Table3[[#This Row],[ACCOUNT]]) &amp;"' ;"</f>
        <v>CURRENT_USER : 'CURRENT_USER' ;</v>
      </c>
    </row>
    <row r="41" spans="1:2">
      <c r="A41" t="s">
        <v>362</v>
      </c>
      <c r="B41" t="str">
        <f>UPPER(Table3[[#This Row],[ACCOUNT]]) &amp; " : '"&amp; UPPER(Table3[[#This Row],[ACCOUNT]]) &amp;"' ;"</f>
        <v>CURSOR : 'CURSOR' ;</v>
      </c>
    </row>
    <row r="42" spans="1:2">
      <c r="A42" t="s">
        <v>13</v>
      </c>
      <c r="B42" t="str">
        <f>UPPER(Table3[[#This Row],[ACCOUNT]]) &amp; " : '"&amp; UPPER(Table3[[#This Row],[ACCOUNT]]) &amp;"' ;"</f>
        <v>DATABASE : 'DATABASE' ;</v>
      </c>
    </row>
    <row r="43" spans="1:2">
      <c r="A43" t="s">
        <v>363</v>
      </c>
      <c r="B43" t="str">
        <f>UPPER(Table3[[#This Row],[ACCOUNT]]) &amp; " : '"&amp; UPPER(Table3[[#This Row],[ACCOUNT]]) &amp;"' ;"</f>
        <v>DATABASES : 'DATABASES' ;</v>
      </c>
    </row>
    <row r="44" spans="1:2">
      <c r="A44" t="s">
        <v>583</v>
      </c>
      <c r="B44" s="3" t="str">
        <f>UPPER(Table3[[#This Row],[ACCOUNT]]) &amp; " : '"&amp; UPPER(Table3[[#This Row],[ACCOUNT]]) &amp;"' ;"</f>
        <v>DAY : 'DAY' ;</v>
      </c>
    </row>
    <row r="45" spans="1:2">
      <c r="A45" t="s">
        <v>364</v>
      </c>
      <c r="B45" t="str">
        <f>UPPER(Table3[[#This Row],[ACCOUNT]]) &amp; " : '"&amp; UPPER(Table3[[#This Row],[ACCOUNT]]) &amp;"' ;"</f>
        <v>DAY_HOUR : 'DAY_HOUR' ;</v>
      </c>
    </row>
    <row r="46" spans="1:2">
      <c r="A46" t="s">
        <v>365</v>
      </c>
      <c r="B46" t="str">
        <f>UPPER(Table3[[#This Row],[ACCOUNT]]) &amp; " : '"&amp; UPPER(Table3[[#This Row],[ACCOUNT]]) &amp;"' ;"</f>
        <v>DAY_MICROSECOND : 'DAY_MICROSECOND' ;</v>
      </c>
    </row>
    <row r="47" spans="1:2">
      <c r="A47" t="s">
        <v>366</v>
      </c>
      <c r="B47" t="str">
        <f>UPPER(Table3[[#This Row],[ACCOUNT]]) &amp; " : '"&amp; UPPER(Table3[[#This Row],[ACCOUNT]]) &amp;"' ;"</f>
        <v>DAY_MINUTE : 'DAY_MINUTE' ;</v>
      </c>
    </row>
    <row r="48" spans="1:2">
      <c r="A48" t="s">
        <v>367</v>
      </c>
      <c r="B48" t="str">
        <f>UPPER(Table3[[#This Row],[ACCOUNT]]) &amp; " : '"&amp; UPPER(Table3[[#This Row],[ACCOUNT]]) &amp;"' ;"</f>
        <v>DAY_SECOND : 'DAY_SECOND' ;</v>
      </c>
    </row>
    <row r="49" spans="1:2">
      <c r="A49" t="s">
        <v>368</v>
      </c>
      <c r="B49" t="str">
        <f>UPPER(Table3[[#This Row],[ACCOUNT]]) &amp; " : '"&amp; UPPER(Table3[[#This Row],[ACCOUNT]]) &amp;"' ;"</f>
        <v>DEC : 'DEC' ;</v>
      </c>
    </row>
    <row r="50" spans="1:2">
      <c r="A50" t="s">
        <v>369</v>
      </c>
      <c r="B50" t="str">
        <f>UPPER(Table3[[#This Row],[ACCOUNT]]) &amp; " : '"&amp; UPPER(Table3[[#This Row],[ACCOUNT]]) &amp;"' ;"</f>
        <v>DECIMAL : 'DECIMAL' ;</v>
      </c>
    </row>
    <row r="51" spans="1:2">
      <c r="A51" t="s">
        <v>370</v>
      </c>
      <c r="B51" t="str">
        <f>UPPER(Table3[[#This Row],[ACCOUNT]]) &amp; " : '"&amp; UPPER(Table3[[#This Row],[ACCOUNT]]) &amp;"' ;"</f>
        <v>DECLARE : 'DECLARE' ;</v>
      </c>
    </row>
    <row r="52" spans="1:2">
      <c r="A52" t="s">
        <v>17</v>
      </c>
      <c r="B52" t="str">
        <f>UPPER(Table3[[#This Row],[ACCOUNT]]) &amp; " : '"&amp; UPPER(Table3[[#This Row],[ACCOUNT]]) &amp;"' ;"</f>
        <v>DEFAULT : 'DEFAULT' ;</v>
      </c>
    </row>
    <row r="53" spans="1:2">
      <c r="A53" t="s">
        <v>371</v>
      </c>
      <c r="B53" t="str">
        <f>UPPER(Table3[[#This Row],[ACCOUNT]]) &amp; " : '"&amp; UPPER(Table3[[#This Row],[ACCOUNT]]) &amp;"' ;"</f>
        <v>DELAYED : 'DELAYED' ;</v>
      </c>
    </row>
    <row r="54" spans="1:2">
      <c r="A54" t="s">
        <v>372</v>
      </c>
      <c r="B54" t="str">
        <f>UPPER(Table3[[#This Row],[ACCOUNT]]) &amp; " : '"&amp; UPPER(Table3[[#This Row],[ACCOUNT]]) &amp;"' ;"</f>
        <v>DELETE : 'DELETE' ;</v>
      </c>
    </row>
    <row r="55" spans="1:2">
      <c r="A55" t="s">
        <v>373</v>
      </c>
      <c r="B55" t="str">
        <f>UPPER(Table3[[#This Row],[ACCOUNT]]) &amp; " : '"&amp; UPPER(Table3[[#This Row],[ACCOUNT]]) &amp;"' ;"</f>
        <v>DELETE_DOMAIN_ID : 'DELETE_DOMAIN_ID' ;</v>
      </c>
    </row>
    <row r="56" spans="1:2">
      <c r="A56" t="s">
        <v>374</v>
      </c>
      <c r="B56" t="str">
        <f>UPPER(Table3[[#This Row],[ACCOUNT]]) &amp; " : '"&amp; UPPER(Table3[[#This Row],[ACCOUNT]]) &amp;"' ;"</f>
        <v>DESC : 'DESC' ;</v>
      </c>
    </row>
    <row r="57" spans="1:2">
      <c r="A57" t="s">
        <v>375</v>
      </c>
      <c r="B57" t="str">
        <f>UPPER(Table3[[#This Row],[ACCOUNT]]) &amp; " : '"&amp; UPPER(Table3[[#This Row],[ACCOUNT]]) &amp;"' ;"</f>
        <v>DESCRIBE : 'DESCRIBE' ;</v>
      </c>
    </row>
    <row r="58" spans="1:2">
      <c r="A58" t="s">
        <v>376</v>
      </c>
      <c r="B58" t="str">
        <f>UPPER(Table3[[#This Row],[ACCOUNT]]) &amp; " : '"&amp; UPPER(Table3[[#This Row],[ACCOUNT]]) &amp;"' ;"</f>
        <v>DETERMINISTIC : 'DETERMINISTIC' ;</v>
      </c>
    </row>
    <row r="59" spans="1:2">
      <c r="A59" t="s">
        <v>377</v>
      </c>
      <c r="B59" t="str">
        <f>UPPER(Table3[[#This Row],[ACCOUNT]]) &amp; " : '"&amp; UPPER(Table3[[#This Row],[ACCOUNT]]) &amp;"' ;"</f>
        <v>DISTINCT : 'DISTINCT' ;</v>
      </c>
    </row>
    <row r="60" spans="1:2">
      <c r="A60" t="s">
        <v>378</v>
      </c>
      <c r="B60" t="str">
        <f>UPPER(Table3[[#This Row],[ACCOUNT]]) &amp; " : '"&amp; UPPER(Table3[[#This Row],[ACCOUNT]]) &amp;"' ;"</f>
        <v>DISTINCTROW : 'DISTINCTROW' ;</v>
      </c>
    </row>
    <row r="61" spans="1:2">
      <c r="A61" t="s">
        <v>379</v>
      </c>
      <c r="B61" t="str">
        <f>UPPER(Table3[[#This Row],[ACCOUNT]]) &amp; " : '"&amp; UPPER(Table3[[#This Row],[ACCOUNT]]) &amp;"' ;"</f>
        <v>DIV : 'DIV' ;</v>
      </c>
    </row>
    <row r="62" spans="1:2">
      <c r="A62" t="s">
        <v>380</v>
      </c>
      <c r="B62" t="str">
        <f>UPPER(Table3[[#This Row],[ACCOUNT]]) &amp; " : '"&amp; UPPER(Table3[[#This Row],[ACCOUNT]]) &amp;"' ;"</f>
        <v>DO_DOMAIN_IDS : 'DO_DOMAIN_IDS' ;</v>
      </c>
    </row>
    <row r="63" spans="1:2">
      <c r="A63" t="s">
        <v>381</v>
      </c>
      <c r="B63" t="str">
        <f>UPPER(Table3[[#This Row],[ACCOUNT]]) &amp; " : '"&amp; UPPER(Table3[[#This Row],[ACCOUNT]]) &amp;"' ;"</f>
        <v>DOUBLE : 'DOUBLE' ;</v>
      </c>
    </row>
    <row r="64" spans="1:2">
      <c r="A64" t="s">
        <v>382</v>
      </c>
      <c r="B64" t="str">
        <f>UPPER(Table3[[#This Row],[ACCOUNT]]) &amp; " : '"&amp; UPPER(Table3[[#This Row],[ACCOUNT]]) &amp;"' ;"</f>
        <v>DROP : 'DROP' ;</v>
      </c>
    </row>
    <row r="65" spans="1:2">
      <c r="A65" t="s">
        <v>383</v>
      </c>
      <c r="B65" t="str">
        <f>UPPER(Table3[[#This Row],[ACCOUNT]]) &amp; " : '"&amp; UPPER(Table3[[#This Row],[ACCOUNT]]) &amp;"' ;"</f>
        <v>DUAL : 'DUAL' ;</v>
      </c>
    </row>
    <row r="66" spans="1:2">
      <c r="A66" t="s">
        <v>384</v>
      </c>
      <c r="B66" t="str">
        <f>UPPER(Table3[[#This Row],[ACCOUNT]]) &amp; " : '"&amp; UPPER(Table3[[#This Row],[ACCOUNT]]) &amp;"' ;"</f>
        <v>EACH : 'EACH' ;</v>
      </c>
    </row>
    <row r="67" spans="1:2">
      <c r="A67" t="s">
        <v>385</v>
      </c>
      <c r="B67" t="str">
        <f>UPPER(Table3[[#This Row],[ACCOUNT]]) &amp; " : '"&amp; UPPER(Table3[[#This Row],[ACCOUNT]]) &amp;"' ;"</f>
        <v>ELSE : 'ELSE' ;</v>
      </c>
    </row>
    <row r="68" spans="1:2">
      <c r="A68" t="s">
        <v>386</v>
      </c>
      <c r="B68" t="str">
        <f>UPPER(Table3[[#This Row],[ACCOUNT]]) &amp; " : '"&amp; UPPER(Table3[[#This Row],[ACCOUNT]]) &amp;"' ;"</f>
        <v>ELSEIF : 'ELSEIF' ;</v>
      </c>
    </row>
    <row r="69" spans="1:2">
      <c r="A69" t="s">
        <v>387</v>
      </c>
      <c r="B69" t="str">
        <f>UPPER(Table3[[#This Row],[ACCOUNT]]) &amp; " : '"&amp; UPPER(Table3[[#This Row],[ACCOUNT]]) &amp;"' ;"</f>
        <v>ENCLOSED : 'ENCLOSED' ;</v>
      </c>
    </row>
    <row r="70" spans="1:2">
      <c r="A70" t="s">
        <v>388</v>
      </c>
      <c r="B70" t="str">
        <f>UPPER(Table3[[#This Row],[ACCOUNT]]) &amp; " : '"&amp; UPPER(Table3[[#This Row],[ACCOUNT]]) &amp;"' ;"</f>
        <v>ESCAPED : 'ESCAPED' ;</v>
      </c>
    </row>
    <row r="71" spans="1:2">
      <c r="A71" t="s">
        <v>389</v>
      </c>
      <c r="B71" t="str">
        <f>UPPER(Table3[[#This Row],[ACCOUNT]]) &amp; " : '"&amp; UPPER(Table3[[#This Row],[ACCOUNT]]) &amp;"' ;"</f>
        <v>EXCEPT : 'EXCEPT' ;</v>
      </c>
    </row>
    <row r="72" spans="1:2">
      <c r="A72" t="s">
        <v>390</v>
      </c>
      <c r="B72" t="str">
        <f>UPPER(Table3[[#This Row],[ACCOUNT]]) &amp; " : '"&amp; UPPER(Table3[[#This Row],[ACCOUNT]]) &amp;"' ;"</f>
        <v>EXISTS : 'EXISTS' ;</v>
      </c>
    </row>
    <row r="73" spans="1:2">
      <c r="A73" t="s">
        <v>391</v>
      </c>
      <c r="B73" t="str">
        <f>UPPER(Table3[[#This Row],[ACCOUNT]]) &amp; " : '"&amp; UPPER(Table3[[#This Row],[ACCOUNT]]) &amp;"' ;"</f>
        <v>EXIT : 'EXIT' ;</v>
      </c>
    </row>
    <row r="74" spans="1:2">
      <c r="A74" t="s">
        <v>581</v>
      </c>
      <c r="B74" s="3" t="str">
        <f>UPPER(Table3[[#This Row],[ACCOUNT]]) &amp; " : '"&amp; UPPER(Table3[[#This Row],[ACCOUNT]]) &amp;"' ;"</f>
        <v>EXPIRE : 'EXPIRE' ;</v>
      </c>
    </row>
    <row r="75" spans="1:2">
      <c r="A75" t="s">
        <v>392</v>
      </c>
      <c r="B75" t="str">
        <f>UPPER(Table3[[#This Row],[ACCOUNT]]) &amp; " : '"&amp; UPPER(Table3[[#This Row],[ACCOUNT]]) &amp;"' ;"</f>
        <v>EXPLAIN : 'EXPLAIN' ;</v>
      </c>
    </row>
    <row r="76" spans="1:2">
      <c r="A76" s="2" t="s">
        <v>569</v>
      </c>
      <c r="B76" t="str">
        <f>UPPER(Table3[[#This Row],[ACCOUNT]]) &amp; " : '"&amp; UPPER(Table3[[#This Row],[ACCOUNT]]) &amp;"' ;"</f>
        <v>FALSE : 'FALSE' ;</v>
      </c>
    </row>
    <row r="77" spans="1:2">
      <c r="A77" t="s">
        <v>393</v>
      </c>
      <c r="B77" t="str">
        <f>UPPER(Table3[[#This Row],[ACCOUNT]]) &amp; " : '"&amp; UPPER(Table3[[#This Row],[ACCOUNT]]) &amp;"' ;"</f>
        <v>FETCH : 'FETCH' ;</v>
      </c>
    </row>
    <row r="78" spans="1:2">
      <c r="A78" t="s">
        <v>394</v>
      </c>
      <c r="B78" t="str">
        <f>UPPER(Table3[[#This Row],[ACCOUNT]]) &amp; " : '"&amp; UPPER(Table3[[#This Row],[ACCOUNT]]) &amp;"' ;"</f>
        <v>FLOAT : 'FLOAT' ;</v>
      </c>
    </row>
    <row r="79" spans="1:2">
      <c r="A79" t="s">
        <v>395</v>
      </c>
      <c r="B79" t="str">
        <f>UPPER(Table3[[#This Row],[ACCOUNT]]) &amp; " : '"&amp; UPPER(Table3[[#This Row],[ACCOUNT]]) &amp;"' ;"</f>
        <v>FLOAT4 : 'FLOAT4' ;</v>
      </c>
    </row>
    <row r="80" spans="1:2">
      <c r="A80" t="s">
        <v>396</v>
      </c>
      <c r="B80" t="str">
        <f>UPPER(Table3[[#This Row],[ACCOUNT]]) &amp; " : '"&amp; UPPER(Table3[[#This Row],[ACCOUNT]]) &amp;"' ;"</f>
        <v>FLOAT8 : 'FLOAT8' ;</v>
      </c>
    </row>
    <row r="81" spans="1:2">
      <c r="A81" t="s">
        <v>397</v>
      </c>
      <c r="B81" t="str">
        <f>UPPER(Table3[[#This Row],[ACCOUNT]]) &amp; " : '"&amp; UPPER(Table3[[#This Row],[ACCOUNT]]) &amp;"' ;"</f>
        <v>FOR : 'FOR' ;</v>
      </c>
    </row>
    <row r="82" spans="1:2">
      <c r="A82" t="s">
        <v>398</v>
      </c>
      <c r="B82" t="str">
        <f>UPPER(Table3[[#This Row],[ACCOUNT]]) &amp; " : '"&amp; UPPER(Table3[[#This Row],[ACCOUNT]]) &amp;"' ;"</f>
        <v>FORCE : 'FORCE' ;</v>
      </c>
    </row>
    <row r="83" spans="1:2">
      <c r="A83" t="s">
        <v>399</v>
      </c>
      <c r="B83" t="str">
        <f>UPPER(Table3[[#This Row],[ACCOUNT]]) &amp; " : '"&amp; UPPER(Table3[[#This Row],[ACCOUNT]]) &amp;"' ;"</f>
        <v>FOREIGN : 'FOREIGN' ;</v>
      </c>
    </row>
    <row r="84" spans="1:2">
      <c r="A84" t="s">
        <v>400</v>
      </c>
      <c r="B84" t="str">
        <f>UPPER(Table3[[#This Row],[ACCOUNT]]) &amp; " : '"&amp; UPPER(Table3[[#This Row],[ACCOUNT]]) &amp;"' ;"</f>
        <v>FROM : 'FROM' ;</v>
      </c>
    </row>
    <row r="85" spans="1:2">
      <c r="A85" t="s">
        <v>401</v>
      </c>
      <c r="B85" t="str">
        <f>UPPER(Table3[[#This Row],[ACCOUNT]]) &amp; " : '"&amp; UPPER(Table3[[#This Row],[ACCOUNT]]) &amp;"' ;"</f>
        <v>FULLTEXT : 'FULLTEXT' ;</v>
      </c>
    </row>
    <row r="86" spans="1:2">
      <c r="A86" t="s">
        <v>402</v>
      </c>
      <c r="B86" t="str">
        <f>UPPER(Table3[[#This Row],[ACCOUNT]]) &amp; " : '"&amp; UPPER(Table3[[#This Row],[ACCOUNT]]) &amp;"' ;"</f>
        <v>GENERAL : 'GENERAL' ;</v>
      </c>
    </row>
    <row r="87" spans="1:2">
      <c r="A87" t="s">
        <v>403</v>
      </c>
      <c r="B87" t="str">
        <f>UPPER(Table3[[#This Row],[ACCOUNT]]) &amp; " : '"&amp; UPPER(Table3[[#This Row],[ACCOUNT]]) &amp;"' ;"</f>
        <v>GRANT : 'GRANT' ;</v>
      </c>
    </row>
    <row r="88" spans="1:2">
      <c r="A88" t="s">
        <v>80</v>
      </c>
      <c r="B88" t="str">
        <f>UPPER(Table3[[#This Row],[ACCOUNT]]) &amp; " : '"&amp; UPPER(Table3[[#This Row],[ACCOUNT]]) &amp;"' ;"</f>
        <v>GROUP : 'GROUP' ;</v>
      </c>
    </row>
    <row r="89" spans="1:2">
      <c r="A89" t="s">
        <v>404</v>
      </c>
      <c r="B89" t="str">
        <f>UPPER(Table3[[#This Row],[ACCOUNT]]) &amp; " : '"&amp; UPPER(Table3[[#This Row],[ACCOUNT]]) &amp;"' ;"</f>
        <v>HAVING : 'HAVING' ;</v>
      </c>
    </row>
    <row r="90" spans="1:2">
      <c r="A90" t="s">
        <v>405</v>
      </c>
      <c r="B90" t="str">
        <f>UPPER(Table3[[#This Row],[ACCOUNT]]) &amp; " : '"&amp; UPPER(Table3[[#This Row],[ACCOUNT]]) &amp;"' ;"</f>
        <v>HIGH_PRIORITY : 'HIGH_PRIORITY' ;</v>
      </c>
    </row>
    <row r="91" spans="1:2">
      <c r="A91" t="s">
        <v>406</v>
      </c>
      <c r="B91" t="str">
        <f>UPPER(Table3[[#This Row],[ACCOUNT]]) &amp; " : '"&amp; UPPER(Table3[[#This Row],[ACCOUNT]]) &amp;"' ;"</f>
        <v>HOUR_MICROSECOND : 'HOUR_MICROSECOND' ;</v>
      </c>
    </row>
    <row r="92" spans="1:2">
      <c r="A92" t="s">
        <v>407</v>
      </c>
      <c r="B92" t="str">
        <f>UPPER(Table3[[#This Row],[ACCOUNT]]) &amp; " : '"&amp; UPPER(Table3[[#This Row],[ACCOUNT]]) &amp;"' ;"</f>
        <v>HOUR_MINUTE : 'HOUR_MINUTE' ;</v>
      </c>
    </row>
    <row r="93" spans="1:2">
      <c r="A93" t="s">
        <v>408</v>
      </c>
      <c r="B93" t="str">
        <f>UPPER(Table3[[#This Row],[ACCOUNT]]) &amp; " : '"&amp; UPPER(Table3[[#This Row],[ACCOUNT]]) &amp;"' ;"</f>
        <v>HOUR_SECOND : 'HOUR_SECOND' ;</v>
      </c>
    </row>
    <row r="94" spans="1:2">
      <c r="A94" t="s">
        <v>571</v>
      </c>
      <c r="B94" s="3" t="str">
        <f>UPPER(Table3[[#This Row],[ACCOUNT]]) &amp; " : '"&amp; UPPER(Table3[[#This Row],[ACCOUNT]]) &amp;"' ;"</f>
        <v>IDENTIFIED : 'IDENTIFIED' ;</v>
      </c>
    </row>
    <row r="95" spans="1:2">
      <c r="A95" t="s">
        <v>409</v>
      </c>
      <c r="B95" t="str">
        <f>UPPER(Table3[[#This Row],[ACCOUNT]]) &amp; " : '"&amp; UPPER(Table3[[#This Row],[ACCOUNT]]) &amp;"' ;"</f>
        <v>IF : 'IF' ;</v>
      </c>
    </row>
    <row r="96" spans="1:2">
      <c r="A96" t="s">
        <v>410</v>
      </c>
      <c r="B96" t="str">
        <f>UPPER(Table3[[#This Row],[ACCOUNT]]) &amp; " : '"&amp; UPPER(Table3[[#This Row],[ACCOUNT]]) &amp;"' ;"</f>
        <v>IGNORE : 'IGNORE' ;</v>
      </c>
    </row>
    <row r="97" spans="1:2">
      <c r="A97" t="s">
        <v>411</v>
      </c>
      <c r="B97" t="str">
        <f>UPPER(Table3[[#This Row],[ACCOUNT]]) &amp; " : '"&amp; UPPER(Table3[[#This Row],[ACCOUNT]]) &amp;"' ;"</f>
        <v>IGNORE_DOMAIN_IDS : 'IGNORE_DOMAIN_IDS' ;</v>
      </c>
    </row>
    <row r="98" spans="1:2">
      <c r="A98" t="s">
        <v>412</v>
      </c>
      <c r="B98" t="str">
        <f>UPPER(Table3[[#This Row],[ACCOUNT]]) &amp; " : '"&amp; UPPER(Table3[[#This Row],[ACCOUNT]]) &amp;"' ;"</f>
        <v>IGNORE_SERVER_IDS : 'IGNORE_SERVER_IDS' ;</v>
      </c>
    </row>
    <row r="99" spans="1:2">
      <c r="A99" t="s">
        <v>413</v>
      </c>
      <c r="B99" t="str">
        <f>UPPER(Table3[[#This Row],[ACCOUNT]]) &amp; " : '"&amp; UPPER(Table3[[#This Row],[ACCOUNT]]) &amp;"' ;"</f>
        <v>IN : 'IN' ;</v>
      </c>
    </row>
    <row r="100" spans="1:2">
      <c r="A100" t="s">
        <v>33</v>
      </c>
      <c r="B100" t="str">
        <f>UPPER(Table3[[#This Row],[ACCOUNT]]) &amp; " : '"&amp; UPPER(Table3[[#This Row],[ACCOUNT]]) &amp;"' ;"</f>
        <v>INDEX : 'INDEX' ;</v>
      </c>
    </row>
    <row r="101" spans="1:2">
      <c r="A101" t="s">
        <v>414</v>
      </c>
      <c r="B101" t="str">
        <f>UPPER(Table3[[#This Row],[ACCOUNT]]) &amp; " : '"&amp; UPPER(Table3[[#This Row],[ACCOUNT]]) &amp;"' ;"</f>
        <v>INFILE : 'INFILE' ;</v>
      </c>
    </row>
    <row r="102" spans="1:2">
      <c r="A102" t="s">
        <v>415</v>
      </c>
      <c r="B102" t="str">
        <f>UPPER(Table3[[#This Row],[ACCOUNT]]) &amp; " : '"&amp; UPPER(Table3[[#This Row],[ACCOUNT]]) &amp;"' ;"</f>
        <v>INNER : 'INNER' ;</v>
      </c>
    </row>
    <row r="103" spans="1:2">
      <c r="A103" t="s">
        <v>416</v>
      </c>
      <c r="B103" t="str">
        <f>UPPER(Table3[[#This Row],[ACCOUNT]]) &amp; " : '"&amp; UPPER(Table3[[#This Row],[ACCOUNT]]) &amp;"' ;"</f>
        <v>INOUT : 'INOUT' ;</v>
      </c>
    </row>
    <row r="104" spans="1:2">
      <c r="A104" t="s">
        <v>417</v>
      </c>
      <c r="B104" t="str">
        <f>UPPER(Table3[[#This Row],[ACCOUNT]]) &amp; " : '"&amp; UPPER(Table3[[#This Row],[ACCOUNT]]) &amp;"' ;"</f>
        <v>INSENSITIVE : 'INSENSITIVE' ;</v>
      </c>
    </row>
    <row r="105" spans="1:2">
      <c r="A105" t="s">
        <v>418</v>
      </c>
      <c r="B105" t="str">
        <f>UPPER(Table3[[#This Row],[ACCOUNT]]) &amp; " : '"&amp; UPPER(Table3[[#This Row],[ACCOUNT]]) &amp;"' ;"</f>
        <v>INSERT : 'INSERT' ;</v>
      </c>
    </row>
    <row r="106" spans="1:2">
      <c r="A106" t="s">
        <v>419</v>
      </c>
      <c r="B106" t="str">
        <f>UPPER(Table3[[#This Row],[ACCOUNT]]) &amp; " : '"&amp; UPPER(Table3[[#This Row],[ACCOUNT]]) &amp;"' ;"</f>
        <v>INT : 'INT' ;</v>
      </c>
    </row>
    <row r="107" spans="1:2">
      <c r="A107" t="s">
        <v>420</v>
      </c>
      <c r="B107" t="str">
        <f>UPPER(Table3[[#This Row],[ACCOUNT]]) &amp; " : '"&amp; UPPER(Table3[[#This Row],[ACCOUNT]]) &amp;"' ;"</f>
        <v>INT1 : 'INT1' ;</v>
      </c>
    </row>
    <row r="108" spans="1:2">
      <c r="A108" t="s">
        <v>421</v>
      </c>
      <c r="B108" t="str">
        <f>UPPER(Table3[[#This Row],[ACCOUNT]]) &amp; " : '"&amp; UPPER(Table3[[#This Row],[ACCOUNT]]) &amp;"' ;"</f>
        <v>INT2 : 'INT2' ;</v>
      </c>
    </row>
    <row r="109" spans="1:2">
      <c r="A109" t="s">
        <v>422</v>
      </c>
      <c r="B109" t="str">
        <f>UPPER(Table3[[#This Row],[ACCOUNT]]) &amp; " : '"&amp; UPPER(Table3[[#This Row],[ACCOUNT]]) &amp;"' ;"</f>
        <v>INT3 : 'INT3' ;</v>
      </c>
    </row>
    <row r="110" spans="1:2">
      <c r="A110" t="s">
        <v>423</v>
      </c>
      <c r="B110" t="str">
        <f>UPPER(Table3[[#This Row],[ACCOUNT]]) &amp; " : '"&amp; UPPER(Table3[[#This Row],[ACCOUNT]]) &amp;"' ;"</f>
        <v>INT4 : 'INT4' ;</v>
      </c>
    </row>
    <row r="111" spans="1:2">
      <c r="A111" t="s">
        <v>424</v>
      </c>
      <c r="B111" t="str">
        <f>UPPER(Table3[[#This Row],[ACCOUNT]]) &amp; " : '"&amp; UPPER(Table3[[#This Row],[ACCOUNT]]) &amp;"' ;"</f>
        <v>INT8 : 'INT8' ;</v>
      </c>
    </row>
    <row r="112" spans="1:2">
      <c r="A112" t="s">
        <v>425</v>
      </c>
      <c r="B112" t="str">
        <f>UPPER(Table3[[#This Row],[ACCOUNT]]) &amp; " : '"&amp; UPPER(Table3[[#This Row],[ACCOUNT]]) &amp;"' ;"</f>
        <v>INTEGER : 'INTEGER' ;</v>
      </c>
    </row>
    <row r="113" spans="1:2">
      <c r="A113" t="s">
        <v>426</v>
      </c>
      <c r="B113" t="str">
        <f>UPPER(Table3[[#This Row],[ACCOUNT]]) &amp; " : '"&amp; UPPER(Table3[[#This Row],[ACCOUNT]]) &amp;"' ;"</f>
        <v>INTERSECT : 'INTERSECT' ;</v>
      </c>
    </row>
    <row r="114" spans="1:2">
      <c r="A114" t="s">
        <v>427</v>
      </c>
      <c r="B114" t="str">
        <f>UPPER(Table3[[#This Row],[ACCOUNT]]) &amp; " : '"&amp; UPPER(Table3[[#This Row],[ACCOUNT]]) &amp;"' ;"</f>
        <v>INTERVAL : 'INTERVAL' ;</v>
      </c>
    </row>
    <row r="115" spans="1:2">
      <c r="A115" t="s">
        <v>428</v>
      </c>
      <c r="B115" t="str">
        <f>UPPER(Table3[[#This Row],[ACCOUNT]]) &amp; " : '"&amp; UPPER(Table3[[#This Row],[ACCOUNT]]) &amp;"' ;"</f>
        <v>INTO : 'INTO' ;</v>
      </c>
    </row>
    <row r="116" spans="1:2">
      <c r="A116" t="s">
        <v>429</v>
      </c>
      <c r="B116" t="str">
        <f>UPPER(Table3[[#This Row],[ACCOUNT]]) &amp; " : '"&amp; UPPER(Table3[[#This Row],[ACCOUNT]]) &amp;"' ;"</f>
        <v>IS : 'IS' ;</v>
      </c>
    </row>
    <row r="117" spans="1:2">
      <c r="A117" t="s">
        <v>574</v>
      </c>
      <c r="B117" s="3" t="str">
        <f>UPPER(Table3[[#This Row],[ACCOUNT]]) &amp; " : '"&amp; UPPER(Table3[[#This Row],[ACCOUNT]]) &amp;"' ;"</f>
        <v>ISSUER : 'ISSUER' ;</v>
      </c>
    </row>
    <row r="118" spans="1:2">
      <c r="A118" t="s">
        <v>430</v>
      </c>
      <c r="B118" t="str">
        <f>UPPER(Table3[[#This Row],[ACCOUNT]]) &amp; " : '"&amp; UPPER(Table3[[#This Row],[ACCOUNT]]) &amp;"' ;"</f>
        <v>ITERATE : 'ITERATE' ;</v>
      </c>
    </row>
    <row r="119" spans="1:2">
      <c r="A119" t="s">
        <v>431</v>
      </c>
      <c r="B119" t="str">
        <f>UPPER(Table3[[#This Row],[ACCOUNT]]) &amp; " : '"&amp; UPPER(Table3[[#This Row],[ACCOUNT]]) &amp;"' ;"</f>
        <v>JOIN : 'JOIN' ;</v>
      </c>
    </row>
    <row r="120" spans="1:2">
      <c r="A120" t="s">
        <v>313</v>
      </c>
      <c r="B120" t="str">
        <f>UPPER(Table3[[#This Row],[ACCOUNT]]) &amp; " : '"&amp; UPPER(Table3[[#This Row],[ACCOUNT]]) &amp;"' ;"</f>
        <v>KEY : 'KEY' ;</v>
      </c>
    </row>
    <row r="121" spans="1:2">
      <c r="A121" t="s">
        <v>432</v>
      </c>
      <c r="B121" t="str">
        <f>UPPER(Table3[[#This Row],[ACCOUNT]]) &amp; " : '"&amp; UPPER(Table3[[#This Row],[ACCOUNT]]) &amp;"' ;"</f>
        <v>KEYS : 'KEYS' ;</v>
      </c>
    </row>
    <row r="122" spans="1:2">
      <c r="A122" t="s">
        <v>433</v>
      </c>
      <c r="B122" t="str">
        <f>UPPER(Table3[[#This Row],[ACCOUNT]]) &amp; " : '"&amp; UPPER(Table3[[#This Row],[ACCOUNT]]) &amp;"' ;"</f>
        <v>KILL : 'KILL' ;</v>
      </c>
    </row>
    <row r="123" spans="1:2">
      <c r="A123" t="s">
        <v>434</v>
      </c>
      <c r="B123" t="str">
        <f>UPPER(Table3[[#This Row],[ACCOUNT]]) &amp; " : '"&amp; UPPER(Table3[[#This Row],[ACCOUNT]]) &amp;"' ;"</f>
        <v>LEADING : 'LEADING' ;</v>
      </c>
    </row>
    <row r="124" spans="1:2">
      <c r="A124" t="s">
        <v>435</v>
      </c>
      <c r="B124" t="str">
        <f>UPPER(Table3[[#This Row],[ACCOUNT]]) &amp; " : '"&amp; UPPER(Table3[[#This Row],[ACCOUNT]]) &amp;"' ;"</f>
        <v>LEAVE : 'LEAVE' ;</v>
      </c>
    </row>
    <row r="125" spans="1:2">
      <c r="A125" t="s">
        <v>436</v>
      </c>
      <c r="B125" t="str">
        <f>UPPER(Table3[[#This Row],[ACCOUNT]]) &amp; " : '"&amp; UPPER(Table3[[#This Row],[ACCOUNT]]) &amp;"' ;"</f>
        <v>LEFT : 'LEFT' ;</v>
      </c>
    </row>
    <row r="126" spans="1:2">
      <c r="A126" t="s">
        <v>437</v>
      </c>
      <c r="B126" t="str">
        <f>UPPER(Table3[[#This Row],[ACCOUNT]]) &amp; " : '"&amp; UPPER(Table3[[#This Row],[ACCOUNT]]) &amp;"' ;"</f>
        <v>LIKE : 'LIKE' ;</v>
      </c>
    </row>
    <row r="127" spans="1:2">
      <c r="A127" t="s">
        <v>438</v>
      </c>
      <c r="B127" t="str">
        <f>UPPER(Table3[[#This Row],[ACCOUNT]]) &amp; " : '"&amp; UPPER(Table3[[#This Row],[ACCOUNT]]) &amp;"' ;"</f>
        <v>LIMIT : 'LIMIT' ;</v>
      </c>
    </row>
    <row r="128" spans="1:2">
      <c r="A128" t="s">
        <v>439</v>
      </c>
      <c r="B128" t="str">
        <f>UPPER(Table3[[#This Row],[ACCOUNT]]) &amp; " : '"&amp; UPPER(Table3[[#This Row],[ACCOUNT]]) &amp;"' ;"</f>
        <v>LINEAR : 'LINEAR' ;</v>
      </c>
    </row>
    <row r="129" spans="1:2">
      <c r="A129" t="s">
        <v>440</v>
      </c>
      <c r="B129" t="str">
        <f>UPPER(Table3[[#This Row],[ACCOUNT]]) &amp; " : '"&amp; UPPER(Table3[[#This Row],[ACCOUNT]]) &amp;"' ;"</f>
        <v>LINES : 'LINES' ;</v>
      </c>
    </row>
    <row r="130" spans="1:2">
      <c r="A130" t="s">
        <v>441</v>
      </c>
      <c r="B130" t="str">
        <f>UPPER(Table3[[#This Row],[ACCOUNT]]) &amp; " : '"&amp; UPPER(Table3[[#This Row],[ACCOUNT]]) &amp;"' ;"</f>
        <v>LOAD : 'LOAD' ;</v>
      </c>
    </row>
    <row r="131" spans="1:2">
      <c r="A131" t="s">
        <v>442</v>
      </c>
      <c r="B131" t="str">
        <f>UPPER(Table3[[#This Row],[ACCOUNT]]) &amp; " : '"&amp; UPPER(Table3[[#This Row],[ACCOUNT]]) &amp;"' ;"</f>
        <v>LOCALTIME : 'LOCALTIME' ;</v>
      </c>
    </row>
    <row r="132" spans="1:2">
      <c r="A132" t="s">
        <v>443</v>
      </c>
      <c r="B132" t="str">
        <f>UPPER(Table3[[#This Row],[ACCOUNT]]) &amp; " : '"&amp; UPPER(Table3[[#This Row],[ACCOUNT]]) &amp;"' ;"</f>
        <v>LOCALTIMESTAMP : 'LOCALTIMESTAMP' ;</v>
      </c>
    </row>
    <row r="133" spans="1:2">
      <c r="A133" t="s">
        <v>444</v>
      </c>
      <c r="B133" t="str">
        <f>UPPER(Table3[[#This Row],[ACCOUNT]]) &amp; " : '"&amp; UPPER(Table3[[#This Row],[ACCOUNT]]) &amp;"' ;"</f>
        <v>LOCK : 'LOCK' ;</v>
      </c>
    </row>
    <row r="134" spans="1:2">
      <c r="A134" t="s">
        <v>445</v>
      </c>
      <c r="B134" t="str">
        <f>UPPER(Table3[[#This Row],[ACCOUNT]]) &amp; " : '"&amp; UPPER(Table3[[#This Row],[ACCOUNT]]) &amp;"' ;"</f>
        <v>LONG : 'LONG' ;</v>
      </c>
    </row>
    <row r="135" spans="1:2">
      <c r="A135" t="s">
        <v>446</v>
      </c>
      <c r="B135" t="str">
        <f>UPPER(Table3[[#This Row],[ACCOUNT]]) &amp; " : '"&amp; UPPER(Table3[[#This Row],[ACCOUNT]]) &amp;"' ;"</f>
        <v>LONGBLOB : 'LONGBLOB' ;</v>
      </c>
    </row>
    <row r="136" spans="1:2">
      <c r="A136" t="s">
        <v>447</v>
      </c>
      <c r="B136" t="str">
        <f>UPPER(Table3[[#This Row],[ACCOUNT]]) &amp; " : '"&amp; UPPER(Table3[[#This Row],[ACCOUNT]]) &amp;"' ;"</f>
        <v>LONGTEXT : 'LONGTEXT' ;</v>
      </c>
    </row>
    <row r="137" spans="1:2">
      <c r="A137" t="s">
        <v>448</v>
      </c>
      <c r="B137" t="str">
        <f>UPPER(Table3[[#This Row],[ACCOUNT]]) &amp; " : '"&amp; UPPER(Table3[[#This Row],[ACCOUNT]]) &amp;"' ;"</f>
        <v>LOOP : 'LOOP' ;</v>
      </c>
    </row>
    <row r="138" spans="1:2">
      <c r="A138" t="s">
        <v>449</v>
      </c>
      <c r="B138" t="str">
        <f>UPPER(Table3[[#This Row],[ACCOUNT]]) &amp; " : '"&amp; UPPER(Table3[[#This Row],[ACCOUNT]]) &amp;"' ;"</f>
        <v>LOW_PRIORITY : 'LOW_PRIORITY' ;</v>
      </c>
    </row>
    <row r="139" spans="1:2">
      <c r="A139" t="s">
        <v>450</v>
      </c>
      <c r="B139" t="str">
        <f>UPPER(Table3[[#This Row],[ACCOUNT]]) &amp; " : '"&amp; UPPER(Table3[[#This Row],[ACCOUNT]]) &amp;"' ;"</f>
        <v>MASTER_HEARTBEAT_PERIOD : 'MASTER_HEARTBEAT_PERIOD' ;</v>
      </c>
    </row>
    <row r="140" spans="1:2">
      <c r="A140" t="s">
        <v>451</v>
      </c>
      <c r="B140" t="str">
        <f>UPPER(Table3[[#This Row],[ACCOUNT]]) &amp; " : '"&amp; UPPER(Table3[[#This Row],[ACCOUNT]]) &amp;"' ;"</f>
        <v>MASTER_SSL_VERIFY_SERVER_CERT : 'MASTER_SSL_VERIFY_SERVER_CERT' ;</v>
      </c>
    </row>
    <row r="141" spans="1:2">
      <c r="A141" t="s">
        <v>452</v>
      </c>
      <c r="B141" t="str">
        <f>UPPER(Table3[[#This Row],[ACCOUNT]]) &amp; " : '"&amp; UPPER(Table3[[#This Row],[ACCOUNT]]) &amp;"' ;"</f>
        <v>MATCH : 'MATCH' ;</v>
      </c>
    </row>
    <row r="142" spans="1:2">
      <c r="A142" t="s">
        <v>578</v>
      </c>
      <c r="B142" s="3" t="str">
        <f>UPPER(Table3[[#This Row],[ACCOUNT]]) &amp; " : '"&amp; UPPER(Table3[[#This Row],[ACCOUNT]]) &amp;"' ;"</f>
        <v>MAX_CONNECTIONS_PER_HOUR : 'MAX_CONNECTIONS_PER_HOUR' ;</v>
      </c>
    </row>
    <row r="143" spans="1:2">
      <c r="A143" t="s">
        <v>576</v>
      </c>
      <c r="B143" s="3" t="str">
        <f>UPPER(Table3[[#This Row],[ACCOUNT]]) &amp; " : '"&amp; UPPER(Table3[[#This Row],[ACCOUNT]]) &amp;"' ;"</f>
        <v>MAX_QUERIES_PER_HOUR : 'MAX_QUERIES_PER_HOUR' ;</v>
      </c>
    </row>
    <row r="144" spans="1:2">
      <c r="A144" t="s">
        <v>580</v>
      </c>
      <c r="B144" s="3" t="str">
        <f>UPPER(Table3[[#This Row],[ACCOUNT]]) &amp; " : '"&amp; UPPER(Table3[[#This Row],[ACCOUNT]]) &amp;"' ;"</f>
        <v>MAX_STATEMENT_TIME : 'MAX_STATEMENT_TIME' ;</v>
      </c>
    </row>
    <row r="145" spans="1:2">
      <c r="A145" t="s">
        <v>577</v>
      </c>
      <c r="B145" s="3" t="str">
        <f>UPPER(Table3[[#This Row],[ACCOUNT]]) &amp; " : '"&amp; UPPER(Table3[[#This Row],[ACCOUNT]]) &amp;"' ;"</f>
        <v>MAX_UPDATES_PER_HOUR : 'MAX_UPDATES_PER_HOUR' ;</v>
      </c>
    </row>
    <row r="146" spans="1:2">
      <c r="A146" t="s">
        <v>579</v>
      </c>
      <c r="B146" s="3" t="str">
        <f>UPPER(Table3[[#This Row],[ACCOUNT]]) &amp; " : '"&amp; UPPER(Table3[[#This Row],[ACCOUNT]]) &amp;"' ;"</f>
        <v>MAX_USER_CONNECTIONS : 'MAX_USER_CONNECTIONS' ;</v>
      </c>
    </row>
    <row r="147" spans="1:2">
      <c r="A147" t="s">
        <v>453</v>
      </c>
      <c r="B147" t="str">
        <f>UPPER(Table3[[#This Row],[ACCOUNT]]) &amp; " : '"&amp; UPPER(Table3[[#This Row],[ACCOUNT]]) &amp;"' ;"</f>
        <v>MAXVALUE : 'MAXVALUE' ;</v>
      </c>
    </row>
    <row r="148" spans="1:2">
      <c r="A148" t="s">
        <v>454</v>
      </c>
      <c r="B148" t="str">
        <f>UPPER(Table3[[#This Row],[ACCOUNT]]) &amp; " : '"&amp; UPPER(Table3[[#This Row],[ACCOUNT]]) &amp;"' ;"</f>
        <v>MEDIUMBLOB : 'MEDIUMBLOB' ;</v>
      </c>
    </row>
    <row r="149" spans="1:2">
      <c r="A149" t="s">
        <v>455</v>
      </c>
      <c r="B149" t="str">
        <f>UPPER(Table3[[#This Row],[ACCOUNT]]) &amp; " : '"&amp; UPPER(Table3[[#This Row],[ACCOUNT]]) &amp;"' ;"</f>
        <v>MEDIUMINT : 'MEDIUMINT' ;</v>
      </c>
    </row>
    <row r="150" spans="1:2">
      <c r="A150" t="s">
        <v>456</v>
      </c>
      <c r="B150" t="str">
        <f>UPPER(Table3[[#This Row],[ACCOUNT]]) &amp; " : '"&amp; UPPER(Table3[[#This Row],[ACCOUNT]]) &amp;"' ;"</f>
        <v>MEDIUMTEXT : 'MEDIUMTEXT' ;</v>
      </c>
    </row>
    <row r="151" spans="1:2">
      <c r="A151" t="s">
        <v>457</v>
      </c>
      <c r="B151" t="str">
        <f>UPPER(Table3[[#This Row],[ACCOUNT]]) &amp; " : '"&amp; UPPER(Table3[[#This Row],[ACCOUNT]]) &amp;"' ;"</f>
        <v>MIDDLEINT : 'MIDDLEINT' ;</v>
      </c>
    </row>
    <row r="152" spans="1:2">
      <c r="A152" t="s">
        <v>458</v>
      </c>
      <c r="B152" t="str">
        <f>UPPER(Table3[[#This Row],[ACCOUNT]]) &amp; " : '"&amp; UPPER(Table3[[#This Row],[ACCOUNT]]) &amp;"' ;"</f>
        <v>MINUTE_MICROSECOND : 'MINUTE_MICROSECOND' ;</v>
      </c>
    </row>
    <row r="153" spans="1:2">
      <c r="A153" t="s">
        <v>459</v>
      </c>
      <c r="B153" t="str">
        <f>UPPER(Table3[[#This Row],[ACCOUNT]]) &amp; " : '"&amp; UPPER(Table3[[#This Row],[ACCOUNT]]) &amp;"' ;"</f>
        <v>MINUTE_SECOND : 'MINUTE_SECOND' ;</v>
      </c>
    </row>
    <row r="154" spans="1:2">
      <c r="A154" t="s">
        <v>460</v>
      </c>
      <c r="B154" t="str">
        <f>UPPER(Table3[[#This Row],[ACCOUNT]]) &amp; " : '"&amp; UPPER(Table3[[#This Row],[ACCOUNT]]) &amp;"' ;"</f>
        <v>MOD : 'MOD' ;</v>
      </c>
    </row>
    <row r="155" spans="1:2">
      <c r="A155" t="s">
        <v>461</v>
      </c>
      <c r="B155" t="str">
        <f>UPPER(Table3[[#This Row],[ACCOUNT]]) &amp; " : '"&amp; UPPER(Table3[[#This Row],[ACCOUNT]]) &amp;"' ;"</f>
        <v>MODIFIES : 'MODIFIES' ;</v>
      </c>
    </row>
    <row r="156" spans="1:2">
      <c r="A156" t="s">
        <v>462</v>
      </c>
      <c r="B156" t="str">
        <f>UPPER(Table3[[#This Row],[ACCOUNT]]) &amp; " : '"&amp; UPPER(Table3[[#This Row],[ACCOUNT]]) &amp;"' ;"</f>
        <v>NATURAL : 'NATURAL' ;</v>
      </c>
    </row>
    <row r="157" spans="1:2">
      <c r="A157" t="s">
        <v>582</v>
      </c>
      <c r="B157" s="3" t="str">
        <f>UPPER(Table3[[#This Row],[ACCOUNT]]) &amp; " : '"&amp; UPPER(Table3[[#This Row],[ACCOUNT]]) &amp;"' ;"</f>
        <v>NEVER : 'NEVER' ;</v>
      </c>
    </row>
    <row r="158" spans="1:2">
      <c r="A158" t="s">
        <v>464</v>
      </c>
      <c r="B158" t="str">
        <f>UPPER(Table3[[#This Row],[ACCOUNT]]) &amp; " : '"&amp; UPPER(Table3[[#This Row],[ACCOUNT]]) &amp;"' ;"</f>
        <v>NO_WRITE_TO_BINLOG : 'NO_WRITE_TO_BINLOG' ;</v>
      </c>
    </row>
    <row r="159" spans="1:2">
      <c r="A159" t="s">
        <v>463</v>
      </c>
      <c r="B159" t="str">
        <f>UPPER(Table3[[#This Row],[ACCOUNT]]) &amp; " : '"&amp; UPPER(Table3[[#This Row],[ACCOUNT]]) &amp;"' ;"</f>
        <v>NOT : 'NOT' ;</v>
      </c>
    </row>
    <row r="160" spans="1:2">
      <c r="A160" t="s">
        <v>465</v>
      </c>
      <c r="B160" t="str">
        <f>UPPER(Table3[[#This Row],[ACCOUNT]]) &amp; " : '"&amp; UPPER(Table3[[#This Row],[ACCOUNT]]) &amp;"' ;"</f>
        <v>NULL : 'NULL' ;</v>
      </c>
    </row>
    <row r="161" spans="1:2">
      <c r="A161" t="s">
        <v>466</v>
      </c>
      <c r="B161" t="str">
        <f>UPPER(Table3[[#This Row],[ACCOUNT]]) &amp; " : '"&amp; UPPER(Table3[[#This Row],[ACCOUNT]]) &amp;"' ;"</f>
        <v>NUMERIC : 'NUMERIC' ;</v>
      </c>
    </row>
    <row r="162" spans="1:2">
      <c r="A162" t="s">
        <v>566</v>
      </c>
      <c r="B162" t="str">
        <f>UPPER(Table3[[#This Row],[ACCOUNT]]) &amp; " : '"&amp; UPPER(Table3[[#This Row],[ACCOUNT]]) &amp;"' ;"</f>
        <v>OFFSET : 'OFFSET' ;</v>
      </c>
    </row>
    <row r="163" spans="1:2">
      <c r="A163" t="s">
        <v>467</v>
      </c>
      <c r="B163" t="str">
        <f>UPPER(Table3[[#This Row],[ACCOUNT]]) &amp; " : '"&amp; UPPER(Table3[[#This Row],[ACCOUNT]]) &amp;"' ;"</f>
        <v>ON : 'ON' ;</v>
      </c>
    </row>
    <row r="164" spans="1:2">
      <c r="A164" t="s">
        <v>468</v>
      </c>
      <c r="B164" t="str">
        <f>UPPER(Table3[[#This Row],[ACCOUNT]]) &amp; " : '"&amp; UPPER(Table3[[#This Row],[ACCOUNT]]) &amp;"' ;"</f>
        <v>OPTIMIZE : 'OPTIMIZE' ;</v>
      </c>
    </row>
    <row r="165" spans="1:2">
      <c r="A165" t="s">
        <v>469</v>
      </c>
      <c r="B165" t="str">
        <f>UPPER(Table3[[#This Row],[ACCOUNT]]) &amp; " : '"&amp; UPPER(Table3[[#This Row],[ACCOUNT]]) &amp;"' ;"</f>
        <v>OPTION : 'OPTION' ;</v>
      </c>
    </row>
    <row r="166" spans="1:2">
      <c r="A166" t="s">
        <v>470</v>
      </c>
      <c r="B166" t="str">
        <f>UPPER(Table3[[#This Row],[ACCOUNT]]) &amp; " : '"&amp; UPPER(Table3[[#This Row],[ACCOUNT]]) &amp;"' ;"</f>
        <v>OPTIONALLY : 'OPTIONALLY' ;</v>
      </c>
    </row>
    <row r="167" spans="1:2">
      <c r="A167" t="s">
        <v>471</v>
      </c>
      <c r="B167" t="str">
        <f>UPPER(Table3[[#This Row],[ACCOUNT]]) &amp; " : '"&amp; UPPER(Table3[[#This Row],[ACCOUNT]]) &amp;"' ;"</f>
        <v>OR : 'OR' ;</v>
      </c>
    </row>
    <row r="168" spans="1:2">
      <c r="A168" t="s">
        <v>472</v>
      </c>
      <c r="B168" t="str">
        <f>UPPER(Table3[[#This Row],[ACCOUNT]]) &amp; " : '"&amp; UPPER(Table3[[#This Row],[ACCOUNT]]) &amp;"' ;"</f>
        <v>ORDER : 'ORDER' ;</v>
      </c>
    </row>
    <row r="169" spans="1:2">
      <c r="A169" t="s">
        <v>473</v>
      </c>
      <c r="B169" t="str">
        <f>UPPER(Table3[[#This Row],[ACCOUNT]]) &amp; " : '"&amp; UPPER(Table3[[#This Row],[ACCOUNT]]) &amp;"' ;"</f>
        <v>OUT : 'OUT' ;</v>
      </c>
    </row>
    <row r="170" spans="1:2">
      <c r="A170" t="s">
        <v>474</v>
      </c>
      <c r="B170" t="str">
        <f>UPPER(Table3[[#This Row],[ACCOUNT]]) &amp; " : '"&amp; UPPER(Table3[[#This Row],[ACCOUNT]]) &amp;"' ;"</f>
        <v>OUTER : 'OUTER' ;</v>
      </c>
    </row>
    <row r="171" spans="1:2">
      <c r="A171" t="s">
        <v>475</v>
      </c>
      <c r="B171" t="str">
        <f>UPPER(Table3[[#This Row],[ACCOUNT]]) &amp; " : '"&amp; UPPER(Table3[[#This Row],[ACCOUNT]]) &amp;"' ;"</f>
        <v>OUTFILE : 'OUTFILE' ;</v>
      </c>
    </row>
    <row r="172" spans="1:2">
      <c r="A172" t="s">
        <v>476</v>
      </c>
      <c r="B172" t="str">
        <f>UPPER(Table3[[#This Row],[ACCOUNT]]) &amp; " : '"&amp; UPPER(Table3[[#This Row],[ACCOUNT]]) &amp;"' ;"</f>
        <v>OVER : 'OVER' ;</v>
      </c>
    </row>
    <row r="173" spans="1:2">
      <c r="A173" t="s">
        <v>477</v>
      </c>
      <c r="B173" t="str">
        <f>UPPER(Table3[[#This Row],[ACCOUNT]]) &amp; " : '"&amp; UPPER(Table3[[#This Row],[ACCOUNT]]) &amp;"' ;"</f>
        <v>PAGE_CHECKSUM : 'PAGE_CHECKSUM' ;</v>
      </c>
    </row>
    <row r="174" spans="1:2">
      <c r="A174" t="s">
        <v>478</v>
      </c>
      <c r="B174" t="str">
        <f>UPPER(Table3[[#This Row],[ACCOUNT]]) &amp; " : '"&amp; UPPER(Table3[[#This Row],[ACCOUNT]]) &amp;"' ;"</f>
        <v>PARSE_VCOL_EXPR : 'PARSE_VCOL_EXPR' ;</v>
      </c>
    </row>
    <row r="175" spans="1:2">
      <c r="A175" t="s">
        <v>479</v>
      </c>
      <c r="B175" t="str">
        <f>UPPER(Table3[[#This Row],[ACCOUNT]]) &amp; " : '"&amp; UPPER(Table3[[#This Row],[ACCOUNT]]) &amp;"' ;"</f>
        <v>PARTITION : 'PARTITION' ;</v>
      </c>
    </row>
    <row r="176" spans="1:2">
      <c r="A176" t="s">
        <v>570</v>
      </c>
      <c r="B176" s="3" t="str">
        <f>UPPER(Table3[[#This Row],[ACCOUNT]]) &amp; " : '"&amp; UPPER(Table3[[#This Row],[ACCOUNT]]) &amp;"' ;"</f>
        <v>PASSWORD : 'PASSWORD' ;</v>
      </c>
    </row>
    <row r="177" spans="1:2">
      <c r="A177" t="s">
        <v>480</v>
      </c>
      <c r="B177" t="str">
        <f>UPPER(Table3[[#This Row],[ACCOUNT]]) &amp; " : '"&amp; UPPER(Table3[[#This Row],[ACCOUNT]]) &amp;"' ;"</f>
        <v>PRECISION : 'PRECISION' ;</v>
      </c>
    </row>
    <row r="178" spans="1:2">
      <c r="A178" t="s">
        <v>481</v>
      </c>
      <c r="B178" t="str">
        <f>UPPER(Table3[[#This Row],[ACCOUNT]]) &amp; " : '"&amp; UPPER(Table3[[#This Row],[ACCOUNT]]) &amp;"' ;"</f>
        <v>PRIMARY : 'PRIMARY' ;</v>
      </c>
    </row>
    <row r="179" spans="1:2">
      <c r="A179" t="s">
        <v>40</v>
      </c>
      <c r="B179" t="str">
        <f>UPPER(Table3[[#This Row],[ACCOUNT]]) &amp; " : '"&amp; UPPER(Table3[[#This Row],[ACCOUNT]]) &amp;"' ;"</f>
        <v>PROCEDURE : 'PROCEDURE' ;</v>
      </c>
    </row>
    <row r="180" spans="1:2">
      <c r="A180" t="s">
        <v>482</v>
      </c>
      <c r="B180" t="str">
        <f>UPPER(Table3[[#This Row],[ACCOUNT]]) &amp; " : '"&amp; UPPER(Table3[[#This Row],[ACCOUNT]]) &amp;"' ;"</f>
        <v>PURGE : 'PURGE' ;</v>
      </c>
    </row>
    <row r="181" spans="1:2">
      <c r="A181" t="s">
        <v>483</v>
      </c>
      <c r="B181" t="str">
        <f>UPPER(Table3[[#This Row],[ACCOUNT]]) &amp; " : '"&amp; UPPER(Table3[[#This Row],[ACCOUNT]]) &amp;"' ;"</f>
        <v>RANGE : 'RANGE' ;</v>
      </c>
    </row>
    <row r="182" spans="1:2">
      <c r="A182" t="s">
        <v>484</v>
      </c>
      <c r="B182" t="str">
        <f>UPPER(Table3[[#This Row],[ACCOUNT]]) &amp; " : '"&amp; UPPER(Table3[[#This Row],[ACCOUNT]]) &amp;"' ;"</f>
        <v>READ : 'READ' ;</v>
      </c>
    </row>
    <row r="183" spans="1:2">
      <c r="A183" t="s">
        <v>486</v>
      </c>
      <c r="B183" t="str">
        <f>UPPER(Table3[[#This Row],[ACCOUNT]]) &amp; " : '"&amp; UPPER(Table3[[#This Row],[ACCOUNT]]) &amp;"' ;"</f>
        <v>READ_WRITE : 'READ_WRITE' ;</v>
      </c>
    </row>
    <row r="184" spans="1:2">
      <c r="A184" t="s">
        <v>485</v>
      </c>
      <c r="B184" t="str">
        <f>UPPER(Table3[[#This Row],[ACCOUNT]]) &amp; " : '"&amp; UPPER(Table3[[#This Row],[ACCOUNT]]) &amp;"' ;"</f>
        <v>READS : 'READS' ;</v>
      </c>
    </row>
    <row r="185" spans="1:2">
      <c r="A185" t="s">
        <v>487</v>
      </c>
      <c r="B185" t="str">
        <f>UPPER(Table3[[#This Row],[ACCOUNT]]) &amp; " : '"&amp; UPPER(Table3[[#This Row],[ACCOUNT]]) &amp;"' ;"</f>
        <v>REAL : 'REAL' ;</v>
      </c>
    </row>
    <row r="186" spans="1:2">
      <c r="A186" t="s">
        <v>488</v>
      </c>
      <c r="B186" t="str">
        <f>UPPER(Table3[[#This Row],[ACCOUNT]]) &amp; " : '"&amp; UPPER(Table3[[#This Row],[ACCOUNT]]) &amp;"' ;"</f>
        <v>RECURSIVE : 'RECURSIVE' ;</v>
      </c>
    </row>
    <row r="187" spans="1:2">
      <c r="A187" t="s">
        <v>489</v>
      </c>
      <c r="B187" t="str">
        <f>UPPER(Table3[[#This Row],[ACCOUNT]]) &amp; " : '"&amp; UPPER(Table3[[#This Row],[ACCOUNT]]) &amp;"' ;"</f>
        <v>REF_SYSTEM_ID : 'REF_SYSTEM_ID' ;</v>
      </c>
    </row>
    <row r="188" spans="1:2">
      <c r="A188" t="s">
        <v>490</v>
      </c>
      <c r="B188" t="str">
        <f>UPPER(Table3[[#This Row],[ACCOUNT]]) &amp; " : '"&amp; UPPER(Table3[[#This Row],[ACCOUNT]]) &amp;"' ;"</f>
        <v>REFERENCES : 'REFERENCES' ;</v>
      </c>
    </row>
    <row r="189" spans="1:2">
      <c r="A189" t="s">
        <v>491</v>
      </c>
      <c r="B189" t="str">
        <f>UPPER(Table3[[#This Row],[ACCOUNT]]) &amp; " : '"&amp; UPPER(Table3[[#This Row],[ACCOUNT]]) &amp;"' ;"</f>
        <v>REGEXP : 'REGEXP' ;</v>
      </c>
    </row>
    <row r="190" spans="1:2">
      <c r="A190" t="s">
        <v>492</v>
      </c>
      <c r="B190" t="str">
        <f>UPPER(Table3[[#This Row],[ACCOUNT]]) &amp; " : '"&amp; UPPER(Table3[[#This Row],[ACCOUNT]]) &amp;"' ;"</f>
        <v>RELEASE : 'RELEASE' ;</v>
      </c>
    </row>
    <row r="191" spans="1:2">
      <c r="A191" t="s">
        <v>493</v>
      </c>
      <c r="B191" t="str">
        <f>UPPER(Table3[[#This Row],[ACCOUNT]]) &amp; " : '"&amp; UPPER(Table3[[#This Row],[ACCOUNT]]) &amp;"' ;"</f>
        <v>RENAME : 'RENAME' ;</v>
      </c>
    </row>
    <row r="192" spans="1:2">
      <c r="A192" t="s">
        <v>494</v>
      </c>
      <c r="B192" t="str">
        <f>UPPER(Table3[[#This Row],[ACCOUNT]]) &amp; " : '"&amp; UPPER(Table3[[#This Row],[ACCOUNT]]) &amp;"' ;"</f>
        <v>REPEAT : 'REPEAT' ;</v>
      </c>
    </row>
    <row r="193" spans="1:2">
      <c r="A193" t="s">
        <v>495</v>
      </c>
      <c r="B193" t="str">
        <f>UPPER(Table3[[#This Row],[ACCOUNT]]) &amp; " : '"&amp; UPPER(Table3[[#This Row],[ACCOUNT]]) &amp;"' ;"</f>
        <v>REPLACE : 'REPLACE' ;</v>
      </c>
    </row>
    <row r="194" spans="1:2">
      <c r="A194" t="s">
        <v>496</v>
      </c>
      <c r="B194" t="str">
        <f>UPPER(Table3[[#This Row],[ACCOUNT]]) &amp; " : '"&amp; UPPER(Table3[[#This Row],[ACCOUNT]]) &amp;"' ;"</f>
        <v>REQUIRE : 'REQUIRE' ;</v>
      </c>
    </row>
    <row r="195" spans="1:2">
      <c r="A195" t="s">
        <v>497</v>
      </c>
      <c r="B195" t="str">
        <f>UPPER(Table3[[#This Row],[ACCOUNT]]) &amp; " : '"&amp; UPPER(Table3[[#This Row],[ACCOUNT]]) &amp;"' ;"</f>
        <v>RESIGNAL : 'RESIGNAL' ;</v>
      </c>
    </row>
    <row r="196" spans="1:2">
      <c r="A196" t="s">
        <v>498</v>
      </c>
      <c r="B196" t="str">
        <f>UPPER(Table3[[#This Row],[ACCOUNT]]) &amp; " : '"&amp; UPPER(Table3[[#This Row],[ACCOUNT]]) &amp;"' ;"</f>
        <v>RESTRICT : 'RESTRICT' ;</v>
      </c>
    </row>
    <row r="197" spans="1:2">
      <c r="A197" t="s">
        <v>499</v>
      </c>
      <c r="B197" t="str">
        <f>UPPER(Table3[[#This Row],[ACCOUNT]]) &amp; " : '"&amp; UPPER(Table3[[#This Row],[ACCOUNT]]) &amp;"' ;"</f>
        <v>RETURN : 'RETURN' ;</v>
      </c>
    </row>
    <row r="198" spans="1:2">
      <c r="A198" t="s">
        <v>500</v>
      </c>
      <c r="B198" t="str">
        <f>UPPER(Table3[[#This Row],[ACCOUNT]]) &amp; " : '"&amp; UPPER(Table3[[#This Row],[ACCOUNT]]) &amp;"' ;"</f>
        <v>RETURNING : 'RETURNING' ;</v>
      </c>
    </row>
    <row r="199" spans="1:2">
      <c r="A199" t="s">
        <v>501</v>
      </c>
      <c r="B199" t="str">
        <f>UPPER(Table3[[#This Row],[ACCOUNT]]) &amp; " : '"&amp; UPPER(Table3[[#This Row],[ACCOUNT]]) &amp;"' ;"</f>
        <v>REVOKE : 'REVOKE' ;</v>
      </c>
    </row>
    <row r="200" spans="1:2">
      <c r="A200" t="s">
        <v>502</v>
      </c>
      <c r="B200" t="str">
        <f>UPPER(Table3[[#This Row],[ACCOUNT]]) &amp; " : '"&amp; UPPER(Table3[[#This Row],[ACCOUNT]]) &amp;"' ;"</f>
        <v>RIGHT : 'RIGHT' ;</v>
      </c>
    </row>
    <row r="201" spans="1:2">
      <c r="A201" t="s">
        <v>503</v>
      </c>
      <c r="B201" t="str">
        <f>UPPER(Table3[[#This Row],[ACCOUNT]]) &amp; " : '"&amp; UPPER(Table3[[#This Row],[ACCOUNT]]) &amp;"' ;"</f>
        <v>RLIKE : 'RLIKE' ;</v>
      </c>
    </row>
    <row r="202" spans="1:2">
      <c r="A202" t="s">
        <v>44</v>
      </c>
      <c r="B202" t="str">
        <f>UPPER(Table3[[#This Row],[ACCOUNT]]) &amp; " : '"&amp; UPPER(Table3[[#This Row],[ACCOUNT]]) &amp;"' ;"</f>
        <v>ROLE : 'ROLE' ;</v>
      </c>
    </row>
    <row r="203" spans="1:2">
      <c r="A203" t="s">
        <v>567</v>
      </c>
      <c r="B203" t="str">
        <f>UPPER(Table3[[#This Row],[ACCOUNT]]) &amp; " : '"&amp; UPPER(Table3[[#This Row],[ACCOUNT]]) &amp;"' ;"</f>
        <v>ROW_NUMBER : 'ROW_NUMBER' ;</v>
      </c>
    </row>
    <row r="204" spans="1:2">
      <c r="A204" t="s">
        <v>504</v>
      </c>
      <c r="B204" t="str">
        <f>UPPER(Table3[[#This Row],[ACCOUNT]]) &amp; " : '"&amp; UPPER(Table3[[#This Row],[ACCOUNT]]) &amp;"' ;"</f>
        <v>ROWS : 'ROWS' ;</v>
      </c>
    </row>
    <row r="205" spans="1:2">
      <c r="A205" t="s">
        <v>47</v>
      </c>
      <c r="B205" t="str">
        <f>UPPER(Table3[[#This Row],[ACCOUNT]]) &amp; " : '"&amp; UPPER(Table3[[#This Row],[ACCOUNT]]) &amp;"' ;"</f>
        <v>SCHEMA : 'SCHEMA' ;</v>
      </c>
    </row>
    <row r="206" spans="1:2">
      <c r="A206" t="s">
        <v>505</v>
      </c>
      <c r="B206" t="str">
        <f>UPPER(Table3[[#This Row],[ACCOUNT]]) &amp; " : '"&amp; UPPER(Table3[[#This Row],[ACCOUNT]]) &amp;"' ;"</f>
        <v>SCHEMAS : 'SCHEMAS' ;</v>
      </c>
    </row>
    <row r="207" spans="1:2">
      <c r="A207" t="s">
        <v>506</v>
      </c>
      <c r="B207" t="str">
        <f>UPPER(Table3[[#This Row],[ACCOUNT]]) &amp; " : '"&amp; UPPER(Table3[[#This Row],[ACCOUNT]]) &amp;"' ;"</f>
        <v>SECOND_MICROSECOND : 'SECOND_MICROSECOND' ;</v>
      </c>
    </row>
    <row r="208" spans="1:2">
      <c r="A208" t="s">
        <v>507</v>
      </c>
      <c r="B208" t="str">
        <f>UPPER(Table3[[#This Row],[ACCOUNT]]) &amp; " : '"&amp; UPPER(Table3[[#This Row],[ACCOUNT]]) &amp;"' ;"</f>
        <v>SELECT : 'SELECT' ;</v>
      </c>
    </row>
    <row r="209" spans="1:2">
      <c r="A209" t="s">
        <v>508</v>
      </c>
      <c r="B209" t="str">
        <f>UPPER(Table3[[#This Row],[ACCOUNT]]) &amp; " : '"&amp; UPPER(Table3[[#This Row],[ACCOUNT]]) &amp;"' ;"</f>
        <v>SENSITIVE : 'SENSITIVE' ;</v>
      </c>
    </row>
    <row r="210" spans="1:2">
      <c r="A210" t="s">
        <v>509</v>
      </c>
      <c r="B210" t="str">
        <f>UPPER(Table3[[#This Row],[ACCOUNT]]) &amp; " : '"&amp; UPPER(Table3[[#This Row],[ACCOUNT]]) &amp;"' ;"</f>
        <v>SEPARATOR : 'SEPARATOR' ;</v>
      </c>
    </row>
    <row r="211" spans="1:2">
      <c r="A211" t="s">
        <v>510</v>
      </c>
      <c r="B211" t="str">
        <f>UPPER(Table3[[#This Row],[ACCOUNT]]) &amp; " : '"&amp; UPPER(Table3[[#This Row],[ACCOUNT]]) &amp;"' ;"</f>
        <v>SET : 'SET' ;</v>
      </c>
    </row>
    <row r="212" spans="1:2">
      <c r="A212" t="s">
        <v>511</v>
      </c>
      <c r="B212" t="str">
        <f>UPPER(Table3[[#This Row],[ACCOUNT]]) &amp; " : '"&amp; UPPER(Table3[[#This Row],[ACCOUNT]]) &amp;"' ;"</f>
        <v>SHOW : 'SHOW' ;</v>
      </c>
    </row>
    <row r="213" spans="1:2">
      <c r="A213" t="s">
        <v>512</v>
      </c>
      <c r="B213" t="str">
        <f>UPPER(Table3[[#This Row],[ACCOUNT]]) &amp; " : '"&amp; UPPER(Table3[[#This Row],[ACCOUNT]]) &amp;"' ;"</f>
        <v>SIGNAL : 'SIGNAL' ;</v>
      </c>
    </row>
    <row r="214" spans="1:2">
      <c r="A214" t="s">
        <v>513</v>
      </c>
      <c r="B214" t="str">
        <f>UPPER(Table3[[#This Row],[ACCOUNT]]) &amp; " : '"&amp; UPPER(Table3[[#This Row],[ACCOUNT]]) &amp;"' ;"</f>
        <v>SLOW : 'SLOW' ;</v>
      </c>
    </row>
    <row r="215" spans="1:2">
      <c r="A215" t="s">
        <v>514</v>
      </c>
      <c r="B215" t="str">
        <f>UPPER(Table3[[#This Row],[ACCOUNT]]) &amp; " : '"&amp; UPPER(Table3[[#This Row],[ACCOUNT]]) &amp;"' ;"</f>
        <v>SMALLINT : 'SMALLINT' ;</v>
      </c>
    </row>
    <row r="216" spans="1:2">
      <c r="A216" t="s">
        <v>515</v>
      </c>
      <c r="B216" t="str">
        <f>UPPER(Table3[[#This Row],[ACCOUNT]]) &amp; " : '"&amp; UPPER(Table3[[#This Row],[ACCOUNT]]) &amp;"' ;"</f>
        <v>SPATIAL : 'SPATIAL' ;</v>
      </c>
    </row>
    <row r="217" spans="1:2">
      <c r="A217" t="s">
        <v>516</v>
      </c>
      <c r="B217" t="str">
        <f>UPPER(Table3[[#This Row],[ACCOUNT]]) &amp; " : '"&amp; UPPER(Table3[[#This Row],[ACCOUNT]]) &amp;"' ;"</f>
        <v>SPECIFIC : 'SPECIFIC' ;</v>
      </c>
    </row>
    <row r="218" spans="1:2">
      <c r="A218" t="s">
        <v>517</v>
      </c>
      <c r="B218" t="str">
        <f>UPPER(Table3[[#This Row],[ACCOUNT]]) &amp; " : '"&amp; UPPER(Table3[[#This Row],[ACCOUNT]]) &amp;"' ;"</f>
        <v>SQL : 'SQL' ;</v>
      </c>
    </row>
    <row r="219" spans="1:2">
      <c r="A219" t="s">
        <v>521</v>
      </c>
      <c r="B219" t="str">
        <f>UPPER(Table3[[#This Row],[ACCOUNT]]) &amp; " : '"&amp; UPPER(Table3[[#This Row],[ACCOUNT]]) &amp;"' ;"</f>
        <v>SQL_BIG_RESULT : 'SQL_BIG_RESULT' ;</v>
      </c>
    </row>
    <row r="220" spans="1:2">
      <c r="A220" t="s">
        <v>522</v>
      </c>
      <c r="B220" t="str">
        <f>UPPER(Table3[[#This Row],[ACCOUNT]]) &amp; " : '"&amp; UPPER(Table3[[#This Row],[ACCOUNT]]) &amp;"' ;"</f>
        <v>SQL_CALC_FOUND_ROWS : 'SQL_CALC_FOUND_ROWS' ;</v>
      </c>
    </row>
    <row r="221" spans="1:2">
      <c r="A221" t="s">
        <v>523</v>
      </c>
      <c r="B221" t="str">
        <f>UPPER(Table3[[#This Row],[ACCOUNT]]) &amp; " : '"&amp; UPPER(Table3[[#This Row],[ACCOUNT]]) &amp;"' ;"</f>
        <v>SQL_SMALL_RESULT : 'SQL_SMALL_RESULT' ;</v>
      </c>
    </row>
    <row r="222" spans="1:2">
      <c r="A222" t="s">
        <v>518</v>
      </c>
      <c r="B222" t="str">
        <f>UPPER(Table3[[#This Row],[ACCOUNT]]) &amp; " : '"&amp; UPPER(Table3[[#This Row],[ACCOUNT]]) &amp;"' ;"</f>
        <v>SQLEXCEPTION : 'SQLEXCEPTION' ;</v>
      </c>
    </row>
    <row r="223" spans="1:2">
      <c r="A223" t="s">
        <v>519</v>
      </c>
      <c r="B223" t="str">
        <f>UPPER(Table3[[#This Row],[ACCOUNT]]) &amp; " : '"&amp; UPPER(Table3[[#This Row],[ACCOUNT]]) &amp;"' ;"</f>
        <v>SQLSTATE : 'SQLSTATE' ;</v>
      </c>
    </row>
    <row r="224" spans="1:2">
      <c r="A224" t="s">
        <v>520</v>
      </c>
      <c r="B224" t="str">
        <f>UPPER(Table3[[#This Row],[ACCOUNT]]) &amp; " : '"&amp; UPPER(Table3[[#This Row],[ACCOUNT]]) &amp;"' ;"</f>
        <v>SQLWARNING : 'SQLWARNING' ;</v>
      </c>
    </row>
    <row r="225" spans="1:2">
      <c r="A225" t="s">
        <v>524</v>
      </c>
      <c r="B225" t="str">
        <f>UPPER(Table3[[#This Row],[ACCOUNT]]) &amp; " : '"&amp; UPPER(Table3[[#This Row],[ACCOUNT]]) &amp;"' ;"</f>
        <v>SSL : 'SSL' ;</v>
      </c>
    </row>
    <row r="226" spans="1:2">
      <c r="A226" t="s">
        <v>525</v>
      </c>
      <c r="B226" t="str">
        <f>UPPER(Table3[[#This Row],[ACCOUNT]]) &amp; " : '"&amp; UPPER(Table3[[#This Row],[ACCOUNT]]) &amp;"' ;"</f>
        <v>STARTING : 'STARTING' ;</v>
      </c>
    </row>
    <row r="227" spans="1:2">
      <c r="A227" t="s">
        <v>526</v>
      </c>
      <c r="B227" t="str">
        <f>UPPER(Table3[[#This Row],[ACCOUNT]]) &amp; " : '"&amp; UPPER(Table3[[#This Row],[ACCOUNT]]) &amp;"' ;"</f>
        <v>STATS_AUTO_RECALC : 'STATS_AUTO_RECALC' ;</v>
      </c>
    </row>
    <row r="228" spans="1:2">
      <c r="A228" t="s">
        <v>527</v>
      </c>
      <c r="B228" t="str">
        <f>UPPER(Table3[[#This Row],[ACCOUNT]]) &amp; " : '"&amp; UPPER(Table3[[#This Row],[ACCOUNT]]) &amp;"' ;"</f>
        <v>STATS_PERSISTENT : 'STATS_PERSISTENT' ;</v>
      </c>
    </row>
    <row r="229" spans="1:2">
      <c r="A229" t="s">
        <v>528</v>
      </c>
      <c r="B229" t="str">
        <f>UPPER(Table3[[#This Row],[ACCOUNT]]) &amp; " : '"&amp; UPPER(Table3[[#This Row],[ACCOUNT]]) &amp;"' ;"</f>
        <v>STATS_SAMPLE_PAGES : 'STATS_SAMPLE_PAGES' ;</v>
      </c>
    </row>
    <row r="230" spans="1:2">
      <c r="A230" t="s">
        <v>529</v>
      </c>
      <c r="B230" t="str">
        <f>UPPER(Table3[[#This Row],[ACCOUNT]]) &amp; " : '"&amp; UPPER(Table3[[#This Row],[ACCOUNT]]) &amp;"' ;"</f>
        <v>STRAIGHT_JOIN : 'STRAIGHT_JOIN' ;</v>
      </c>
    </row>
    <row r="231" spans="1:2">
      <c r="A231" t="s">
        <v>575</v>
      </c>
      <c r="B231" s="3" t="str">
        <f>UPPER(Table3[[#This Row],[ACCOUNT]]) &amp; " : '"&amp; UPPER(Table3[[#This Row],[ACCOUNT]]) &amp;"' ;"</f>
        <v>SUBJECT : 'SUBJECT' ;</v>
      </c>
    </row>
    <row r="232" spans="1:2">
      <c r="A232" t="s">
        <v>60</v>
      </c>
      <c r="B232" t="str">
        <f>UPPER(Table3[[#This Row],[ACCOUNT]]) &amp; " : '"&amp; UPPER(Table3[[#This Row],[ACCOUNT]]) &amp;"' ;"</f>
        <v>TABLE : 'TABLE' ;</v>
      </c>
    </row>
    <row r="233" spans="1:2">
      <c r="A233" t="s">
        <v>530</v>
      </c>
      <c r="B233" t="str">
        <f>UPPER(Table3[[#This Row],[ACCOUNT]]) &amp; " : '"&amp; UPPER(Table3[[#This Row],[ACCOUNT]]) &amp;"' ;"</f>
        <v>TERMINATED : 'TERMINATED' ;</v>
      </c>
    </row>
    <row r="234" spans="1:2">
      <c r="A234" t="s">
        <v>531</v>
      </c>
      <c r="B234" t="str">
        <f>UPPER(Table3[[#This Row],[ACCOUNT]]) &amp; " : '"&amp; UPPER(Table3[[#This Row],[ACCOUNT]]) &amp;"' ;"</f>
        <v>THEN : 'THEN' ;</v>
      </c>
    </row>
    <row r="235" spans="1:2">
      <c r="A235" t="s">
        <v>532</v>
      </c>
      <c r="B235" t="str">
        <f>UPPER(Table3[[#This Row],[ACCOUNT]]) &amp; " : '"&amp; UPPER(Table3[[#This Row],[ACCOUNT]]) &amp;"' ;"</f>
        <v>TINYBLOB : 'TINYBLOB' ;</v>
      </c>
    </row>
    <row r="236" spans="1:2">
      <c r="A236" t="s">
        <v>533</v>
      </c>
      <c r="B236" t="str">
        <f>UPPER(Table3[[#This Row],[ACCOUNT]]) &amp; " : '"&amp; UPPER(Table3[[#This Row],[ACCOUNT]]) &amp;"' ;"</f>
        <v>TINYINT : 'TINYINT' ;</v>
      </c>
    </row>
    <row r="237" spans="1:2">
      <c r="A237" t="s">
        <v>534</v>
      </c>
      <c r="B237" t="str">
        <f>UPPER(Table3[[#This Row],[ACCOUNT]]) &amp; " : '"&amp; UPPER(Table3[[#This Row],[ACCOUNT]]) &amp;"' ;"</f>
        <v>TINYTEXT : 'TINYTEXT' ;</v>
      </c>
    </row>
    <row r="238" spans="1:2">
      <c r="A238" t="s">
        <v>535</v>
      </c>
      <c r="B238" t="str">
        <f>UPPER(Table3[[#This Row],[ACCOUNT]]) &amp; " : '"&amp; UPPER(Table3[[#This Row],[ACCOUNT]]) &amp;"' ;"</f>
        <v>TO : 'TO' ;</v>
      </c>
    </row>
    <row r="239" spans="1:2">
      <c r="A239" t="s">
        <v>536</v>
      </c>
      <c r="B239" t="str">
        <f>UPPER(Table3[[#This Row],[ACCOUNT]]) &amp; " : '"&amp; UPPER(Table3[[#This Row],[ACCOUNT]]) &amp;"' ;"</f>
        <v>TRAILING : 'TRAILING' ;</v>
      </c>
    </row>
    <row r="240" spans="1:2">
      <c r="A240" t="s">
        <v>61</v>
      </c>
      <c r="B240" t="str">
        <f>UPPER(Table3[[#This Row],[ACCOUNT]]) &amp; " : '"&amp; UPPER(Table3[[#This Row],[ACCOUNT]]) &amp;"' ;"</f>
        <v>TRIGGER : 'TRIGGER' ;</v>
      </c>
    </row>
    <row r="241" spans="1:2">
      <c r="A241" s="2" t="s">
        <v>564</v>
      </c>
      <c r="B241" t="str">
        <f>UPPER(Table3[[#This Row],[ACCOUNT]]) &amp; " : '"&amp; UPPER(Table3[[#This Row],[ACCOUNT]]) &amp;"' ;"</f>
        <v>TRUE : 'TRUE' ;</v>
      </c>
    </row>
    <row r="242" spans="1:2">
      <c r="A242" t="s">
        <v>537</v>
      </c>
      <c r="B242" t="str">
        <f>UPPER(Table3[[#This Row],[ACCOUNT]]) &amp; " : '"&amp; UPPER(Table3[[#This Row],[ACCOUNT]]) &amp;"' ;"</f>
        <v>UNDO : 'UNDO' ;</v>
      </c>
    </row>
    <row r="243" spans="1:2">
      <c r="A243" t="s">
        <v>538</v>
      </c>
      <c r="B243" t="str">
        <f>UPPER(Table3[[#This Row],[ACCOUNT]]) &amp; " : '"&amp; UPPER(Table3[[#This Row],[ACCOUNT]]) &amp;"' ;"</f>
        <v>UNION : 'UNION' ;</v>
      </c>
    </row>
    <row r="244" spans="1:2">
      <c r="A244" t="s">
        <v>539</v>
      </c>
      <c r="B244" t="str">
        <f>UPPER(Table3[[#This Row],[ACCOUNT]]) &amp; " : '"&amp; UPPER(Table3[[#This Row],[ACCOUNT]]) &amp;"' ;"</f>
        <v>UNIQUE : 'UNIQUE' ;</v>
      </c>
    </row>
    <row r="245" spans="1:2">
      <c r="A245" t="s">
        <v>540</v>
      </c>
      <c r="B245" t="str">
        <f>UPPER(Table3[[#This Row],[ACCOUNT]]) &amp; " : '"&amp; UPPER(Table3[[#This Row],[ACCOUNT]]) &amp;"' ;"</f>
        <v>UNLOCK : 'UNLOCK' ;</v>
      </c>
    </row>
    <row r="246" spans="1:2">
      <c r="A246" t="s">
        <v>541</v>
      </c>
      <c r="B246" t="str">
        <f>UPPER(Table3[[#This Row],[ACCOUNT]]) &amp; " : '"&amp; UPPER(Table3[[#This Row],[ACCOUNT]]) &amp;"' ;"</f>
        <v>UNSIGNED : 'UNSIGNED' ;</v>
      </c>
    </row>
    <row r="247" spans="1:2">
      <c r="A247" t="s">
        <v>542</v>
      </c>
      <c r="B247" t="str">
        <f>UPPER(Table3[[#This Row],[ACCOUNT]]) &amp; " : '"&amp; UPPER(Table3[[#This Row],[ACCOUNT]]) &amp;"' ;"</f>
        <v>UPDATE : 'UPDATE' ;</v>
      </c>
    </row>
    <row r="248" spans="1:2">
      <c r="A248" t="s">
        <v>543</v>
      </c>
      <c r="B248" t="str">
        <f>UPPER(Table3[[#This Row],[ACCOUNT]]) &amp; " : '"&amp; UPPER(Table3[[#This Row],[ACCOUNT]]) &amp;"' ;"</f>
        <v>USAGE : 'USAGE' ;</v>
      </c>
    </row>
    <row r="249" spans="1:2">
      <c r="A249" t="s">
        <v>544</v>
      </c>
      <c r="B249" t="str">
        <f>UPPER(Table3[[#This Row],[ACCOUNT]]) &amp; " : '"&amp; UPPER(Table3[[#This Row],[ACCOUNT]]) &amp;"' ;"</f>
        <v>USE : 'USE' ;</v>
      </c>
    </row>
    <row r="250" spans="1:2">
      <c r="A250" t="s">
        <v>545</v>
      </c>
      <c r="B250" t="str">
        <f>UPPER(Table3[[#This Row],[ACCOUNT]]) &amp; " : '"&amp; UPPER(Table3[[#This Row],[ACCOUNT]]) &amp;"' ;"</f>
        <v>USING : 'USING' ;</v>
      </c>
    </row>
    <row r="251" spans="1:2">
      <c r="A251" t="s">
        <v>546</v>
      </c>
      <c r="B251" t="str">
        <f>UPPER(Table3[[#This Row],[ACCOUNT]]) &amp; " : '"&amp; UPPER(Table3[[#This Row],[ACCOUNT]]) &amp;"' ;"</f>
        <v>UTC_DATE : 'UTC_DATE' ;</v>
      </c>
    </row>
    <row r="252" spans="1:2">
      <c r="A252" t="s">
        <v>547</v>
      </c>
      <c r="B252" t="str">
        <f>UPPER(Table3[[#This Row],[ACCOUNT]]) &amp; " : '"&amp; UPPER(Table3[[#This Row],[ACCOUNT]]) &amp;"' ;"</f>
        <v>UTC_TIME : 'UTC_TIME' ;</v>
      </c>
    </row>
    <row r="253" spans="1:2">
      <c r="A253" t="s">
        <v>548</v>
      </c>
      <c r="B253" t="str">
        <f>UPPER(Table3[[#This Row],[ACCOUNT]]) &amp; " : '"&amp; UPPER(Table3[[#This Row],[ACCOUNT]]) &amp;"' ;"</f>
        <v>UTC_TIMESTAMP : 'UTC_TIMESTAMP' ;</v>
      </c>
    </row>
    <row r="254" spans="1:2">
      <c r="A254" t="s">
        <v>549</v>
      </c>
      <c r="B254" t="str">
        <f>UPPER(Table3[[#This Row],[ACCOUNT]]) &amp; " : '"&amp; UPPER(Table3[[#This Row],[ACCOUNT]]) &amp;"' ;"</f>
        <v>VALUES : 'VALUES' ;</v>
      </c>
    </row>
    <row r="255" spans="1:2">
      <c r="A255" t="s">
        <v>550</v>
      </c>
      <c r="B255" t="str">
        <f>UPPER(Table3[[#This Row],[ACCOUNT]]) &amp; " : '"&amp; UPPER(Table3[[#This Row],[ACCOUNT]]) &amp;"' ;"</f>
        <v>VARBINARY : 'VARBINARY' ;</v>
      </c>
    </row>
    <row r="256" spans="1:2">
      <c r="A256" t="s">
        <v>551</v>
      </c>
      <c r="B256" t="str">
        <f>UPPER(Table3[[#This Row],[ACCOUNT]]) &amp; " : '"&amp; UPPER(Table3[[#This Row],[ACCOUNT]]) &amp;"' ;"</f>
        <v>VARCHAR : 'VARCHAR' ;</v>
      </c>
    </row>
    <row r="257" spans="1:2">
      <c r="A257" t="s">
        <v>552</v>
      </c>
      <c r="B257" t="str">
        <f>UPPER(Table3[[#This Row],[ACCOUNT]]) &amp; " : '"&amp; UPPER(Table3[[#This Row],[ACCOUNT]]) &amp;"' ;"</f>
        <v>VARCHARACTER : 'VARCHARACTER' ;</v>
      </c>
    </row>
    <row r="258" spans="1:2">
      <c r="A258" t="s">
        <v>553</v>
      </c>
      <c r="B258" t="str">
        <f>UPPER(Table3[[#This Row],[ACCOUNT]]) &amp; " : '"&amp; UPPER(Table3[[#This Row],[ACCOUNT]]) &amp;"' ;"</f>
        <v>VARYING : 'VARYING' ;</v>
      </c>
    </row>
    <row r="259" spans="1:2">
      <c r="A259" t="s">
        <v>565</v>
      </c>
      <c r="B259" t="str">
        <f>UPPER(Table3[[#This Row],[ACCOUNT]]) &amp; " : '"&amp; UPPER(Table3[[#This Row],[ACCOUNT]]) &amp;"' ;"</f>
        <v>VECTOR : 'VECTOR' ;</v>
      </c>
    </row>
    <row r="260" spans="1:2">
      <c r="A260" t="s">
        <v>584</v>
      </c>
      <c r="B260" s="3" t="str">
        <f>UPPER(Table3[[#This Row],[ACCOUNT]]) &amp; " : '"&amp; UPPER(Table3[[#This Row],[ACCOUNT]]) &amp;"' ;"</f>
        <v>VIA : 'VIA' ;</v>
      </c>
    </row>
    <row r="261" spans="1:2">
      <c r="A261" t="s">
        <v>554</v>
      </c>
      <c r="B261" t="str">
        <f>UPPER(Table3[[#This Row],[ACCOUNT]]) &amp; " : '"&amp; UPPER(Table3[[#This Row],[ACCOUNT]]) &amp;"' ;"</f>
        <v>WHEN : 'WHEN' ;</v>
      </c>
    </row>
    <row r="262" spans="1:2">
      <c r="A262" t="s">
        <v>555</v>
      </c>
      <c r="B262" t="str">
        <f>UPPER(Table3[[#This Row],[ACCOUNT]]) &amp; " : '"&amp; UPPER(Table3[[#This Row],[ACCOUNT]]) &amp;"' ;"</f>
        <v>WHERE : 'WHERE' ;</v>
      </c>
    </row>
    <row r="263" spans="1:2">
      <c r="A263" t="s">
        <v>556</v>
      </c>
      <c r="B263" t="str">
        <f>UPPER(Table3[[#This Row],[ACCOUNT]]) &amp; " : '"&amp; UPPER(Table3[[#This Row],[ACCOUNT]]) &amp;"' ;"</f>
        <v>WHILE : 'WHILE' ;</v>
      </c>
    </row>
    <row r="264" spans="1:2">
      <c r="A264" t="s">
        <v>557</v>
      </c>
      <c r="B264" t="str">
        <f>UPPER(Table3[[#This Row],[ACCOUNT]]) &amp; " : '"&amp; UPPER(Table3[[#This Row],[ACCOUNT]]) &amp;"' ;"</f>
        <v>WINDOW : 'WINDOW' ;</v>
      </c>
    </row>
    <row r="265" spans="1:2">
      <c r="A265" t="s">
        <v>558</v>
      </c>
      <c r="B265" t="str">
        <f>UPPER(Table3[[#This Row],[ACCOUNT]]) &amp; " : '"&amp; UPPER(Table3[[#This Row],[ACCOUNT]]) &amp;"' ;"</f>
        <v>WITH : 'WITH' ;</v>
      </c>
    </row>
    <row r="266" spans="1:2">
      <c r="A266" t="s">
        <v>559</v>
      </c>
      <c r="B266" t="str">
        <f>UPPER(Table3[[#This Row],[ACCOUNT]]) &amp; " : '"&amp; UPPER(Table3[[#This Row],[ACCOUNT]]) &amp;"' ;"</f>
        <v>WRITE : 'WRITE' ;</v>
      </c>
    </row>
    <row r="267" spans="1:2">
      <c r="A267" t="s">
        <v>572</v>
      </c>
      <c r="B267" s="3" t="str">
        <f>UPPER(Table3[[#This Row],[ACCOUNT]]) &amp; " : '"&amp; UPPER(Table3[[#This Row],[ACCOUNT]]) &amp;"' ;"</f>
        <v>X509 : 'X509' ;</v>
      </c>
    </row>
    <row r="268" spans="1:2">
      <c r="A268" t="s">
        <v>560</v>
      </c>
      <c r="B268" t="str">
        <f>UPPER(Table3[[#This Row],[ACCOUNT]]) &amp; " : '"&amp; UPPER(Table3[[#This Row],[ACCOUNT]]) &amp;"' ;"</f>
        <v>XOR : 'XOR' ;</v>
      </c>
    </row>
    <row r="269" spans="1:2">
      <c r="A269" t="s">
        <v>561</v>
      </c>
      <c r="B269" t="str">
        <f>UPPER(Table3[[#This Row],[ACCOUNT]]) &amp; " : '"&amp; UPPER(Table3[[#This Row],[ACCOUNT]]) &amp;"' ;"</f>
        <v>YEAR_MONTH : 'YEAR_MONTH' ;</v>
      </c>
    </row>
    <row r="270" spans="1:2">
      <c r="A270" t="s">
        <v>562</v>
      </c>
      <c r="B270" t="str">
        <f>UPPER(Table3[[#This Row],[ACCOUNT]]) &amp; " : '"&amp; UPPER(Table3[[#This Row],[ACCOUNT]]) &amp;"' ;"</f>
        <v>ZEROFILL : 'ZEROFILL' 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Functions</vt:lpstr>
      <vt:lpstr>Objects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Usher</dc:creator>
  <cp:lastModifiedBy>Matt Usher</cp:lastModifiedBy>
  <dcterms:created xsi:type="dcterms:W3CDTF">2025-07-28T23:12:25Z</dcterms:created>
  <dcterms:modified xsi:type="dcterms:W3CDTF">2025-07-31T19:00:00Z</dcterms:modified>
</cp:coreProperties>
</file>