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8320" yWindow="460" windowWidth="2560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J27" i="1"/>
  <c r="I27" i="1"/>
  <c r="K26" i="1"/>
  <c r="J26" i="1"/>
  <c r="I26" i="1"/>
  <c r="J25" i="1"/>
  <c r="B5" i="1"/>
  <c r="D11" i="1"/>
  <c r="H11" i="1"/>
  <c r="F11" i="1"/>
  <c r="B4" i="1"/>
  <c r="D10" i="1"/>
  <c r="H10" i="1"/>
  <c r="F10" i="1"/>
  <c r="B3" i="1"/>
  <c r="B2" i="1"/>
  <c r="D8" i="1"/>
  <c r="H8" i="1"/>
  <c r="D9" i="1"/>
  <c r="H9" i="1"/>
  <c r="F8" i="1"/>
  <c r="F9" i="1"/>
</calcChain>
</file>

<file path=xl/sharedStrings.xml><?xml version="1.0" encoding="utf-8"?>
<sst xmlns="http://schemas.openxmlformats.org/spreadsheetml/2006/main" count="43" uniqueCount="28">
  <si>
    <t>lib 1</t>
  </si>
  <si>
    <t>init</t>
  </si>
  <si>
    <t>needed</t>
  </si>
  <si>
    <t>goal</t>
  </si>
  <si>
    <t>vol</t>
  </si>
  <si>
    <t>µL of 1:10 dilution</t>
  </si>
  <si>
    <t>µL of 1:100 dilution</t>
  </si>
  <si>
    <t>A</t>
  </si>
  <si>
    <t>B</t>
  </si>
  <si>
    <t>using</t>
  </si>
  <si>
    <t>lib 2</t>
  </si>
  <si>
    <t>T0</t>
  </si>
  <si>
    <t>T1</t>
  </si>
  <si>
    <t>T2</t>
  </si>
  <si>
    <t>T3</t>
  </si>
  <si>
    <t>C</t>
  </si>
  <si>
    <t>Previous measurements, for reference</t>
  </si>
  <si>
    <t>mins</t>
  </si>
  <si>
    <t>lib 3</t>
  </si>
  <si>
    <t>lib 4</t>
  </si>
  <si>
    <t>1-2</t>
  </si>
  <si>
    <t>2-1</t>
  </si>
  <si>
    <t>3-2</t>
  </si>
  <si>
    <t>4-2</t>
  </si>
  <si>
    <t>Pulled 15 instead of 25 from each.</t>
  </si>
  <si>
    <t>new target:</t>
  </si>
  <si>
    <t>8 mL</t>
  </si>
  <si>
    <t>(.193)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</si>
</sst>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G30" sqref="G30"/>
    </sheetView>
  </sheetViews>
  <sheetFormatPr baseColWidth="10" defaultRowHeight="21" x14ac:dyDescent="0.25"/>
  <cols>
    <col min="1" max="1" width="11.75" bestFit="1" customWidth="1"/>
    <col min="5" max="5" width="13.75" customWidth="1"/>
  </cols>
  <sheetData>
    <row r="1" spans="1:11" x14ac:dyDescent="0.25">
      <c r="B1" t="s">
        <v>1</v>
      </c>
      <c r="C1">
        <v>1</v>
      </c>
      <c r="D1">
        <v>2</v>
      </c>
      <c r="E1">
        <v>3</v>
      </c>
      <c r="F1">
        <v>4</v>
      </c>
    </row>
    <row r="2" spans="1:11" x14ac:dyDescent="0.25">
      <c r="A2" t="s">
        <v>0</v>
      </c>
      <c r="B2">
        <f>1000 * E2</f>
        <v>151</v>
      </c>
      <c r="E2">
        <v>0.151</v>
      </c>
      <c r="F2">
        <v>1.6E-2</v>
      </c>
    </row>
    <row r="3" spans="1:11" x14ac:dyDescent="0.25">
      <c r="A3" t="s">
        <v>10</v>
      </c>
      <c r="B3">
        <f>1000 * E3</f>
        <v>228</v>
      </c>
      <c r="E3">
        <v>0.22800000000000001</v>
      </c>
      <c r="F3">
        <v>2.5999999999999999E-2</v>
      </c>
    </row>
    <row r="4" spans="1:11" x14ac:dyDescent="0.25">
      <c r="A4" t="s">
        <v>18</v>
      </c>
      <c r="B4">
        <f>1000 * E4</f>
        <v>202</v>
      </c>
      <c r="E4">
        <v>0.20200000000000001</v>
      </c>
      <c r="F4">
        <v>0.02</v>
      </c>
    </row>
    <row r="5" spans="1:11" x14ac:dyDescent="0.25">
      <c r="A5" t="s">
        <v>19</v>
      </c>
      <c r="B5">
        <f>1000 * E5</f>
        <v>195</v>
      </c>
      <c r="E5">
        <v>0.19500000000000001</v>
      </c>
      <c r="F5">
        <v>1.9E-2</v>
      </c>
    </row>
    <row r="7" spans="1:11" x14ac:dyDescent="0.25">
      <c r="B7" t="s">
        <v>4</v>
      </c>
      <c r="C7" t="s">
        <v>3</v>
      </c>
      <c r="D7" t="s">
        <v>2</v>
      </c>
      <c r="F7" t="s">
        <v>6</v>
      </c>
      <c r="H7" t="s">
        <v>5</v>
      </c>
      <c r="J7" t="s">
        <v>9</v>
      </c>
    </row>
    <row r="8" spans="1:11" x14ac:dyDescent="0.25">
      <c r="A8" t="s">
        <v>0</v>
      </c>
      <c r="B8">
        <v>150</v>
      </c>
      <c r="C8">
        <v>5.0000000000000001E-4</v>
      </c>
      <c r="D8">
        <f>(C8/B2)*B8</f>
        <v>4.966887417218543E-4</v>
      </c>
      <c r="F8">
        <f t="shared" ref="F8:F9" si="0">1000*100*D8</f>
        <v>49.668874172185433</v>
      </c>
      <c r="H8">
        <f t="shared" ref="H8:H9" si="1">1000*10*D8</f>
        <v>4.9668874172185431</v>
      </c>
      <c r="J8" s="4" t="s">
        <v>20</v>
      </c>
      <c r="K8">
        <v>50</v>
      </c>
    </row>
    <row r="9" spans="1:11" x14ac:dyDescent="0.25">
      <c r="A9" t="s">
        <v>10</v>
      </c>
      <c r="B9">
        <v>150</v>
      </c>
      <c r="C9">
        <v>7.4999999999999997E-3</v>
      </c>
      <c r="D9">
        <f>(C9/B3)*B9</f>
        <v>4.9342105263157892E-3</v>
      </c>
      <c r="F9">
        <f t="shared" si="0"/>
        <v>493.4210526315789</v>
      </c>
      <c r="H9">
        <f t="shared" si="1"/>
        <v>49.34210526315789</v>
      </c>
      <c r="J9" s="5" t="s">
        <v>21</v>
      </c>
      <c r="K9">
        <v>50</v>
      </c>
    </row>
    <row r="10" spans="1:11" x14ac:dyDescent="0.25">
      <c r="A10" t="s">
        <v>18</v>
      </c>
      <c r="B10">
        <v>150</v>
      </c>
      <c r="C10">
        <v>1E-3</v>
      </c>
      <c r="D10">
        <f>(C10/B4)*B10</f>
        <v>7.4257425742574258E-4</v>
      </c>
      <c r="F10">
        <f t="shared" ref="F10:F11" si="2">1000*100*D10</f>
        <v>74.257425742574256</v>
      </c>
      <c r="H10">
        <f t="shared" ref="H10:H11" si="3">1000*10*D10</f>
        <v>7.4257425742574261</v>
      </c>
      <c r="J10" s="4" t="s">
        <v>22</v>
      </c>
      <c r="K10">
        <v>74</v>
      </c>
    </row>
    <row r="11" spans="1:11" x14ac:dyDescent="0.25">
      <c r="A11" t="s">
        <v>19</v>
      </c>
      <c r="B11">
        <v>150</v>
      </c>
      <c r="C11">
        <v>1E-3</v>
      </c>
      <c r="D11">
        <f>(C11/B5)*B11</f>
        <v>7.6923076923076923E-4</v>
      </c>
      <c r="F11">
        <f t="shared" si="2"/>
        <v>76.92307692307692</v>
      </c>
      <c r="H11">
        <f t="shared" si="3"/>
        <v>7.6923076923076925</v>
      </c>
      <c r="J11" s="4" t="s">
        <v>23</v>
      </c>
      <c r="K11">
        <v>77</v>
      </c>
    </row>
    <row r="13" spans="1:11" x14ac:dyDescent="0.25">
      <c r="B13" t="s">
        <v>7</v>
      </c>
      <c r="C13" s="2" t="s">
        <v>8</v>
      </c>
      <c r="D13" t="s">
        <v>15</v>
      </c>
      <c r="G13" t="s">
        <v>16</v>
      </c>
    </row>
    <row r="14" spans="1:11" x14ac:dyDescent="0.25">
      <c r="A14" s="1">
        <v>9.0277777777777776E-2</v>
      </c>
      <c r="B14">
        <v>5.6000000000000001E-2</v>
      </c>
      <c r="C14" s="2">
        <v>5.6000000000000001E-2</v>
      </c>
      <c r="D14">
        <v>5.6000000000000001E-2</v>
      </c>
      <c r="F14" s="1">
        <v>9.0277777777777776E-2</v>
      </c>
      <c r="G14">
        <v>0.06</v>
      </c>
      <c r="H14">
        <v>0.06</v>
      </c>
      <c r="I14">
        <v>0.06</v>
      </c>
    </row>
    <row r="15" spans="1:11" x14ac:dyDescent="0.25">
      <c r="A15" s="1">
        <v>0.10069444444444443</v>
      </c>
      <c r="B15">
        <v>0.09</v>
      </c>
      <c r="C15" s="2">
        <v>0.09</v>
      </c>
      <c r="D15">
        <v>0.09</v>
      </c>
      <c r="E15" t="s">
        <v>11</v>
      </c>
      <c r="F15" s="1">
        <v>9.7222222222222224E-2</v>
      </c>
      <c r="G15">
        <v>9.0999999999999998E-2</v>
      </c>
      <c r="H15">
        <v>9.0999999999999998E-2</v>
      </c>
      <c r="I15">
        <v>9.0999999999999998E-2</v>
      </c>
    </row>
    <row r="16" spans="1:11" x14ac:dyDescent="0.25">
      <c r="A16" s="1">
        <v>0.15625</v>
      </c>
      <c r="B16">
        <v>0.12</v>
      </c>
      <c r="C16" s="2">
        <v>0.11600000000000001</v>
      </c>
      <c r="D16">
        <v>0.13</v>
      </c>
      <c r="F16" s="1">
        <v>0.10069444444444443</v>
      </c>
      <c r="G16">
        <v>9.5000000000000001E-2</v>
      </c>
      <c r="H16">
        <v>9.5000000000000001E-2</v>
      </c>
      <c r="I16">
        <v>9.5000000000000001E-2</v>
      </c>
      <c r="J16" t="s">
        <v>11</v>
      </c>
    </row>
    <row r="17" spans="1:12" x14ac:dyDescent="0.25">
      <c r="A17" s="1">
        <v>0.17013888888888887</v>
      </c>
      <c r="B17">
        <v>0.27300000000000002</v>
      </c>
      <c r="C17" s="2">
        <v>0.249</v>
      </c>
      <c r="D17">
        <v>0.27100000000000002</v>
      </c>
      <c r="E17" t="s">
        <v>12</v>
      </c>
      <c r="F17" s="1">
        <v>0.16319444444444445</v>
      </c>
      <c r="G17">
        <v>0.28399999999999997</v>
      </c>
      <c r="H17">
        <v>0.27600000000000002</v>
      </c>
      <c r="I17">
        <v>0.29499999999999998</v>
      </c>
      <c r="J17" t="s">
        <v>12</v>
      </c>
    </row>
    <row r="18" spans="1:12" x14ac:dyDescent="0.25">
      <c r="A18" s="1">
        <v>0.20138888888888887</v>
      </c>
      <c r="B18">
        <v>0.157</v>
      </c>
      <c r="C18" s="2">
        <v>0.14299999999999999</v>
      </c>
      <c r="D18">
        <v>0.126</v>
      </c>
      <c r="F18" s="1">
        <v>0.20138888888888887</v>
      </c>
      <c r="G18">
        <v>0.32500000000000001</v>
      </c>
      <c r="H18">
        <v>0.30299999999999999</v>
      </c>
      <c r="I18">
        <v>0.317</v>
      </c>
      <c r="J18" t="s">
        <v>13</v>
      </c>
    </row>
    <row r="19" spans="1:12" x14ac:dyDescent="0.25">
      <c r="A19" s="1">
        <v>0.20833333333333334</v>
      </c>
      <c r="B19">
        <v>0.23</v>
      </c>
      <c r="C19" s="2">
        <v>0.18099999999999999</v>
      </c>
      <c r="D19">
        <v>0.184</v>
      </c>
      <c r="E19" t="s">
        <v>13</v>
      </c>
      <c r="F19" s="1">
        <v>0.22916666666666666</v>
      </c>
      <c r="G19">
        <v>0.23</v>
      </c>
      <c r="H19">
        <v>0.216</v>
      </c>
      <c r="I19">
        <v>0.214</v>
      </c>
    </row>
    <row r="20" spans="1:12" x14ac:dyDescent="0.25">
      <c r="A20" s="1">
        <v>0.23958333333333334</v>
      </c>
      <c r="B20">
        <v>0.222</v>
      </c>
      <c r="C20" s="2">
        <v>0.184</v>
      </c>
      <c r="D20">
        <v>0.16</v>
      </c>
      <c r="E20" t="s">
        <v>14</v>
      </c>
      <c r="F20" s="1">
        <v>0.23611111111111113</v>
      </c>
      <c r="G20">
        <v>0.316</v>
      </c>
      <c r="H20">
        <v>0.308</v>
      </c>
      <c r="I20">
        <v>0.314</v>
      </c>
      <c r="J20" t="s">
        <v>14</v>
      </c>
    </row>
    <row r="21" spans="1:12" x14ac:dyDescent="0.25">
      <c r="A21" s="1"/>
      <c r="F21" s="1"/>
    </row>
    <row r="22" spans="1:12" x14ac:dyDescent="0.25">
      <c r="A22" s="1"/>
      <c r="F22" s="1"/>
    </row>
    <row r="23" spans="1:12" x14ac:dyDescent="0.25">
      <c r="F23" s="1"/>
    </row>
    <row r="24" spans="1:12" x14ac:dyDescent="0.25">
      <c r="F24" s="1"/>
      <c r="I24" t="s">
        <v>24</v>
      </c>
    </row>
    <row r="25" spans="1:12" x14ac:dyDescent="0.25">
      <c r="B25" s="1"/>
      <c r="I25" s="6" t="s">
        <v>25</v>
      </c>
      <c r="J25" s="6">
        <f>(0.3*(15/140))*6</f>
        <v>0.19285714285714284</v>
      </c>
      <c r="K25" s="6" t="s">
        <v>26</v>
      </c>
      <c r="L25" s="5" t="s">
        <v>27</v>
      </c>
    </row>
    <row r="26" spans="1:12" x14ac:dyDescent="0.25">
      <c r="B26" s="1"/>
      <c r="I26">
        <f>LOG(J25, 2)</f>
        <v>-2.3743955147814981</v>
      </c>
      <c r="J26">
        <f>LOG(0.3, 2)</f>
        <v>-1.7369655941662063</v>
      </c>
      <c r="K26">
        <f>I26-J26</f>
        <v>-0.6374299206152918</v>
      </c>
    </row>
    <row r="27" spans="1:12" x14ac:dyDescent="0.25">
      <c r="B27" s="1"/>
      <c r="I27">
        <f>LOG(15/140, 2)</f>
        <v>-3.2223924213364481</v>
      </c>
      <c r="J27">
        <f>LOG(25/150, 2)</f>
        <v>-2.5849625007211561</v>
      </c>
      <c r="K27">
        <f>I27-J27</f>
        <v>-0.63742992061529202</v>
      </c>
    </row>
    <row r="28" spans="1:12" x14ac:dyDescent="0.25">
      <c r="B28" t="s">
        <v>17</v>
      </c>
      <c r="C28" t="s">
        <v>7</v>
      </c>
      <c r="D28" t="s">
        <v>8</v>
      </c>
      <c r="E28" t="s">
        <v>15</v>
      </c>
    </row>
    <row r="29" spans="1:12" x14ac:dyDescent="0.25">
      <c r="A29" t="s">
        <v>11</v>
      </c>
      <c r="C29" s="3"/>
      <c r="D29" s="3"/>
      <c r="E29" s="3"/>
    </row>
    <row r="30" spans="1:12" x14ac:dyDescent="0.25">
      <c r="A30" t="s">
        <v>12</v>
      </c>
      <c r="C30" s="3"/>
      <c r="D30" s="3"/>
      <c r="E30" s="3"/>
    </row>
    <row r="31" spans="1:12" x14ac:dyDescent="0.25">
      <c r="A31" t="s">
        <v>13</v>
      </c>
      <c r="C31" s="3"/>
      <c r="D31" s="3"/>
      <c r="E31" s="3"/>
    </row>
    <row r="32" spans="1:12" x14ac:dyDescent="0.25">
      <c r="A32" t="s">
        <v>14</v>
      </c>
      <c r="C32" s="3"/>
      <c r="D32" s="3"/>
      <c r="E32" s="3"/>
    </row>
    <row r="33" spans="2:2" x14ac:dyDescent="0.25">
      <c r="B33" s="1"/>
    </row>
  </sheetData>
  <pageMargins left="0.7" right="0.7" top="0.75" bottom="0.75" header="0.3" footer="0.3"/>
  <pageSetup orientation="portrait" horizontalDpi="0" verticalDpi="0"/>
  <ignoredErrors>
    <ignoredError sqref="L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2017-01-24T00:17:22Z</dcterms:created>
  <dcterms:modified xsi:type="dcterms:W3CDTF">2017-12-13T09:52:42Z</dcterms:modified>
</cp:coreProperties>
</file>