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tudy\workspace_python\Project\final\"/>
    </mc:Choice>
  </mc:AlternateContent>
  <xr:revisionPtr revIDLastSave="0" documentId="13_ncr:1_{0E75477A-42C6-46F0-8669-AADDC4D93443}" xr6:coauthVersionLast="47" xr6:coauthVersionMax="47" xr10:uidLastSave="{00000000-0000-0000-0000-000000000000}"/>
  <bookViews>
    <workbookView xWindow="-108" yWindow="-108" windowWidth="23256" windowHeight="12576" xr2:uid="{7453B445-7095-4582-ACAE-BBB40EA0D2E1}"/>
  </bookViews>
  <sheets>
    <sheet name="간트차트" sheetId="2" r:id="rId1"/>
  </sheets>
  <externalReferences>
    <externalReference r:id="rId2"/>
    <externalReference r:id="rId3"/>
  </externalReferences>
  <definedNames>
    <definedName name="_xlnm.Print_Area" localSheetId="0">간트차트!$A$32:$W$59</definedName>
    <definedName name="rng공휴일">OFFSET([1]일정관리!$A$1,,,COUNTA([1]일정관리!$A:$A),3)</definedName>
    <definedName name="rng공휴일날짜">OFFSET([1]일정관리!$A$1,,,COUNTA([1]일정관리!$A:$A))</definedName>
    <definedName name="rng공휴일명">OFFSET([1]일정관리!$C$1,,,COUNTA([1]일정관리!$A:$A))</definedName>
    <definedName name="rng신규메모">INDEX([1]일정관리!$W:$W,MATCH("*",[1]일정관리!$X:$X,-1)+1)</definedName>
    <definedName name="rng신규반복일정">INDEX([1]일정관리!$AA:$AA,MATCH("*",[1]일정관리!$AA:$AA,-1)+1)</definedName>
    <definedName name="rng신규일정">INDEX([1]일정관리!$J:$J,MATCH("*",[1]일정관리!$K:$K,-1)+1)</definedName>
    <definedName name="rng신규휴일">INDEX([1]일정관리!$B:$B,MATCH("*",[1]일정관리!$C:$C,-1)+1)</definedName>
    <definedName name="rng일정">OFFSET([1]일정관리!$J$2,,,COUNTA([1]일정관리!$J:$J)-1)</definedName>
    <definedName name="rng일정명">OFFSET([1]일정관리!$N$2,,,COUNTA([1]일정관리!$J:$J)-1)</definedName>
    <definedName name="rng일정색상">OFFSET([1]일정관리!$M$2,,,COUNTA([1]일정관리!$J:$J)-1)</definedName>
    <definedName name="달력색상1">[1]달력!$B$5:$AJ$5,[1]달력!$AL$3</definedName>
    <definedName name="스케쥴">[2]일정표!$P$6:$P$17,[2]일정표!$N$6:$N$17,[2]일정표!$L$6:$L$17,[2]일정표!$J$6:$J$17,[2]일정표!$H$6:$H$17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8" i="2" l="1"/>
  <c r="D3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6" i="2"/>
  <c r="J7" i="2"/>
  <c r="J8" i="2"/>
  <c r="J9" i="2"/>
  <c r="J10" i="2"/>
  <c r="J11" i="2"/>
  <c r="J12" i="2"/>
  <c r="J13" i="2"/>
  <c r="J14" i="2"/>
  <c r="J15" i="2"/>
  <c r="J16" i="2"/>
  <c r="J17" i="2"/>
  <c r="J6" i="2"/>
  <c r="T25" i="2"/>
  <c r="T24" i="2"/>
  <c r="T23" i="2"/>
  <c r="T22" i="2"/>
  <c r="T21" i="2"/>
  <c r="T20" i="2"/>
  <c r="T19" i="2"/>
  <c r="T18" i="2"/>
  <c r="T6" i="2"/>
  <c r="W25" i="2"/>
  <c r="W24" i="2"/>
  <c r="W23" i="2"/>
  <c r="W22" i="2"/>
  <c r="W21" i="2"/>
  <c r="W20" i="2"/>
  <c r="W19" i="2"/>
  <c r="W18" i="2"/>
  <c r="W17" i="2"/>
  <c r="W16" i="2"/>
  <c r="W15" i="2"/>
  <c r="W14" i="2"/>
  <c r="W13" i="2"/>
  <c r="W12" i="2"/>
  <c r="W11" i="2"/>
  <c r="W10" i="2"/>
  <c r="W9" i="2"/>
  <c r="W8" i="2"/>
  <c r="W7" i="2"/>
  <c r="W6" i="2"/>
  <c r="Y4" i="2" l="1"/>
  <c r="M25" i="2"/>
  <c r="L25" i="2" s="1"/>
  <c r="O25" i="2" s="1"/>
  <c r="M24" i="2"/>
  <c r="L24" i="2" s="1"/>
  <c r="O24" i="2" s="1"/>
  <c r="M23" i="2"/>
  <c r="L23" i="2" s="1"/>
  <c r="O23" i="2" s="1"/>
  <c r="M22" i="2"/>
  <c r="L22" i="2" s="1"/>
  <c r="O22" i="2" s="1"/>
  <c r="M21" i="2"/>
  <c r="L21" i="2" s="1"/>
  <c r="O21" i="2" s="1"/>
  <c r="M20" i="2"/>
  <c r="L20" i="2" s="1"/>
  <c r="O20" i="2" s="1"/>
  <c r="M19" i="2"/>
  <c r="L19" i="2" s="1"/>
  <c r="O19" i="2" s="1"/>
  <c r="O18" i="2"/>
  <c r="M17" i="2"/>
  <c r="L17" i="2" s="1"/>
  <c r="O17" i="2" s="1"/>
  <c r="M16" i="2"/>
  <c r="M15" i="2"/>
  <c r="H25" i="2"/>
  <c r="H24" i="2"/>
  <c r="G24" i="2" s="1"/>
  <c r="H23" i="2"/>
  <c r="G23" i="2" s="1"/>
  <c r="H22" i="2"/>
  <c r="G22" i="2" s="1"/>
  <c r="H21" i="2"/>
  <c r="G21" i="2" s="1"/>
  <c r="H20" i="2"/>
  <c r="G20" i="2" s="1"/>
  <c r="H19" i="2"/>
  <c r="G19" i="2" s="1"/>
  <c r="H17" i="2"/>
  <c r="H16" i="2"/>
  <c r="V18" i="2"/>
  <c r="V19" i="2"/>
  <c r="V20" i="2"/>
  <c r="V21" i="2"/>
  <c r="V22" i="2"/>
  <c r="V23" i="2"/>
  <c r="V24" i="2"/>
  <c r="V25" i="2"/>
  <c r="S24" i="2"/>
  <c r="S23" i="2"/>
  <c r="S22" i="2"/>
  <c r="S21" i="2"/>
  <c r="S20" i="2"/>
  <c r="S19" i="2"/>
  <c r="S18" i="2"/>
  <c r="S17" i="2"/>
  <c r="S16" i="2"/>
  <c r="S15" i="2"/>
  <c r="S14" i="2"/>
  <c r="S13" i="2"/>
  <c r="S12" i="2"/>
  <c r="S11" i="2"/>
  <c r="S10" i="2"/>
  <c r="S9" i="2"/>
  <c r="S8" i="2"/>
  <c r="S7" i="2"/>
  <c r="S6" i="2"/>
  <c r="Q6" i="2"/>
  <c r="U6" i="2" s="1"/>
  <c r="Q7" i="2"/>
  <c r="U7" i="2" s="1"/>
  <c r="Q8" i="2"/>
  <c r="U8" i="2" s="1"/>
  <c r="Q9" i="2"/>
  <c r="U9" i="2" s="1"/>
  <c r="Q10" i="2"/>
  <c r="U10" i="2" s="1"/>
  <c r="Q11" i="2"/>
  <c r="U11" i="2" s="1"/>
  <c r="Q12" i="2"/>
  <c r="U12" i="2" s="1"/>
  <c r="Q13" i="2"/>
  <c r="Q14" i="2"/>
  <c r="U14" i="2" s="1"/>
  <c r="U25" i="2"/>
  <c r="Q24" i="2"/>
  <c r="U24" i="2" s="1"/>
  <c r="Q23" i="2"/>
  <c r="U23" i="2" s="1"/>
  <c r="Q22" i="2"/>
  <c r="U22" i="2" s="1"/>
  <c r="Q21" i="2"/>
  <c r="U21" i="2" s="1"/>
  <c r="Q20" i="2"/>
  <c r="U20" i="2" s="1"/>
  <c r="Q19" i="2"/>
  <c r="U19" i="2" s="1"/>
  <c r="Q18" i="2"/>
  <c r="U18" i="2" s="1"/>
  <c r="Q17" i="2"/>
  <c r="U17" i="2" s="1"/>
  <c r="Q16" i="2"/>
  <c r="U16" i="2" s="1"/>
  <c r="Q15" i="2"/>
  <c r="U15" i="2" s="1"/>
  <c r="U13" i="2" l="1"/>
  <c r="L16" i="2"/>
  <c r="O16" i="2" s="1"/>
  <c r="T17" i="2"/>
  <c r="V17" i="2" s="1"/>
  <c r="L15" i="2"/>
  <c r="O15" i="2" s="1"/>
  <c r="T16" i="2"/>
  <c r="V16" i="2" s="1"/>
  <c r="G25" i="2"/>
  <c r="M14" i="2"/>
  <c r="H14" i="2"/>
  <c r="M13" i="2"/>
  <c r="T14" i="2" s="1"/>
  <c r="H13" i="2"/>
  <c r="M12" i="2"/>
  <c r="H12" i="2"/>
  <c r="M11" i="2"/>
  <c r="L11" i="2" s="1"/>
  <c r="H11" i="2"/>
  <c r="T12" i="2"/>
  <c r="M9" i="2"/>
  <c r="H9" i="2"/>
  <c r="M8" i="2"/>
  <c r="L8" i="2" s="1"/>
  <c r="H8" i="2"/>
  <c r="M7" i="2"/>
  <c r="L7" i="2" s="1"/>
  <c r="H7" i="2"/>
  <c r="V6" i="2"/>
  <c r="R6" i="2"/>
  <c r="R7" i="2" s="1"/>
  <c r="R8" i="2" s="1"/>
  <c r="R9" i="2" s="1"/>
  <c r="R10" i="2" s="1"/>
  <c r="R11" i="2" s="1"/>
  <c r="R12" i="2" s="1"/>
  <c r="R13" i="2" s="1"/>
  <c r="R14" i="2" s="1"/>
  <c r="R15" i="2" s="1"/>
  <c r="R16" i="2" s="1"/>
  <c r="R17" i="2" s="1"/>
  <c r="R18" i="2" s="1"/>
  <c r="R19" i="2" s="1"/>
  <c r="R20" i="2" s="1"/>
  <c r="R21" i="2" s="1"/>
  <c r="R22" i="2" s="1"/>
  <c r="R23" i="2" s="1"/>
  <c r="R24" i="2" s="1"/>
  <c r="R25" i="2" s="1"/>
  <c r="M6" i="2"/>
  <c r="T7" i="2" s="1"/>
  <c r="H6" i="2"/>
  <c r="L9" i="2" l="1"/>
  <c r="L12" i="2"/>
  <c r="O12" i="2" s="1"/>
  <c r="T13" i="2"/>
  <c r="V13" i="2" s="1"/>
  <c r="T11" i="2"/>
  <c r="V11" i="2" s="1"/>
  <c r="L14" i="2"/>
  <c r="O14" i="2" s="1"/>
  <c r="T15" i="2"/>
  <c r="V15" i="2" s="1"/>
  <c r="T8" i="2"/>
  <c r="V8" i="2" s="1"/>
  <c r="O8" i="2"/>
  <c r="T9" i="2"/>
  <c r="V9" i="2" s="1"/>
  <c r="T10" i="2"/>
  <c r="V10" i="2" s="1"/>
  <c r="Z4" i="2"/>
  <c r="R5" i="2"/>
  <c r="L6" i="2"/>
  <c r="O6" i="2" s="1"/>
  <c r="V7" i="2"/>
  <c r="O11" i="2"/>
  <c r="O7" i="2"/>
  <c r="L10" i="2"/>
  <c r="L13" i="2"/>
  <c r="N3" i="2" l="1"/>
  <c r="E2" i="2" s="1"/>
  <c r="O9" i="2"/>
  <c r="O13" i="2"/>
  <c r="V14" i="2"/>
  <c r="O10" i="2"/>
  <c r="V12" i="2"/>
</calcChain>
</file>

<file path=xl/sharedStrings.xml><?xml version="1.0" encoding="utf-8"?>
<sst xmlns="http://schemas.openxmlformats.org/spreadsheetml/2006/main" count="73" uniqueCount="59">
  <si>
    <t>프로젝트제목</t>
    <phoneticPr fontId="3" type="noConversion"/>
  </si>
  <si>
    <t>오늘날짜</t>
    <phoneticPr fontId="3" type="noConversion"/>
  </si>
  <si>
    <t>총 진행률</t>
    <phoneticPr fontId="3" type="noConversion"/>
  </si>
  <si>
    <t>계획</t>
    <phoneticPr fontId="3" type="noConversion"/>
  </si>
  <si>
    <t>진행</t>
    <phoneticPr fontId="3" type="noConversion"/>
  </si>
  <si>
    <t>진행업무</t>
    <phoneticPr fontId="3" type="noConversion"/>
  </si>
  <si>
    <t>시작일</t>
    <phoneticPr fontId="3" type="noConversion"/>
  </si>
  <si>
    <t>작업일수</t>
    <phoneticPr fontId="3" type="noConversion"/>
  </si>
  <si>
    <t>경과일수</t>
    <phoneticPr fontId="3" type="noConversion"/>
  </si>
  <si>
    <t>종료일</t>
    <phoneticPr fontId="3" type="noConversion"/>
  </si>
  <si>
    <t>진행현황</t>
    <phoneticPr fontId="3" type="noConversion"/>
  </si>
  <si>
    <t>진행일수</t>
    <phoneticPr fontId="3" type="noConversion"/>
  </si>
  <si>
    <t>플롯차트</t>
    <phoneticPr fontId="3" type="noConversion"/>
  </si>
  <si>
    <t>플롯차트2</t>
  </si>
  <si>
    <t>이전업무종료</t>
    <phoneticPr fontId="3" type="noConversion"/>
  </si>
  <si>
    <t>이전업무단계(y)</t>
    <phoneticPr fontId="3" type="noConversion"/>
  </si>
  <si>
    <t>이전업무경과일</t>
    <phoneticPr fontId="3" type="noConversion"/>
  </si>
  <si>
    <t>동종업계 전체 목록 확인</t>
  </si>
  <si>
    <t>실패 후 극복사례 조사</t>
  </si>
  <si>
    <t>x축 최소값</t>
    <phoneticPr fontId="3" type="noConversion"/>
  </si>
  <si>
    <t>x축 최대값</t>
    <phoneticPr fontId="3" type="noConversion"/>
  </si>
  <si>
    <t>담당자</t>
    <phoneticPr fontId="3" type="noConversion"/>
  </si>
  <si>
    <t>결과물</t>
    <phoneticPr fontId="3" type="noConversion"/>
  </si>
  <si>
    <t>이전업무(선택사항)</t>
    <phoneticPr fontId="3" type="noConversion"/>
  </si>
  <si>
    <t>성장 원동력 분석 보고서</t>
    <phoneticPr fontId="3" type="noConversion"/>
  </si>
  <si>
    <t>레이블</t>
    <phoneticPr fontId="3" type="noConversion"/>
  </si>
  <si>
    <t>차조심하조</t>
    <phoneticPr fontId="3" type="noConversion"/>
  </si>
  <si>
    <t>DS &amp; DE</t>
    <phoneticPr fontId="3" type="noConversion"/>
  </si>
  <si>
    <t>raw data 수집 및 feature 파악</t>
  </si>
  <si>
    <t>raw data 수집 및 feature 파악</t>
    <phoneticPr fontId="3" type="noConversion"/>
  </si>
  <si>
    <t>raw data 수집 완료</t>
    <phoneticPr fontId="3" type="noConversion"/>
  </si>
  <si>
    <t>data 정형화 및 서버 upload</t>
    <phoneticPr fontId="3" type="noConversion"/>
  </si>
  <si>
    <t>DE</t>
    <phoneticPr fontId="3" type="noConversion"/>
  </si>
  <si>
    <t>서버 upload 완료</t>
    <phoneticPr fontId="3" type="noConversion"/>
  </si>
  <si>
    <t>data EDA-통계분석 및 이상치 처리</t>
  </si>
  <si>
    <t>data EDA-통계분석 및 이상치 처리</t>
    <phoneticPr fontId="3" type="noConversion"/>
  </si>
  <si>
    <t>DS</t>
    <phoneticPr fontId="3" type="noConversion"/>
  </si>
  <si>
    <t>EDA 완료</t>
    <phoneticPr fontId="3" type="noConversion"/>
  </si>
  <si>
    <t>중간 멘토링 자료 준비</t>
    <phoneticPr fontId="3" type="noConversion"/>
  </si>
  <si>
    <t>중간 멘토링</t>
    <phoneticPr fontId="3" type="noConversion"/>
  </si>
  <si>
    <t>modeling - 여러 modeling 수행</t>
    <phoneticPr fontId="3" type="noConversion"/>
  </si>
  <si>
    <t>최적 modeling 선정</t>
    <phoneticPr fontId="3" type="noConversion"/>
  </si>
  <si>
    <t>modeling - base model 수립</t>
  </si>
  <si>
    <t>modeling - base model 수립</t>
    <phoneticPr fontId="3" type="noConversion"/>
  </si>
  <si>
    <t>웹서비스 백엔드 구축</t>
    <phoneticPr fontId="3" type="noConversion"/>
  </si>
  <si>
    <t>웹서비스 프로토타입 논의</t>
  </si>
  <si>
    <t>웹서비스 프로토타입 논의</t>
    <phoneticPr fontId="3" type="noConversion"/>
  </si>
  <si>
    <t>프로토타입 확정</t>
    <phoneticPr fontId="3" type="noConversion"/>
  </si>
  <si>
    <t>백엔드 완료</t>
    <phoneticPr fontId="3" type="noConversion"/>
  </si>
  <si>
    <t>웹서비스 프론트엔드 구축</t>
    <phoneticPr fontId="3" type="noConversion"/>
  </si>
  <si>
    <t>프론트 완료</t>
    <phoneticPr fontId="3" type="noConversion"/>
  </si>
  <si>
    <t>멘토링 - 리허설 준비</t>
  </si>
  <si>
    <t>멘토링 - 리허설 준비</t>
    <phoneticPr fontId="3" type="noConversion"/>
  </si>
  <si>
    <t>멘토링 최종 피드백</t>
    <phoneticPr fontId="3" type="noConversion"/>
  </si>
  <si>
    <t>발표/웹서비스 수정</t>
  </si>
  <si>
    <t>발표/웹서비스 수정</t>
    <phoneticPr fontId="3" type="noConversion"/>
  </si>
  <si>
    <t>포트폴리오/발표 준비</t>
    <phoneticPr fontId="3" type="noConversion"/>
  </si>
  <si>
    <t>발표</t>
    <phoneticPr fontId="3" type="noConversion"/>
  </si>
  <si>
    <t>DS &amp; 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</si>
</sst>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mm&quot;월&quot;\ dd&quot;일&quot;"/>
    <numFmt numFmtId="177" formatCode="m&quot;월&quot;\ d&quot;일&quot;"/>
    <numFmt numFmtId="178" formatCode="0;\-0;;"/>
    <numFmt numFmtId="179" formatCode="m&quot;월&quot;\ d&quot;일&quot;;;;"/>
    <numFmt numFmtId="180" formatCode=";;;@"/>
  </numFmts>
  <fonts count="12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4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b/>
      <sz val="11"/>
      <color rgb="FF0070C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1"/>
      <color rgb="FFC00000"/>
      <name val="맑은 고딕"/>
      <family val="3"/>
      <charset val="129"/>
      <scheme val="minor"/>
    </font>
    <font>
      <b/>
      <sz val="11"/>
      <color rgb="FF002060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2060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50">
    <xf numFmtId="0" fontId="0" fillId="0" borderId="0" xfId="0">
      <alignment vertical="center"/>
    </xf>
    <xf numFmtId="0" fontId="2" fillId="2" borderId="0" xfId="0" applyFont="1" applyFill="1" applyProtection="1">
      <alignment vertical="center"/>
      <protection locked="0"/>
    </xf>
    <xf numFmtId="0" fontId="4" fillId="3" borderId="0" xfId="0" applyFont="1" applyFill="1" applyAlignment="1" applyProtection="1">
      <alignment horizontal="right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14" fontId="0" fillId="0" borderId="0" xfId="0" applyNumberFormat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176" fontId="6" fillId="3" borderId="0" xfId="0" applyNumberFormat="1" applyFont="1" applyFill="1" applyProtection="1">
      <alignment vertical="center"/>
      <protection locked="0"/>
    </xf>
    <xf numFmtId="14" fontId="7" fillId="0" borderId="1" xfId="0" applyNumberFormat="1" applyFont="1" applyBorder="1" applyAlignment="1" applyProtection="1">
      <alignment horizontal="center" vertical="center"/>
      <protection locked="0"/>
    </xf>
    <xf numFmtId="0" fontId="8" fillId="0" borderId="3" xfId="0" applyFont="1" applyBorder="1" applyProtection="1">
      <alignment vertical="center"/>
      <protection locked="0"/>
    </xf>
    <xf numFmtId="0" fontId="8" fillId="0" borderId="4" xfId="0" applyFont="1" applyBorder="1" applyProtection="1">
      <alignment vertical="center"/>
      <protection locked="0"/>
    </xf>
    <xf numFmtId="0" fontId="8" fillId="0" borderId="4" xfId="0" applyFont="1" applyBorder="1" applyAlignment="1" applyProtection="1">
      <alignment horizontal="center" vertical="center"/>
      <protection locked="0"/>
    </xf>
    <xf numFmtId="177" fontId="8" fillId="0" borderId="4" xfId="0" applyNumberFormat="1" applyFont="1" applyBorder="1" applyAlignment="1" applyProtection="1">
      <alignment horizontal="center" vertical="center"/>
      <protection locked="0"/>
    </xf>
    <xf numFmtId="14" fontId="8" fillId="0" borderId="4" xfId="0" applyNumberFormat="1" applyFont="1" applyBorder="1" applyAlignment="1" applyProtection="1">
      <alignment horizontal="center" vertical="center"/>
      <protection locked="0"/>
    </xf>
    <xf numFmtId="0" fontId="8" fillId="0" borderId="4" xfId="0" applyFont="1" applyBorder="1" applyAlignment="1" applyProtection="1">
      <alignment horizontal="right" vertical="center"/>
      <protection locked="0"/>
    </xf>
    <xf numFmtId="0" fontId="8" fillId="0" borderId="0" xfId="0" applyFont="1" applyAlignment="1" applyProtection="1">
      <alignment horizontal="center" vertical="center"/>
      <protection locked="0"/>
    </xf>
    <xf numFmtId="0" fontId="8" fillId="0" borderId="0" xfId="0" applyFont="1" applyAlignment="1" applyProtection="1">
      <alignment horizontal="left" vertical="center"/>
      <protection locked="0"/>
    </xf>
    <xf numFmtId="0" fontId="8" fillId="0" borderId="0" xfId="0" applyFont="1" applyAlignment="1" applyProtection="1">
      <alignment horizontal="right" vertical="center"/>
      <protection locked="0"/>
    </xf>
    <xf numFmtId="0" fontId="9" fillId="0" borderId="0" xfId="0" applyFont="1" applyProtection="1">
      <alignment vertical="center"/>
      <protection locked="0"/>
    </xf>
    <xf numFmtId="0" fontId="6" fillId="0" borderId="6" xfId="0" applyFont="1" applyBorder="1" applyProtection="1">
      <alignment vertical="center"/>
      <protection locked="0"/>
    </xf>
    <xf numFmtId="0" fontId="6" fillId="0" borderId="7" xfId="0" applyFont="1" applyBorder="1" applyProtection="1">
      <alignment vertical="center"/>
      <protection locked="0"/>
    </xf>
    <xf numFmtId="177" fontId="10" fillId="0" borderId="7" xfId="0" applyNumberFormat="1" applyFont="1" applyBorder="1" applyAlignment="1" applyProtection="1">
      <alignment horizontal="center" vertical="center"/>
      <protection locked="0"/>
    </xf>
    <xf numFmtId="0" fontId="10" fillId="0" borderId="7" xfId="0" applyFont="1" applyBorder="1" applyAlignment="1" applyProtection="1">
      <alignment horizontal="center" vertical="center"/>
      <protection locked="0"/>
    </xf>
    <xf numFmtId="9" fontId="10" fillId="0" borderId="7" xfId="1" applyFont="1" applyBorder="1" applyAlignment="1" applyProtection="1">
      <alignment horizontal="center" vertical="center"/>
      <protection locked="0"/>
    </xf>
    <xf numFmtId="178" fontId="0" fillId="0" borderId="7" xfId="0" applyNumberFormat="1" applyBorder="1" applyProtection="1">
      <alignment vertical="center"/>
      <protection locked="0"/>
    </xf>
    <xf numFmtId="176" fontId="0" fillId="0" borderId="0" xfId="0" applyNumberFormat="1" applyProtection="1">
      <alignment vertical="center"/>
      <protection locked="0"/>
    </xf>
    <xf numFmtId="177" fontId="0" fillId="0" borderId="0" xfId="0" applyNumberFormat="1" applyProtection="1">
      <alignment vertical="center"/>
      <protection locked="0"/>
    </xf>
    <xf numFmtId="0" fontId="6" fillId="4" borderId="6" xfId="0" applyFont="1" applyFill="1" applyBorder="1" applyProtection="1">
      <alignment vertical="center"/>
      <protection locked="0"/>
    </xf>
    <xf numFmtId="0" fontId="6" fillId="4" borderId="7" xfId="0" applyFont="1" applyFill="1" applyBorder="1" applyProtection="1">
      <alignment vertical="center"/>
      <protection locked="0"/>
    </xf>
    <xf numFmtId="177" fontId="10" fillId="4" borderId="7" xfId="0" applyNumberFormat="1" applyFont="1" applyFill="1" applyBorder="1" applyAlignment="1" applyProtection="1">
      <alignment horizontal="center" vertical="center"/>
      <protection locked="0"/>
    </xf>
    <xf numFmtId="0" fontId="10" fillId="4" borderId="7" xfId="0" applyFont="1" applyFill="1" applyBorder="1" applyAlignment="1" applyProtection="1">
      <alignment horizontal="center" vertical="center"/>
      <protection locked="0"/>
    </xf>
    <xf numFmtId="9" fontId="10" fillId="4" borderId="7" xfId="1" applyFont="1" applyFill="1" applyBorder="1" applyAlignment="1" applyProtection="1">
      <alignment horizontal="center" vertical="center"/>
      <protection locked="0"/>
    </xf>
    <xf numFmtId="178" fontId="0" fillId="4" borderId="7" xfId="0" applyNumberFormat="1" applyFill="1" applyBorder="1" applyProtection="1">
      <alignment vertical="center"/>
      <protection locked="0"/>
    </xf>
    <xf numFmtId="178" fontId="0" fillId="0" borderId="7" xfId="0" applyNumberFormat="1" applyBorder="1" applyAlignment="1" applyProtection="1">
      <alignment horizontal="center" vertical="center"/>
    </xf>
    <xf numFmtId="179" fontId="0" fillId="0" borderId="7" xfId="0" applyNumberFormat="1" applyBorder="1" applyAlignment="1" applyProtection="1">
      <alignment horizontal="center" vertical="center"/>
    </xf>
    <xf numFmtId="178" fontId="0" fillId="4" borderId="7" xfId="0" applyNumberFormat="1" applyFill="1" applyBorder="1" applyAlignment="1" applyProtection="1">
      <alignment horizontal="center" vertical="center"/>
    </xf>
    <xf numFmtId="179" fontId="0" fillId="4" borderId="7" xfId="0" applyNumberFormat="1" applyFill="1" applyBorder="1" applyAlignment="1" applyProtection="1">
      <alignment horizontal="center" vertical="center"/>
    </xf>
    <xf numFmtId="9" fontId="0" fillId="0" borderId="2" xfId="1" applyFont="1" applyBorder="1" applyAlignment="1" applyProtection="1">
      <alignment horizontal="center" vertical="center"/>
    </xf>
    <xf numFmtId="14" fontId="5" fillId="0" borderId="0" xfId="0" applyNumberFormat="1" applyFont="1" applyAlignment="1" applyProtection="1">
      <alignment horizontal="left" vertical="center"/>
    </xf>
    <xf numFmtId="0" fontId="2" fillId="2" borderId="8" xfId="0" applyFont="1" applyFill="1" applyBorder="1" applyAlignment="1" applyProtection="1">
      <alignment horizontal="center" vertical="center"/>
      <protection locked="0"/>
    </xf>
    <xf numFmtId="0" fontId="7" fillId="3" borderId="8" xfId="0" applyNumberFormat="1" applyFont="1" applyFill="1" applyBorder="1" applyAlignment="1" applyProtection="1">
      <alignment horizontal="center" vertical="center"/>
      <protection locked="0"/>
    </xf>
    <xf numFmtId="14" fontId="8" fillId="0" borderId="5" xfId="0" applyNumberFormat="1" applyFont="1" applyBorder="1" applyAlignment="1" applyProtection="1">
      <alignment horizontal="center" vertical="center"/>
    </xf>
    <xf numFmtId="0" fontId="0" fillId="0" borderId="0" xfId="0" applyAlignment="1" applyProtection="1">
      <alignment horizontal="center" vertical="center"/>
    </xf>
    <xf numFmtId="0" fontId="0" fillId="4" borderId="0" xfId="0" applyFill="1" applyAlignment="1" applyProtection="1">
      <alignment horizontal="center" vertical="center"/>
    </xf>
    <xf numFmtId="177" fontId="11" fillId="0" borderId="7" xfId="0" applyNumberFormat="1" applyFont="1" applyBorder="1" applyAlignment="1" applyProtection="1">
      <alignment horizontal="center" vertical="center"/>
      <protection locked="0"/>
    </xf>
    <xf numFmtId="0" fontId="11" fillId="0" borderId="7" xfId="0" applyFont="1" applyBorder="1" applyAlignment="1" applyProtection="1">
      <alignment horizontal="center" vertical="center"/>
      <protection locked="0"/>
    </xf>
    <xf numFmtId="177" fontId="11" fillId="4" borderId="7" xfId="0" applyNumberFormat="1" applyFont="1" applyFill="1" applyBorder="1" applyAlignment="1" applyProtection="1">
      <alignment horizontal="center" vertical="center"/>
      <protection locked="0"/>
    </xf>
    <xf numFmtId="0" fontId="11" fillId="4" borderId="7" xfId="0" applyFont="1" applyFill="1" applyBorder="1" applyAlignment="1" applyProtection="1">
      <alignment horizontal="center" vertical="center"/>
      <protection locked="0"/>
    </xf>
    <xf numFmtId="180" fontId="0" fillId="0" borderId="0" xfId="0" applyNumberFormat="1" applyAlignment="1" applyProtection="1">
      <alignment horizontal="right" vertical="center"/>
      <protection locked="0"/>
    </xf>
    <xf numFmtId="14" fontId="2" fillId="6" borderId="0" xfId="0" applyNumberFormat="1" applyFont="1" applyFill="1" applyAlignment="1" applyProtection="1">
      <alignment horizontal="center" vertical="center"/>
      <protection locked="0"/>
    </xf>
    <xf numFmtId="14" fontId="2" fillId="5" borderId="0" xfId="0" applyNumberFormat="1" applyFont="1" applyFill="1" applyAlignment="1" applyProtection="1">
      <alignment horizontal="center" vertical="center"/>
      <protection locked="0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7856407942651"/>
          <c:y val="8.5166449074341247E-2"/>
          <c:w val="0.84625083644156796"/>
          <c:h val="0.91483355092565877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간트차트!$J$5</c:f>
              <c:strCache>
                <c:ptCount val="1"/>
                <c:pt idx="0">
                  <c:v>시작일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1"/>
            <c:plus>
              <c:numRef>
                <c:f>간트차트!$O$6:$O$25</c:f>
                <c:numCache>
                  <c:formatCode>General</c:formatCode>
                  <c:ptCount val="20"/>
                  <c:pt idx="0">
                    <c:v>0.7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plus>
            <c:minus>
              <c:numRef>
                <c:f>간트차트!$O$6:$O$25</c:f>
                <c:numCache>
                  <c:formatCode>General</c:formatCode>
                  <c:ptCount val="20"/>
                  <c:pt idx="0">
                    <c:v>0.7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minus>
            <c:spPr>
              <a:noFill/>
              <a:ln w="139700" cap="flat" cmpd="sng" algn="ctr">
                <a:solidFill>
                  <a:srgbClr val="FF9900"/>
                </a:solidFill>
                <a:round/>
              </a:ln>
              <a:effectLst/>
            </c:spPr>
          </c:errBars>
          <c:cat>
            <c:strRef>
              <c:f>간트차트!$A$6:$A$25</c:f>
              <c:strCache>
                <c:ptCount val="13"/>
                <c:pt idx="0">
                  <c:v>raw data 수집 및 feature 파악</c:v>
                </c:pt>
                <c:pt idx="1">
                  <c:v>data 정형화 및 서버 upload</c:v>
                </c:pt>
                <c:pt idx="2">
                  <c:v>data EDA-통계분석 및 이상치 처리</c:v>
                </c:pt>
                <c:pt idx="3">
                  <c:v>modeling - base model 수립</c:v>
                </c:pt>
                <c:pt idx="4">
                  <c:v>중간 멘토링 자료 준비</c:v>
                </c:pt>
                <c:pt idx="5">
                  <c:v>modeling - 여러 modeling 수행</c:v>
                </c:pt>
                <c:pt idx="6">
                  <c:v>웹서비스 프로토타입 논의</c:v>
                </c:pt>
                <c:pt idx="7">
                  <c:v>웹서비스 백엔드 구축</c:v>
                </c:pt>
                <c:pt idx="8">
                  <c:v>웹서비스 프론트엔드 구축</c:v>
                </c:pt>
                <c:pt idx="9">
                  <c:v>멘토링 - 리허설 준비</c:v>
                </c:pt>
                <c:pt idx="10">
                  <c:v>발표/웹서비스 수정</c:v>
                </c:pt>
                <c:pt idx="11">
                  <c:v>포트폴리오/발표 준비</c:v>
                </c:pt>
                <c:pt idx="12">
                  <c:v>발표</c:v>
                </c:pt>
              </c:strCache>
            </c:strRef>
          </c:cat>
          <c:val>
            <c:numRef>
              <c:f>간트차트!$J$6:$J$25</c:f>
              <c:numCache>
                <c:formatCode>m"월"\ d"일"</c:formatCode>
                <c:ptCount val="20"/>
                <c:pt idx="0">
                  <c:v>44440</c:v>
                </c:pt>
                <c:pt idx="1">
                  <c:v>44441</c:v>
                </c:pt>
                <c:pt idx="2">
                  <c:v>44441</c:v>
                </c:pt>
                <c:pt idx="3">
                  <c:v>44447</c:v>
                </c:pt>
                <c:pt idx="4">
                  <c:v>44449</c:v>
                </c:pt>
                <c:pt idx="5">
                  <c:v>44452</c:v>
                </c:pt>
                <c:pt idx="6">
                  <c:v>44462</c:v>
                </c:pt>
                <c:pt idx="7">
                  <c:v>44466</c:v>
                </c:pt>
                <c:pt idx="8">
                  <c:v>44466</c:v>
                </c:pt>
                <c:pt idx="9">
                  <c:v>44469</c:v>
                </c:pt>
                <c:pt idx="10">
                  <c:v>44473</c:v>
                </c:pt>
                <c:pt idx="11">
                  <c:v>44475</c:v>
                </c:pt>
                <c:pt idx="12">
                  <c:v>44477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ED-4975-AC56-44172DBF2236}"/>
            </c:ext>
          </c:extLst>
        </c:ser>
        <c:ser>
          <c:idx val="1"/>
          <c:order val="1"/>
          <c:tx>
            <c:strRef>
              <c:f>간트차트!$L$5</c:f>
              <c:strCache>
                <c:ptCount val="1"/>
                <c:pt idx="0">
                  <c:v>경과일수</c:v>
                </c:pt>
              </c:strCache>
            </c:strRef>
          </c:tx>
          <c:spPr>
            <a:solidFill>
              <a:schemeClr val="bg2"/>
            </a:solidFill>
            <a:ln>
              <a:noFill/>
            </a:ln>
            <a:effectLst/>
          </c:spPr>
          <c:invertIfNegative val="0"/>
          <c:cat>
            <c:strRef>
              <c:f>간트차트!$A$6:$A$25</c:f>
              <c:strCache>
                <c:ptCount val="13"/>
                <c:pt idx="0">
                  <c:v>raw data 수집 및 feature 파악</c:v>
                </c:pt>
                <c:pt idx="1">
                  <c:v>data 정형화 및 서버 upload</c:v>
                </c:pt>
                <c:pt idx="2">
                  <c:v>data EDA-통계분석 및 이상치 처리</c:v>
                </c:pt>
                <c:pt idx="3">
                  <c:v>modeling - base model 수립</c:v>
                </c:pt>
                <c:pt idx="4">
                  <c:v>중간 멘토링 자료 준비</c:v>
                </c:pt>
                <c:pt idx="5">
                  <c:v>modeling - 여러 modeling 수행</c:v>
                </c:pt>
                <c:pt idx="6">
                  <c:v>웹서비스 프로토타입 논의</c:v>
                </c:pt>
                <c:pt idx="7">
                  <c:v>웹서비스 백엔드 구축</c:v>
                </c:pt>
                <c:pt idx="8">
                  <c:v>웹서비스 프론트엔드 구축</c:v>
                </c:pt>
                <c:pt idx="9">
                  <c:v>멘토링 - 리허설 준비</c:v>
                </c:pt>
                <c:pt idx="10">
                  <c:v>발표/웹서비스 수정</c:v>
                </c:pt>
                <c:pt idx="11">
                  <c:v>포트폴리오/발표 준비</c:v>
                </c:pt>
                <c:pt idx="12">
                  <c:v>발표</c:v>
                </c:pt>
              </c:strCache>
            </c:strRef>
          </c:cat>
          <c:val>
            <c:numRef>
              <c:f>간트차트!$L$6:$L$25</c:f>
              <c:numCache>
                <c:formatCode>0;\-0;;</c:formatCode>
                <c:ptCount val="20"/>
                <c:pt idx="0">
                  <c:v>1</c:v>
                </c:pt>
                <c:pt idx="1">
                  <c:v>5</c:v>
                </c:pt>
                <c:pt idx="2">
                  <c:v>5</c:v>
                </c:pt>
                <c:pt idx="3">
                  <c:v>1</c:v>
                </c:pt>
                <c:pt idx="4">
                  <c:v>1</c:v>
                </c:pt>
                <c:pt idx="5">
                  <c:v>4</c:v>
                </c:pt>
                <c:pt idx="6">
                  <c:v>1</c:v>
                </c:pt>
                <c:pt idx="7">
                  <c:v>3</c:v>
                </c:pt>
                <c:pt idx="8">
                  <c:v>3</c:v>
                </c:pt>
                <c:pt idx="9">
                  <c:v>4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ED-4975-AC56-44172DBF22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100"/>
        <c:axId val="1937401823"/>
        <c:axId val="2035918559"/>
      </c:barChart>
      <c:scatterChart>
        <c:scatterStyle val="lineMarker"/>
        <c:varyColors val="0"/>
        <c:ser>
          <c:idx val="2"/>
          <c:order val="2"/>
          <c:tx>
            <c:v>계획</c:v>
          </c:tx>
          <c:spPr>
            <a:ln w="25400" cap="rnd">
              <a:solidFill>
                <a:srgbClr val="C00000"/>
              </a:solidFill>
              <a:prstDash val="sysDash"/>
              <a:round/>
              <a:headEnd type="oval"/>
              <a:tailEnd type="oval"/>
            </a:ln>
            <a:effectLst/>
          </c:spPr>
          <c:marker>
            <c:symbol val="none"/>
          </c:marker>
          <c:dLbls>
            <c:dLbl>
              <c:idx val="0"/>
              <c:tx>
                <c:rich>
                  <a:bodyPr/>
                  <a:lstStyle/>
                  <a:p>
                    <a:fld id="{5200F941-5D44-4B72-A57E-4808C7C9900E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C19D-4A32-82E0-13300A099A07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C19D-4A32-82E0-13300A099A07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C19D-4A32-82E0-13300A099A07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C19D-4A32-82E0-13300A099A07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C19D-4A32-82E0-13300A099A07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C19D-4A32-82E0-13300A099A07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C19D-4A32-82E0-13300A099A07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C19D-4A32-82E0-13300A099A07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C19D-4A32-82E0-13300A099A07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C19D-4A32-82E0-13300A099A07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C19D-4A32-82E0-13300A099A07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C19D-4A32-82E0-13300A099A07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C19D-4A32-82E0-13300A099A07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C19D-4A32-82E0-13300A099A07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C19D-4A32-82E0-13300A099A07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C19D-4A32-82E0-13300A099A07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C19D-4A32-82E0-13300A099A07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C19D-4A32-82E0-13300A099A07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C19D-4A32-82E0-13300A099A07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C19D-4A32-82E0-13300A099A0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C00000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Dir val="x"/>
            <c:errBarType val="plus"/>
            <c:errValType val="cust"/>
            <c:noEndCap val="1"/>
            <c:plus>
              <c:numRef>
                <c:f>간트차트!$G$6:$G$25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plus>
            <c:minus>
              <c:numRef>
                <c:f>간트차트!$G$6:$G$25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minus>
            <c:spPr>
              <a:noFill/>
              <a:ln w="50800" cap="flat" cmpd="sng" algn="ctr">
                <a:solidFill>
                  <a:schemeClr val="bg1">
                    <a:lumMod val="50000"/>
                  </a:schemeClr>
                </a:solidFill>
                <a:round/>
              </a:ln>
              <a:effectLst/>
            </c:spPr>
          </c:errBars>
          <c:xVal>
            <c:numRef>
              <c:f>간트차트!$E$6:$E$25</c:f>
              <c:numCache>
                <c:formatCode>m"월"\ d"일"</c:formatCode>
                <c:ptCount val="20"/>
                <c:pt idx="0">
                  <c:v>44440</c:v>
                </c:pt>
                <c:pt idx="1">
                  <c:v>44441</c:v>
                </c:pt>
                <c:pt idx="2">
                  <c:v>44441</c:v>
                </c:pt>
                <c:pt idx="3">
                  <c:v>44447</c:v>
                </c:pt>
                <c:pt idx="4">
                  <c:v>44449</c:v>
                </c:pt>
                <c:pt idx="5">
                  <c:v>44452</c:v>
                </c:pt>
                <c:pt idx="6">
                  <c:v>44462</c:v>
                </c:pt>
                <c:pt idx="7">
                  <c:v>44466</c:v>
                </c:pt>
                <c:pt idx="8">
                  <c:v>44466</c:v>
                </c:pt>
                <c:pt idx="9">
                  <c:v>44469</c:v>
                </c:pt>
                <c:pt idx="10">
                  <c:v>44473</c:v>
                </c:pt>
                <c:pt idx="11">
                  <c:v>44475</c:v>
                </c:pt>
                <c:pt idx="12">
                  <c:v>44477</c:v>
                </c:pt>
              </c:numCache>
            </c:numRef>
          </c:xVal>
          <c:yVal>
            <c:numRef>
              <c:f>간트차트!$Q$6:$Q$25</c:f>
              <c:numCache>
                <c:formatCode>General</c:formatCode>
                <c:ptCount val="20"/>
                <c:pt idx="0">
                  <c:v>19.100000000000001</c:v>
                </c:pt>
                <c:pt idx="1">
                  <c:v>18.100000000000001</c:v>
                </c:pt>
                <c:pt idx="2">
                  <c:v>17.100000000000001</c:v>
                </c:pt>
                <c:pt idx="3">
                  <c:v>16.100000000000001</c:v>
                </c:pt>
                <c:pt idx="4">
                  <c:v>15.100000000000001</c:v>
                </c:pt>
                <c:pt idx="5">
                  <c:v>14.100000000000001</c:v>
                </c:pt>
                <c:pt idx="6">
                  <c:v>13.100000000000001</c:v>
                </c:pt>
                <c:pt idx="7">
                  <c:v>12.100000000000001</c:v>
                </c:pt>
                <c:pt idx="8">
                  <c:v>11.100000000000001</c:v>
                </c:pt>
                <c:pt idx="9">
                  <c:v>10.100000000000001</c:v>
                </c:pt>
                <c:pt idx="10">
                  <c:v>9.1000000000000014</c:v>
                </c:pt>
                <c:pt idx="11">
                  <c:v>8.1000000000000014</c:v>
                </c:pt>
                <c:pt idx="12">
                  <c:v>7.1000000000000014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0.1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간트차트!$R$5</c15:f>
                <c15:dlblRangeCache>
                  <c:ptCount val="1"/>
                  <c:pt idx="0">
                    <c:v>오늘 (9월 2일)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2-72ED-4975-AC56-44172DBF2236}"/>
            </c:ext>
          </c:extLst>
        </c:ser>
        <c:ser>
          <c:idx val="3"/>
          <c:order val="3"/>
          <c:tx>
            <c:v>오늘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tx>
                <c:rich>
                  <a:bodyPr/>
                  <a:lstStyle/>
                  <a:p>
                    <a:fld id="{58267E9F-5BEC-4D30-A6D3-9D1678D5E418}" type="CELLRANGE">
                      <a:rPr lang="en-US" altLang="ko-KR"/>
                      <a:pPr/>
                      <a:t>[CELLRANGE]</a:t>
                    </a:fld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72ED-4975-AC56-44172DBF2236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72ED-4975-AC56-44172DBF2236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72ED-4975-AC56-44172DBF2236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72ED-4975-AC56-44172DBF2236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72ED-4975-AC56-44172DBF2236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72ED-4975-AC56-44172DBF2236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72ED-4975-AC56-44172DBF2236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72ED-4975-AC56-44172DBF2236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72ED-4975-AC56-44172DBF2236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72ED-4975-AC56-44172DBF2236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72ED-4975-AC56-44172DBF2236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72ED-4975-AC56-44172DBF2236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72ED-4975-AC56-44172DBF2236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72ED-4975-AC56-44172DBF2236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72ED-4975-AC56-44172DBF2236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72ED-4975-AC56-44172DBF2236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72ED-4975-AC56-44172DBF2236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72ED-4975-AC56-44172DBF2236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72ED-4975-AC56-44172DBF2236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72ED-4975-AC56-44172DBF223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C00000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간트차트!$R$6:$R$25</c:f>
              <c:numCache>
                <c:formatCode>mm"월"\ dd"일"</c:formatCode>
                <c:ptCount val="20"/>
                <c:pt idx="0">
                  <c:v>44441</c:v>
                </c:pt>
                <c:pt idx="1">
                  <c:v>44441</c:v>
                </c:pt>
                <c:pt idx="2">
                  <c:v>44441</c:v>
                </c:pt>
                <c:pt idx="3">
                  <c:v>44441</c:v>
                </c:pt>
                <c:pt idx="4">
                  <c:v>44441</c:v>
                </c:pt>
                <c:pt idx="5">
                  <c:v>44441</c:v>
                </c:pt>
                <c:pt idx="6">
                  <c:v>44441</c:v>
                </c:pt>
                <c:pt idx="7">
                  <c:v>44441</c:v>
                </c:pt>
                <c:pt idx="8">
                  <c:v>44441</c:v>
                </c:pt>
                <c:pt idx="9">
                  <c:v>44441</c:v>
                </c:pt>
                <c:pt idx="10">
                  <c:v>44441</c:v>
                </c:pt>
                <c:pt idx="11">
                  <c:v>44441</c:v>
                </c:pt>
                <c:pt idx="12">
                  <c:v>44441</c:v>
                </c:pt>
                <c:pt idx="13">
                  <c:v>44441</c:v>
                </c:pt>
                <c:pt idx="14">
                  <c:v>44441</c:v>
                </c:pt>
                <c:pt idx="15">
                  <c:v>44441</c:v>
                </c:pt>
                <c:pt idx="16">
                  <c:v>44441</c:v>
                </c:pt>
                <c:pt idx="17">
                  <c:v>44441</c:v>
                </c:pt>
                <c:pt idx="18">
                  <c:v>44441</c:v>
                </c:pt>
                <c:pt idx="19">
                  <c:v>44441</c:v>
                </c:pt>
              </c:numCache>
            </c:numRef>
          </c:xVal>
          <c:yVal>
            <c:numRef>
              <c:f>간트차트!$Q$6:$Q$25</c:f>
              <c:numCache>
                <c:formatCode>General</c:formatCode>
                <c:ptCount val="20"/>
                <c:pt idx="0">
                  <c:v>19.100000000000001</c:v>
                </c:pt>
                <c:pt idx="1">
                  <c:v>18.100000000000001</c:v>
                </c:pt>
                <c:pt idx="2">
                  <c:v>17.100000000000001</c:v>
                </c:pt>
                <c:pt idx="3">
                  <c:v>16.100000000000001</c:v>
                </c:pt>
                <c:pt idx="4">
                  <c:v>15.100000000000001</c:v>
                </c:pt>
                <c:pt idx="5">
                  <c:v>14.100000000000001</c:v>
                </c:pt>
                <c:pt idx="6">
                  <c:v>13.100000000000001</c:v>
                </c:pt>
                <c:pt idx="7">
                  <c:v>12.100000000000001</c:v>
                </c:pt>
                <c:pt idx="8">
                  <c:v>11.100000000000001</c:v>
                </c:pt>
                <c:pt idx="9">
                  <c:v>10.100000000000001</c:v>
                </c:pt>
                <c:pt idx="10">
                  <c:v>9.1000000000000014</c:v>
                </c:pt>
                <c:pt idx="11">
                  <c:v>8.1000000000000014</c:v>
                </c:pt>
                <c:pt idx="12">
                  <c:v>7.1000000000000014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0.1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간트차트!$R$5</c15:f>
                <c15:dlblRangeCache>
                  <c:ptCount val="1"/>
                  <c:pt idx="0">
                    <c:v>오늘 (9월 2일)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C-72ED-4975-AC56-44172DBF2236}"/>
            </c:ext>
          </c:extLst>
        </c:ser>
        <c:ser>
          <c:idx val="4"/>
          <c:order val="4"/>
          <c:tx>
            <c:v>프로세스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errBars>
            <c:errDir val="x"/>
            <c:errBarType val="minus"/>
            <c:errValType val="cust"/>
            <c:noEndCap val="1"/>
            <c:plus>
              <c:numRef>
                <c:f>간트차트!$V$6:$V$25</c:f>
                <c:numCache>
                  <c:formatCode>General</c:formatCode>
                  <c:ptCount val="20"/>
                  <c:pt idx="0">
                    <c:v>#N/A</c:v>
                  </c:pt>
                  <c:pt idx="1">
                    <c:v>-0.1</c:v>
                  </c:pt>
                  <c:pt idx="2">
                    <c:v>-0.1</c:v>
                  </c:pt>
                  <c:pt idx="3">
                    <c:v>-1.1000000000000001</c:v>
                  </c:pt>
                  <c:pt idx="4">
                    <c:v>#N/A</c:v>
                  </c:pt>
                  <c:pt idx="5">
                    <c:v>-4.0999999999999996</c:v>
                  </c:pt>
                  <c:pt idx="6">
                    <c:v>#N/A</c:v>
                  </c:pt>
                  <c:pt idx="7">
                    <c:v>-3.1</c:v>
                  </c:pt>
                  <c:pt idx="8">
                    <c:v>-3.1</c:v>
                  </c:pt>
                  <c:pt idx="9">
                    <c:v>#N/A</c:v>
                  </c:pt>
                  <c:pt idx="10">
                    <c:v>-0.1</c:v>
                  </c:pt>
                  <c:pt idx="11">
                    <c:v>-0.1</c:v>
                  </c:pt>
                  <c:pt idx="12">
                    <c:v>#N/A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plus>
            <c:minus>
              <c:numRef>
                <c:f>간트차트!$V$6:$V$25</c:f>
                <c:numCache>
                  <c:formatCode>General</c:formatCode>
                  <c:ptCount val="20"/>
                  <c:pt idx="0">
                    <c:v>#N/A</c:v>
                  </c:pt>
                  <c:pt idx="1">
                    <c:v>-0.1</c:v>
                  </c:pt>
                  <c:pt idx="2">
                    <c:v>-0.1</c:v>
                  </c:pt>
                  <c:pt idx="3">
                    <c:v>-1.1000000000000001</c:v>
                  </c:pt>
                  <c:pt idx="4">
                    <c:v>#N/A</c:v>
                  </c:pt>
                  <c:pt idx="5">
                    <c:v>-4.0999999999999996</c:v>
                  </c:pt>
                  <c:pt idx="6">
                    <c:v>#N/A</c:v>
                  </c:pt>
                  <c:pt idx="7">
                    <c:v>-3.1</c:v>
                  </c:pt>
                  <c:pt idx="8">
                    <c:v>-3.1</c:v>
                  </c:pt>
                  <c:pt idx="9">
                    <c:v>#N/A</c:v>
                  </c:pt>
                  <c:pt idx="10">
                    <c:v>-0.1</c:v>
                  </c:pt>
                  <c:pt idx="11">
                    <c:v>-0.1</c:v>
                  </c:pt>
                  <c:pt idx="12">
                    <c:v>#N/A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6600"/>
                </a:solidFill>
                <a:round/>
                <a:tailEnd type="triangle"/>
              </a:ln>
              <a:effectLst/>
            </c:spPr>
          </c:errBars>
          <c:errBars>
            <c:errDir val="y"/>
            <c:errBarType val="plus"/>
            <c:errValType val="cust"/>
            <c:noEndCap val="1"/>
            <c:plus>
              <c:numRef>
                <c:f>간트차트!$U$6:$U$25</c:f>
                <c:numCache>
                  <c:formatCode>General</c:formatCode>
                  <c:ptCount val="20"/>
                  <c:pt idx="0">
                    <c:v>#N/A</c:v>
                  </c:pt>
                  <c:pt idx="1">
                    <c:v>1</c:v>
                  </c:pt>
                  <c:pt idx="2">
                    <c:v>2</c:v>
                  </c:pt>
                  <c:pt idx="3">
                    <c:v>1</c:v>
                  </c:pt>
                  <c:pt idx="4">
                    <c:v>#N/A</c:v>
                  </c:pt>
                  <c:pt idx="5">
                    <c:v>2</c:v>
                  </c:pt>
                  <c:pt idx="6">
                    <c:v>#N/A</c:v>
                  </c:pt>
                  <c:pt idx="7">
                    <c:v>1</c:v>
                  </c:pt>
                  <c:pt idx="8">
                    <c:v>2</c:v>
                  </c:pt>
                  <c:pt idx="9">
                    <c:v>#N/A</c:v>
                  </c:pt>
                  <c:pt idx="10">
                    <c:v>1</c:v>
                  </c:pt>
                  <c:pt idx="11">
                    <c:v>1</c:v>
                  </c:pt>
                  <c:pt idx="12">
                    <c:v>#N/A</c:v>
                  </c:pt>
                  <c:pt idx="13">
                    <c:v>#N/A</c:v>
                  </c:pt>
                  <c:pt idx="14">
                    <c:v>#N/A</c:v>
                  </c:pt>
                  <c:pt idx="15">
                    <c:v>#N/A</c:v>
                  </c:pt>
                  <c:pt idx="16">
                    <c:v>#N/A</c:v>
                  </c:pt>
                  <c:pt idx="17">
                    <c:v>#N/A</c:v>
                  </c:pt>
                  <c:pt idx="18">
                    <c:v>#N/A</c:v>
                  </c:pt>
                  <c:pt idx="19">
                    <c:v>#N/A</c:v>
                  </c:pt>
                </c:numCache>
              </c:numRef>
            </c:plus>
            <c:minus>
              <c:numRef>
                <c:f>간트차트!$U$6:$U$25</c:f>
                <c:numCache>
                  <c:formatCode>General</c:formatCode>
                  <c:ptCount val="20"/>
                  <c:pt idx="0">
                    <c:v>#N/A</c:v>
                  </c:pt>
                  <c:pt idx="1">
                    <c:v>1</c:v>
                  </c:pt>
                  <c:pt idx="2">
                    <c:v>2</c:v>
                  </c:pt>
                  <c:pt idx="3">
                    <c:v>1</c:v>
                  </c:pt>
                  <c:pt idx="4">
                    <c:v>#N/A</c:v>
                  </c:pt>
                  <c:pt idx="5">
                    <c:v>2</c:v>
                  </c:pt>
                  <c:pt idx="6">
                    <c:v>#N/A</c:v>
                  </c:pt>
                  <c:pt idx="7">
                    <c:v>1</c:v>
                  </c:pt>
                  <c:pt idx="8">
                    <c:v>2</c:v>
                  </c:pt>
                  <c:pt idx="9">
                    <c:v>#N/A</c:v>
                  </c:pt>
                  <c:pt idx="10">
                    <c:v>1</c:v>
                  </c:pt>
                  <c:pt idx="11">
                    <c:v>1</c:v>
                  </c:pt>
                  <c:pt idx="12">
                    <c:v>#N/A</c:v>
                  </c:pt>
                  <c:pt idx="13">
                    <c:v>#N/A</c:v>
                  </c:pt>
                  <c:pt idx="14">
                    <c:v>#N/A</c:v>
                  </c:pt>
                  <c:pt idx="15">
                    <c:v>#N/A</c:v>
                  </c:pt>
                  <c:pt idx="16">
                    <c:v>#N/A</c:v>
                  </c:pt>
                  <c:pt idx="17">
                    <c:v>#N/A</c:v>
                  </c:pt>
                  <c:pt idx="18">
                    <c:v>#N/A</c:v>
                  </c:pt>
                  <c:pt idx="19">
                    <c:v>#N/A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6600">
                    <a:alpha val="97000"/>
                  </a:srgbClr>
                </a:solidFill>
                <a:round/>
              </a:ln>
              <a:effectLst/>
            </c:spPr>
          </c:errBars>
          <c:xVal>
            <c:numRef>
              <c:f>간트차트!$T$6:$T$25</c:f>
              <c:numCache>
                <c:formatCode>m"월"\ d"일"</c:formatCode>
                <c:ptCount val="20"/>
                <c:pt idx="0">
                  <c:v>#N/A</c:v>
                </c:pt>
                <c:pt idx="1">
                  <c:v>44441</c:v>
                </c:pt>
                <c:pt idx="2">
                  <c:v>44441</c:v>
                </c:pt>
                <c:pt idx="3">
                  <c:v>44446</c:v>
                </c:pt>
                <c:pt idx="4">
                  <c:v>#N/A</c:v>
                </c:pt>
                <c:pt idx="5">
                  <c:v>44448</c:v>
                </c:pt>
                <c:pt idx="6">
                  <c:v>#N/A</c:v>
                </c:pt>
                <c:pt idx="7">
                  <c:v>44463</c:v>
                </c:pt>
                <c:pt idx="8">
                  <c:v>44463</c:v>
                </c:pt>
                <c:pt idx="9">
                  <c:v>#N/A</c:v>
                </c:pt>
                <c:pt idx="10">
                  <c:v>44473</c:v>
                </c:pt>
                <c:pt idx="11">
                  <c:v>44475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</c:numCache>
            </c:numRef>
          </c:xVal>
          <c:yVal>
            <c:numRef>
              <c:f>간트차트!$S$6:$S$25</c:f>
              <c:numCache>
                <c:formatCode>General</c:formatCode>
                <c:ptCount val="20"/>
                <c:pt idx="0">
                  <c:v>19.5</c:v>
                </c:pt>
                <c:pt idx="1">
                  <c:v>18.5</c:v>
                </c:pt>
                <c:pt idx="2">
                  <c:v>17.5</c:v>
                </c:pt>
                <c:pt idx="3">
                  <c:v>16.5</c:v>
                </c:pt>
                <c:pt idx="4">
                  <c:v>15.5</c:v>
                </c:pt>
                <c:pt idx="5">
                  <c:v>14.5</c:v>
                </c:pt>
                <c:pt idx="6">
                  <c:v>13.5</c:v>
                </c:pt>
                <c:pt idx="7">
                  <c:v>12.5</c:v>
                </c:pt>
                <c:pt idx="8">
                  <c:v>11.5</c:v>
                </c:pt>
                <c:pt idx="9">
                  <c:v>10.5</c:v>
                </c:pt>
                <c:pt idx="10">
                  <c:v>9.5</c:v>
                </c:pt>
                <c:pt idx="11">
                  <c:v>8.5</c:v>
                </c:pt>
                <c:pt idx="12">
                  <c:v>7.5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72ED-4975-AC56-44172DBF2236}"/>
            </c:ext>
          </c:extLst>
        </c:ser>
        <c:ser>
          <c:idx val="5"/>
          <c:order val="5"/>
          <c:tx>
            <c:v>레이블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dLbls>
            <c:dLbl>
              <c:idx val="0"/>
              <c:tx>
                <c:rich>
                  <a:bodyPr/>
                  <a:lstStyle/>
                  <a:p>
                    <a:fld id="{18FE4824-9355-4D4D-8E55-8A64E8F33C90}" type="CELLRANGE">
                      <a:rPr lang="en-US" altLang="ko-KR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A93D-451D-A5D9-489F1EF855E5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E34AC0EB-B2FA-487C-AE14-AFEFC8BE5D63}" type="CELLRANGE">
                      <a:rPr lang="en-US" altLang="ko-KR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A93D-451D-A5D9-489F1EF855E5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00CDF17F-F97F-4933-86E8-1C1D8BD9C482}" type="CELLRANGE">
                      <a:rPr lang="en-US" altLang="ko-KR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A93D-451D-A5D9-489F1EF855E5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850473E1-916D-4C43-B91B-AFE9CD4422B3}" type="CELLRANGE">
                      <a:rPr lang="en-US" altLang="ko-KR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A93D-451D-A5D9-489F1EF855E5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0975B57C-EAB5-4D8E-B6F1-F9ED4A3CD48B}" type="CELLRANGE">
                      <a:rPr lang="en-US" altLang="ko-KR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A93D-451D-A5D9-489F1EF855E5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C4526C78-F883-472D-98FC-1F26E6CBC6A8}" type="CELLRANGE">
                      <a:rPr lang="en-US" altLang="ko-KR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A93D-451D-A5D9-489F1EF855E5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A2A3048E-7B63-485B-A1D5-40F0267EB79A}" type="CELLRANGE">
                      <a:rPr lang="en-US" altLang="ko-KR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A93D-451D-A5D9-489F1EF855E5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2676A7D1-6317-43C9-9C08-B96279423574}" type="CELLRANGE">
                      <a:rPr lang="en-US" altLang="ko-KR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A93D-451D-A5D9-489F1EF855E5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FA24EB18-59EF-40DC-A0AC-4E2000B47BDD}" type="CELLRANGE">
                      <a:rPr lang="en-US" altLang="ko-KR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A93D-451D-A5D9-489F1EF855E5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CBEF4995-97C1-449B-ACEF-EC2E7CE6131F}" type="CELLRANGE">
                      <a:rPr lang="en-US" altLang="ko-KR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A93D-451D-A5D9-489F1EF855E5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3C6E4FB4-5F7B-4B91-ADD0-3ECCF2536E4D}" type="CELLRANGE">
                      <a:rPr lang="en-US" altLang="ko-KR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A93D-451D-A5D9-489F1EF855E5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E0BB97A9-3EE9-4E17-96F6-F2AB6F0CAAD7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A93D-451D-A5D9-489F1EF855E5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ABF22F9E-7A9D-4120-89EC-B268EC5DE12B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A93D-451D-A5D9-489F1EF855E5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A93D-451D-A5D9-489F1EF855E5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A93D-451D-A5D9-489F1EF855E5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A93D-451D-A5D9-489F1EF855E5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A93D-451D-A5D9-489F1EF855E5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A93D-451D-A5D9-489F1EF855E5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A93D-451D-A5D9-489F1EF855E5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80B8634C-386D-4890-BEC3-0C911983BE9A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A93D-451D-A5D9-489F1EF855E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간트차트!$M$6:$M$25</c:f>
              <c:numCache>
                <c:formatCode>m"월"\ d"일";;;</c:formatCode>
                <c:ptCount val="20"/>
                <c:pt idx="0">
                  <c:v>44441</c:v>
                </c:pt>
                <c:pt idx="1">
                  <c:v>44446</c:v>
                </c:pt>
                <c:pt idx="2">
                  <c:v>44446</c:v>
                </c:pt>
                <c:pt idx="3">
                  <c:v>44448</c:v>
                </c:pt>
                <c:pt idx="4">
                  <c:v>44450</c:v>
                </c:pt>
                <c:pt idx="5">
                  <c:v>44456</c:v>
                </c:pt>
                <c:pt idx="6">
                  <c:v>44463</c:v>
                </c:pt>
                <c:pt idx="7">
                  <c:v>44469</c:v>
                </c:pt>
                <c:pt idx="8">
                  <c:v>44469</c:v>
                </c:pt>
                <c:pt idx="9">
                  <c:v>44473</c:v>
                </c:pt>
                <c:pt idx="10">
                  <c:v>44475</c:v>
                </c:pt>
                <c:pt idx="11">
                  <c:v>44476</c:v>
                </c:pt>
                <c:pt idx="12">
                  <c:v>44477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간트차트!$S$6:$S$26</c:f>
              <c:numCache>
                <c:formatCode>General</c:formatCode>
                <c:ptCount val="21"/>
                <c:pt idx="0">
                  <c:v>19.5</c:v>
                </c:pt>
                <c:pt idx="1">
                  <c:v>18.5</c:v>
                </c:pt>
                <c:pt idx="2">
                  <c:v>17.5</c:v>
                </c:pt>
                <c:pt idx="3">
                  <c:v>16.5</c:v>
                </c:pt>
                <c:pt idx="4">
                  <c:v>15.5</c:v>
                </c:pt>
                <c:pt idx="5">
                  <c:v>14.5</c:v>
                </c:pt>
                <c:pt idx="6">
                  <c:v>13.5</c:v>
                </c:pt>
                <c:pt idx="7">
                  <c:v>12.5</c:v>
                </c:pt>
                <c:pt idx="8">
                  <c:v>11.5</c:v>
                </c:pt>
                <c:pt idx="9">
                  <c:v>10.5</c:v>
                </c:pt>
                <c:pt idx="10">
                  <c:v>9.5</c:v>
                </c:pt>
                <c:pt idx="11">
                  <c:v>8.5</c:v>
                </c:pt>
                <c:pt idx="12">
                  <c:v>7.5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0.5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간트차트!$W$6:$W$25</c15:f>
                <c15:dlblRangeCache>
                  <c:ptCount val="20"/>
                  <c:pt idx="0">
                    <c:v>raw data 수집 완료 [DS &amp; DE]</c:v>
                  </c:pt>
                  <c:pt idx="1">
                    <c:v>서버 upload 완료 [DE]</c:v>
                  </c:pt>
                  <c:pt idx="2">
                    <c:v>EDA 완료 [DS]</c:v>
                  </c:pt>
                  <c:pt idx="3">
                    <c:v>성장 원동력 분석 보고서 [DS &amp; DE]</c:v>
                  </c:pt>
                  <c:pt idx="4">
                    <c:v>중간 멘토링 [DS &amp; DE]</c:v>
                  </c:pt>
                  <c:pt idx="5">
                    <c:v>최적 modeling 선정 [DS]</c:v>
                  </c:pt>
                  <c:pt idx="6">
                    <c:v>프로토타입 확정 [DS &amp; DE]</c:v>
                  </c:pt>
                  <c:pt idx="7">
                    <c:v>백엔드 완료 [DE]</c:v>
                  </c:pt>
                  <c:pt idx="8">
                    <c:v>프론트 완료 [DS]</c:v>
                  </c:pt>
                  <c:pt idx="9">
                    <c:v>멘토링 최종 피드백 [DS &amp; DE]</c:v>
                  </c:pt>
                  <c:pt idx="10">
                    <c:v> [DS &amp; DE]</c:v>
                  </c:pt>
                  <c:pt idx="11">
                    <c:v> [DS &amp; DE]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A93D-451D-A5D9-489F1EF855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5909823"/>
        <c:axId val="2035893183"/>
      </c:scatterChart>
      <c:catAx>
        <c:axId val="1937401823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35918559"/>
        <c:crosses val="autoZero"/>
        <c:auto val="1"/>
        <c:lblAlgn val="ctr"/>
        <c:lblOffset val="100"/>
        <c:noMultiLvlLbl val="0"/>
      </c:catAx>
      <c:valAx>
        <c:axId val="2035918559"/>
        <c:scaling>
          <c:orientation val="minMax"/>
          <c:max val="44486"/>
          <c:min val="44438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&quot;월&quot;\ d&quot;일&quot;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accent1">
                    <a:lumMod val="75000"/>
                  </a:schemeClr>
                </a:solidFill>
                <a:latin typeface="+mn-ea"/>
                <a:ea typeface="+mn-ea"/>
                <a:cs typeface="+mn-cs"/>
              </a:defRPr>
            </a:pPr>
            <a:endParaRPr lang="ko-KR"/>
          </a:p>
        </c:txPr>
        <c:crossAx val="1937401823"/>
        <c:crosses val="autoZero"/>
        <c:crossBetween val="between"/>
      </c:valAx>
      <c:valAx>
        <c:axId val="2035893183"/>
        <c:scaling>
          <c:orientation val="minMax"/>
          <c:max val="20"/>
        </c:scaling>
        <c:delete val="1"/>
        <c:axPos val="r"/>
        <c:numFmt formatCode="General" sourceLinked="1"/>
        <c:majorTickMark val="out"/>
        <c:minorTickMark val="none"/>
        <c:tickLblPos val="nextTo"/>
        <c:crossAx val="2035909823"/>
        <c:crosses val="max"/>
        <c:crossBetween val="midCat"/>
      </c:valAx>
      <c:valAx>
        <c:axId val="2035909823"/>
        <c:scaling>
          <c:orientation val="minMax"/>
        </c:scaling>
        <c:delete val="1"/>
        <c:axPos val="b"/>
        <c:numFmt formatCode="m&quot;월&quot;\ d&quot;일&quot;" sourceLinked="1"/>
        <c:majorTickMark val="out"/>
        <c:minorTickMark val="none"/>
        <c:tickLblPos val="nextTo"/>
        <c:crossAx val="20358931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365972</xdr:colOff>
      <xdr:row>32</xdr:row>
      <xdr:rowOff>32782</xdr:rowOff>
    </xdr:from>
    <xdr:to>
      <xdr:col>23</xdr:col>
      <xdr:colOff>448</xdr:colOff>
      <xdr:row>72</xdr:row>
      <xdr:rowOff>176893</xdr:rowOff>
    </xdr:to>
    <xdr:grpSp>
      <xdr:nvGrpSpPr>
        <xdr:cNvPr id="2" name="그룹 1">
          <a:extLst>
            <a:ext uri="{FF2B5EF4-FFF2-40B4-BE49-F238E27FC236}">
              <a16:creationId xmlns:a16="http://schemas.microsoft.com/office/drawing/2014/main" id="{1B80D721-DEB2-4EB6-A0A4-5063801384F5}"/>
            </a:ext>
          </a:extLst>
        </xdr:cNvPr>
        <xdr:cNvGrpSpPr/>
      </xdr:nvGrpSpPr>
      <xdr:grpSpPr>
        <a:xfrm>
          <a:off x="365972" y="7054068"/>
          <a:ext cx="16333162" cy="8852682"/>
          <a:chOff x="276325" y="4039524"/>
          <a:chExt cx="13298160" cy="8855791"/>
        </a:xfrm>
      </xdr:grpSpPr>
      <xdr:grpSp>
        <xdr:nvGrpSpPr>
          <xdr:cNvPr id="3" name="그룹 2">
            <a:extLst>
              <a:ext uri="{FF2B5EF4-FFF2-40B4-BE49-F238E27FC236}">
                <a16:creationId xmlns:a16="http://schemas.microsoft.com/office/drawing/2014/main" id="{9010A2F1-DA30-460D-A02C-675CFB2DCFCE}"/>
              </a:ext>
            </a:extLst>
          </xdr:cNvPr>
          <xdr:cNvGrpSpPr/>
        </xdr:nvGrpSpPr>
        <xdr:grpSpPr>
          <a:xfrm>
            <a:off x="276325" y="4039524"/>
            <a:ext cx="13227622" cy="8855791"/>
            <a:chOff x="276319" y="4039524"/>
            <a:chExt cx="13227614" cy="8855791"/>
          </a:xfrm>
        </xdr:grpSpPr>
        <xdr:graphicFrame macro="">
          <xdr:nvGraphicFramePr>
            <xdr:cNvPr id="16" name="차트 15">
              <a:extLst>
                <a:ext uri="{FF2B5EF4-FFF2-40B4-BE49-F238E27FC236}">
                  <a16:creationId xmlns:a16="http://schemas.microsoft.com/office/drawing/2014/main" id="{A07897EE-A317-4C62-BE64-2B584E96250B}"/>
                </a:ext>
              </a:extLst>
            </xdr:cNvPr>
            <xdr:cNvGraphicFramePr>
              <a:graphicFrameLocks/>
            </xdr:cNvGraphicFramePr>
          </xdr:nvGraphicFramePr>
          <xdr:xfrm>
            <a:off x="308541" y="4039524"/>
            <a:ext cx="13195392" cy="8855791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  <xdr:cxnSp macro="">
          <xdr:nvCxnSpPr>
            <xdr:cNvPr id="17" name="직선 연결선 16">
              <a:extLst>
                <a:ext uri="{FF2B5EF4-FFF2-40B4-BE49-F238E27FC236}">
                  <a16:creationId xmlns:a16="http://schemas.microsoft.com/office/drawing/2014/main" id="{291D0946-6488-4BFA-83DA-7D0719A0737E}"/>
                </a:ext>
              </a:extLst>
            </xdr:cNvPr>
            <xdr:cNvCxnSpPr/>
          </xdr:nvCxnSpPr>
          <xdr:spPr>
            <a:xfrm>
              <a:off x="276396" y="4476907"/>
              <a:ext cx="13220035" cy="0"/>
            </a:xfrm>
            <a:prstGeom prst="line">
              <a:avLst/>
            </a:prstGeom>
            <a:ln w="19050">
              <a:solidFill>
                <a:schemeClr val="bg2">
                  <a:lumMod val="2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8" name="직선 연결선 17">
              <a:extLst>
                <a:ext uri="{FF2B5EF4-FFF2-40B4-BE49-F238E27FC236}">
                  <a16:creationId xmlns:a16="http://schemas.microsoft.com/office/drawing/2014/main" id="{1F715953-F645-4446-85AA-86303C63EDAA}"/>
                </a:ext>
              </a:extLst>
            </xdr:cNvPr>
            <xdr:cNvCxnSpPr/>
          </xdr:nvCxnSpPr>
          <xdr:spPr>
            <a:xfrm>
              <a:off x="276319" y="4731620"/>
              <a:ext cx="13220158" cy="0"/>
            </a:xfrm>
            <a:prstGeom prst="line">
              <a:avLst/>
            </a:prstGeom>
            <a:ln w="19050">
              <a:solidFill>
                <a:schemeClr val="bg2">
                  <a:lumMod val="2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grpSp>
        <xdr:nvGrpSpPr>
          <xdr:cNvPr id="4" name="그룹 3">
            <a:extLst>
              <a:ext uri="{FF2B5EF4-FFF2-40B4-BE49-F238E27FC236}">
                <a16:creationId xmlns:a16="http://schemas.microsoft.com/office/drawing/2014/main" id="{85785B5C-ED22-41A7-8F42-93D037F5ECEC}"/>
              </a:ext>
            </a:extLst>
          </xdr:cNvPr>
          <xdr:cNvGrpSpPr/>
        </xdr:nvGrpSpPr>
        <xdr:grpSpPr>
          <a:xfrm>
            <a:off x="9498106" y="4049773"/>
            <a:ext cx="912990" cy="296091"/>
            <a:chOff x="9120557" y="4046267"/>
            <a:chExt cx="907547" cy="299357"/>
          </a:xfrm>
        </xdr:grpSpPr>
        <xdr:sp macro="" textlink="">
          <xdr:nvSpPr>
            <xdr:cNvPr id="14" name="직사각형 13">
              <a:extLst>
                <a:ext uri="{FF2B5EF4-FFF2-40B4-BE49-F238E27FC236}">
                  <a16:creationId xmlns:a16="http://schemas.microsoft.com/office/drawing/2014/main" id="{9EAD0027-823E-4742-9E29-E9CACF65079D}"/>
                </a:ext>
              </a:extLst>
            </xdr:cNvPr>
            <xdr:cNvSpPr/>
          </xdr:nvSpPr>
          <xdr:spPr>
            <a:xfrm>
              <a:off x="9120557" y="4175799"/>
              <a:ext cx="475769" cy="70772"/>
            </a:xfrm>
            <a:prstGeom prst="rect">
              <a:avLst/>
            </a:prstGeom>
            <a:solidFill>
              <a:schemeClr val="tx1">
                <a:lumMod val="50000"/>
                <a:lumOff val="5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 b="1"/>
            </a:p>
          </xdr:txBody>
        </xdr:sp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2059425C-B7E2-4328-8ECC-A40D97451F64}"/>
                </a:ext>
              </a:extLst>
            </xdr:cNvPr>
            <xdr:cNvSpPr txBox="1"/>
          </xdr:nvSpPr>
          <xdr:spPr>
            <a:xfrm>
              <a:off x="9566101" y="4046267"/>
              <a:ext cx="462003" cy="29935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ko-KR" altLang="en-US" sz="1000" b="1"/>
                <a:t>계획</a:t>
              </a:r>
            </a:p>
          </xdr:txBody>
        </xdr:sp>
      </xdr:grpSp>
      <xdr:grpSp>
        <xdr:nvGrpSpPr>
          <xdr:cNvPr id="5" name="그룹 4">
            <a:extLst>
              <a:ext uri="{FF2B5EF4-FFF2-40B4-BE49-F238E27FC236}">
                <a16:creationId xmlns:a16="http://schemas.microsoft.com/office/drawing/2014/main" id="{41DAC7F1-6BD6-4842-B9A6-B7CAE482B0B6}"/>
              </a:ext>
            </a:extLst>
          </xdr:cNvPr>
          <xdr:cNvGrpSpPr/>
        </xdr:nvGrpSpPr>
        <xdr:grpSpPr>
          <a:xfrm>
            <a:off x="10578479" y="4049773"/>
            <a:ext cx="920100" cy="296091"/>
            <a:chOff x="10195343" y="4046267"/>
            <a:chExt cx="914657" cy="299357"/>
          </a:xfrm>
        </xdr:grpSpPr>
        <xdr:sp macro="" textlink="">
          <xdr:nvSpPr>
            <xdr:cNvPr id="12" name="직사각형 11">
              <a:extLst>
                <a:ext uri="{FF2B5EF4-FFF2-40B4-BE49-F238E27FC236}">
                  <a16:creationId xmlns:a16="http://schemas.microsoft.com/office/drawing/2014/main" id="{DA22F6D4-F427-4630-B4FC-52D1003A6950}"/>
                </a:ext>
              </a:extLst>
            </xdr:cNvPr>
            <xdr:cNvSpPr/>
          </xdr:nvSpPr>
          <xdr:spPr>
            <a:xfrm>
              <a:off x="10195343" y="4176895"/>
              <a:ext cx="473528" cy="68581"/>
            </a:xfrm>
            <a:prstGeom prst="rect">
              <a:avLst/>
            </a:prstGeom>
            <a:solidFill>
              <a:schemeClr val="bg2">
                <a:lumMod val="9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 b="1"/>
            </a:p>
          </xdr:txBody>
        </xdr:sp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5922520B-7EB7-4C21-B342-BA65741B2225}"/>
                </a:ext>
              </a:extLst>
            </xdr:cNvPr>
            <xdr:cNvSpPr txBox="1"/>
          </xdr:nvSpPr>
          <xdr:spPr>
            <a:xfrm>
              <a:off x="10647997" y="4046267"/>
              <a:ext cx="462003" cy="29935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ko-KR" altLang="en-US" sz="1000" b="1"/>
                <a:t>예정</a:t>
              </a:r>
            </a:p>
          </xdr:txBody>
        </xdr:sp>
      </xdr:grpSp>
      <xdr:grpSp>
        <xdr:nvGrpSpPr>
          <xdr:cNvPr id="6" name="그룹 5">
            <a:extLst>
              <a:ext uri="{FF2B5EF4-FFF2-40B4-BE49-F238E27FC236}">
                <a16:creationId xmlns:a16="http://schemas.microsoft.com/office/drawing/2014/main" id="{87CFE84A-6372-4477-A969-BF2D14CDF635}"/>
              </a:ext>
            </a:extLst>
          </xdr:cNvPr>
          <xdr:cNvGrpSpPr/>
        </xdr:nvGrpSpPr>
        <xdr:grpSpPr>
          <a:xfrm>
            <a:off x="11589764" y="4049773"/>
            <a:ext cx="927719" cy="296091"/>
            <a:chOff x="11201032" y="4046267"/>
            <a:chExt cx="922276" cy="299357"/>
          </a:xfrm>
        </xdr:grpSpPr>
        <xdr:sp macro="" textlink="">
          <xdr:nvSpPr>
            <xdr:cNvPr id="10" name="직사각형 9">
              <a:extLst>
                <a:ext uri="{FF2B5EF4-FFF2-40B4-BE49-F238E27FC236}">
                  <a16:creationId xmlns:a16="http://schemas.microsoft.com/office/drawing/2014/main" id="{B4421818-3B97-4237-87A5-6BF8D37E6E1B}"/>
                </a:ext>
              </a:extLst>
            </xdr:cNvPr>
            <xdr:cNvSpPr/>
          </xdr:nvSpPr>
          <xdr:spPr>
            <a:xfrm>
              <a:off x="11201032" y="4175327"/>
              <a:ext cx="478971" cy="71717"/>
            </a:xfrm>
            <a:prstGeom prst="rect">
              <a:avLst/>
            </a:prstGeom>
            <a:solidFill>
              <a:srgbClr val="FF66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 b="1"/>
            </a:p>
          </xdr:txBody>
        </xdr:sp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83506157-076A-4FE5-843D-92D435A19954}"/>
                </a:ext>
              </a:extLst>
            </xdr:cNvPr>
            <xdr:cNvSpPr txBox="1"/>
          </xdr:nvSpPr>
          <xdr:spPr>
            <a:xfrm>
              <a:off x="11661305" y="4046267"/>
              <a:ext cx="462003" cy="29935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ko-KR" altLang="en-US" sz="1000" b="1"/>
                <a:t>진행</a:t>
              </a:r>
            </a:p>
          </xdr:txBody>
        </xdr:sp>
      </xdr:grpSp>
      <xdr:grpSp>
        <xdr:nvGrpSpPr>
          <xdr:cNvPr id="7" name="그룹 6">
            <a:extLst>
              <a:ext uri="{FF2B5EF4-FFF2-40B4-BE49-F238E27FC236}">
                <a16:creationId xmlns:a16="http://schemas.microsoft.com/office/drawing/2014/main" id="{A163F3DE-6F62-4FD3-A4E3-025967E70EEE}"/>
              </a:ext>
            </a:extLst>
          </xdr:cNvPr>
          <xdr:cNvGrpSpPr/>
        </xdr:nvGrpSpPr>
        <xdr:grpSpPr>
          <a:xfrm>
            <a:off x="12639146" y="4042153"/>
            <a:ext cx="935339" cy="296091"/>
            <a:chOff x="12302070" y="4061507"/>
            <a:chExt cx="934251" cy="299357"/>
          </a:xfrm>
        </xdr:grpSpPr>
        <xdr:cxnSp macro="">
          <xdr:nvCxnSpPr>
            <xdr:cNvPr id="8" name="직선 화살표 연결선 7">
              <a:extLst>
                <a:ext uri="{FF2B5EF4-FFF2-40B4-BE49-F238E27FC236}">
                  <a16:creationId xmlns:a16="http://schemas.microsoft.com/office/drawing/2014/main" id="{D7F23F58-FF1F-45F4-AFCE-85616595C516}"/>
                </a:ext>
              </a:extLst>
            </xdr:cNvPr>
            <xdr:cNvCxnSpPr/>
          </xdr:nvCxnSpPr>
          <xdr:spPr>
            <a:xfrm>
              <a:off x="12302070" y="4211185"/>
              <a:ext cx="446314" cy="0"/>
            </a:xfrm>
            <a:prstGeom prst="straightConnector1">
              <a:avLst/>
            </a:prstGeom>
            <a:ln>
              <a:solidFill>
                <a:srgbClr val="FF6600"/>
              </a:solidFill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EC16D712-F856-4131-B4B7-384C14FBBD24}"/>
                </a:ext>
              </a:extLst>
            </xdr:cNvPr>
            <xdr:cNvSpPr txBox="1"/>
          </xdr:nvSpPr>
          <xdr:spPr>
            <a:xfrm>
              <a:off x="12774318" y="4061507"/>
              <a:ext cx="462003" cy="29935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ko-KR" altLang="en-US" sz="1000" b="1"/>
                <a:t>과정</a:t>
              </a:r>
            </a:p>
          </xdr:txBody>
        </xdr:sp>
      </xdr:grpSp>
    </xdr:grpSp>
    <xdr:clientData/>
  </xdr:twoCellAnchor>
  <xdr:twoCellAnchor>
    <xdr:from>
      <xdr:col>0</xdr:col>
      <xdr:colOff>318247</xdr:colOff>
      <xdr:row>31</xdr:row>
      <xdr:rowOff>140554</xdr:rowOff>
    </xdr:from>
    <xdr:to>
      <xdr:col>5</xdr:col>
      <xdr:colOff>242048</xdr:colOff>
      <xdr:row>33</xdr:row>
      <xdr:rowOff>75239</xdr:rowOff>
    </xdr:to>
    <xdr:sp macro="" textlink="$E$2">
      <xdr:nvSpPr>
        <xdr:cNvPr id="19" name="사각형: 둥근 모서리 18">
          <a:extLst>
            <a:ext uri="{FF2B5EF4-FFF2-40B4-BE49-F238E27FC236}">
              <a16:creationId xmlns:a16="http://schemas.microsoft.com/office/drawing/2014/main" id="{61000F22-44EF-4536-A3D6-D3481FD58700}"/>
            </a:ext>
          </a:extLst>
        </xdr:cNvPr>
        <xdr:cNvSpPr/>
      </xdr:nvSpPr>
      <xdr:spPr>
        <a:xfrm>
          <a:off x="318247" y="6808054"/>
          <a:ext cx="5056095" cy="360509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1035A0CE-EC21-455D-8ACE-AD9A6F25463D}" type="TxLink">
            <a:rPr lang="ko-KR" altLang="en-US" sz="1400" b="1" i="0" u="none" strike="noStrike">
              <a:solidFill>
                <a:schemeClr val="bg1"/>
              </a:solidFill>
              <a:latin typeface="맑은 고딕"/>
              <a:ea typeface="맑은 고딕"/>
            </a:rPr>
            <a:pPr algn="ctr"/>
            <a:t>차조심하조 (9월 1일~9월 30일) [진행률: 2%]</a:t>
          </a:fld>
          <a:endParaRPr lang="ko-KR" altLang="en-US" sz="1400" b="1">
            <a:solidFill>
              <a:schemeClr val="bg1"/>
            </a:solidFill>
          </a:endParaRPr>
        </a:p>
      </xdr:txBody>
    </xdr:sp>
    <xdr:clientData/>
  </xdr:twoCellAnchor>
  <xdr:twoCellAnchor>
    <xdr:from>
      <xdr:col>0</xdr:col>
      <xdr:colOff>386446</xdr:colOff>
      <xdr:row>56</xdr:row>
      <xdr:rowOff>-1</xdr:rowOff>
    </xdr:from>
    <xdr:to>
      <xdr:col>19</xdr:col>
      <xdr:colOff>5447</xdr:colOff>
      <xdr:row>56</xdr:row>
      <xdr:rowOff>-1</xdr:rowOff>
    </xdr:to>
    <xdr:cxnSp macro="">
      <xdr:nvCxnSpPr>
        <xdr:cNvPr id="25" name="직선 연결선 24">
          <a:extLst>
            <a:ext uri="{FF2B5EF4-FFF2-40B4-BE49-F238E27FC236}">
              <a16:creationId xmlns:a16="http://schemas.microsoft.com/office/drawing/2014/main" id="{9B0A8686-0A1F-49AE-B555-EE9DA4ADA4AA}"/>
            </a:ext>
          </a:extLst>
        </xdr:cNvPr>
        <xdr:cNvCxnSpPr/>
      </xdr:nvCxnSpPr>
      <xdr:spPr>
        <a:xfrm>
          <a:off x="386446" y="12246428"/>
          <a:ext cx="15914915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386446</xdr:colOff>
      <xdr:row>37</xdr:row>
      <xdr:rowOff>87086</xdr:rowOff>
    </xdr:from>
    <xdr:to>
      <xdr:col>19</xdr:col>
      <xdr:colOff>5447</xdr:colOff>
      <xdr:row>37</xdr:row>
      <xdr:rowOff>87086</xdr:rowOff>
    </xdr:to>
    <xdr:cxnSp macro="">
      <xdr:nvCxnSpPr>
        <xdr:cNvPr id="26" name="직선 연결선 25">
          <a:extLst>
            <a:ext uri="{FF2B5EF4-FFF2-40B4-BE49-F238E27FC236}">
              <a16:creationId xmlns:a16="http://schemas.microsoft.com/office/drawing/2014/main" id="{428C1274-D26B-4913-B05E-CD7700989131}"/>
            </a:ext>
          </a:extLst>
        </xdr:cNvPr>
        <xdr:cNvCxnSpPr/>
      </xdr:nvCxnSpPr>
      <xdr:spPr>
        <a:xfrm>
          <a:off x="386446" y="8196943"/>
          <a:ext cx="15914915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386446</xdr:colOff>
      <xdr:row>39</xdr:row>
      <xdr:rowOff>56606</xdr:rowOff>
    </xdr:from>
    <xdr:to>
      <xdr:col>19</xdr:col>
      <xdr:colOff>5447</xdr:colOff>
      <xdr:row>39</xdr:row>
      <xdr:rowOff>56606</xdr:rowOff>
    </xdr:to>
    <xdr:cxnSp macro="">
      <xdr:nvCxnSpPr>
        <xdr:cNvPr id="27" name="직선 연결선 26">
          <a:extLst>
            <a:ext uri="{FF2B5EF4-FFF2-40B4-BE49-F238E27FC236}">
              <a16:creationId xmlns:a16="http://schemas.microsoft.com/office/drawing/2014/main" id="{26988F09-CEC4-4306-9357-32676F7E55B3}"/>
            </a:ext>
          </a:extLst>
        </xdr:cNvPr>
        <xdr:cNvCxnSpPr/>
      </xdr:nvCxnSpPr>
      <xdr:spPr>
        <a:xfrm>
          <a:off x="386446" y="8601892"/>
          <a:ext cx="15914915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386446</xdr:colOff>
      <xdr:row>41</xdr:row>
      <xdr:rowOff>26127</xdr:rowOff>
    </xdr:from>
    <xdr:to>
      <xdr:col>19</xdr:col>
      <xdr:colOff>5447</xdr:colOff>
      <xdr:row>41</xdr:row>
      <xdr:rowOff>26127</xdr:rowOff>
    </xdr:to>
    <xdr:cxnSp macro="">
      <xdr:nvCxnSpPr>
        <xdr:cNvPr id="28" name="직선 연결선 27">
          <a:extLst>
            <a:ext uri="{FF2B5EF4-FFF2-40B4-BE49-F238E27FC236}">
              <a16:creationId xmlns:a16="http://schemas.microsoft.com/office/drawing/2014/main" id="{1335BCA9-93EF-4A74-B1DB-5148AF87614C}"/>
            </a:ext>
          </a:extLst>
        </xdr:cNvPr>
        <xdr:cNvCxnSpPr/>
      </xdr:nvCxnSpPr>
      <xdr:spPr>
        <a:xfrm>
          <a:off x="386446" y="9006841"/>
          <a:ext cx="15914915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377481</xdr:colOff>
      <xdr:row>47</xdr:row>
      <xdr:rowOff>159573</xdr:rowOff>
    </xdr:from>
    <xdr:to>
      <xdr:col>18</xdr:col>
      <xdr:colOff>5447</xdr:colOff>
      <xdr:row>47</xdr:row>
      <xdr:rowOff>159573</xdr:rowOff>
    </xdr:to>
    <xdr:cxnSp macro="">
      <xdr:nvCxnSpPr>
        <xdr:cNvPr id="29" name="직선 연결선 28">
          <a:extLst>
            <a:ext uri="{FF2B5EF4-FFF2-40B4-BE49-F238E27FC236}">
              <a16:creationId xmlns:a16="http://schemas.microsoft.com/office/drawing/2014/main" id="{4B3FDA2F-62B5-4BF3-8CD4-3EA8F91ADBA1}"/>
            </a:ext>
          </a:extLst>
        </xdr:cNvPr>
        <xdr:cNvCxnSpPr/>
      </xdr:nvCxnSpPr>
      <xdr:spPr>
        <a:xfrm>
          <a:off x="377481" y="10737926"/>
          <a:ext cx="16239566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386446</xdr:colOff>
      <xdr:row>44</xdr:row>
      <xdr:rowOff>182882</xdr:rowOff>
    </xdr:from>
    <xdr:to>
      <xdr:col>19</xdr:col>
      <xdr:colOff>5447</xdr:colOff>
      <xdr:row>44</xdr:row>
      <xdr:rowOff>182882</xdr:rowOff>
    </xdr:to>
    <xdr:cxnSp macro="">
      <xdr:nvCxnSpPr>
        <xdr:cNvPr id="30" name="직선 연결선 29">
          <a:extLst>
            <a:ext uri="{FF2B5EF4-FFF2-40B4-BE49-F238E27FC236}">
              <a16:creationId xmlns:a16="http://schemas.microsoft.com/office/drawing/2014/main" id="{4EB49B69-32DB-4EA9-8DDF-D09E76D47156}"/>
            </a:ext>
          </a:extLst>
        </xdr:cNvPr>
        <xdr:cNvCxnSpPr/>
      </xdr:nvCxnSpPr>
      <xdr:spPr>
        <a:xfrm>
          <a:off x="386446" y="9816739"/>
          <a:ext cx="15914915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135434</xdr:colOff>
      <xdr:row>54</xdr:row>
      <xdr:rowOff>179297</xdr:rowOff>
    </xdr:from>
    <xdr:to>
      <xdr:col>15</xdr:col>
      <xdr:colOff>803306</xdr:colOff>
      <xdr:row>54</xdr:row>
      <xdr:rowOff>179297</xdr:rowOff>
    </xdr:to>
    <xdr:cxnSp macro="">
      <xdr:nvCxnSpPr>
        <xdr:cNvPr id="31" name="직선 연결선 30">
          <a:extLst>
            <a:ext uri="{FF2B5EF4-FFF2-40B4-BE49-F238E27FC236}">
              <a16:creationId xmlns:a16="http://schemas.microsoft.com/office/drawing/2014/main" id="{81060D38-556A-4F0D-8ADF-09F8D6C7A5D7}"/>
            </a:ext>
          </a:extLst>
        </xdr:cNvPr>
        <xdr:cNvCxnSpPr/>
      </xdr:nvCxnSpPr>
      <xdr:spPr>
        <a:xfrm>
          <a:off x="135434" y="12326473"/>
          <a:ext cx="16239566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386446</xdr:colOff>
      <xdr:row>48</xdr:row>
      <xdr:rowOff>121922</xdr:rowOff>
    </xdr:from>
    <xdr:to>
      <xdr:col>19</xdr:col>
      <xdr:colOff>5447</xdr:colOff>
      <xdr:row>48</xdr:row>
      <xdr:rowOff>121922</xdr:rowOff>
    </xdr:to>
    <xdr:cxnSp macro="">
      <xdr:nvCxnSpPr>
        <xdr:cNvPr id="32" name="직선 연결선 31">
          <a:extLst>
            <a:ext uri="{FF2B5EF4-FFF2-40B4-BE49-F238E27FC236}">
              <a16:creationId xmlns:a16="http://schemas.microsoft.com/office/drawing/2014/main" id="{36ACFFDE-06A0-4D64-8471-0571A2B10B51}"/>
            </a:ext>
          </a:extLst>
        </xdr:cNvPr>
        <xdr:cNvCxnSpPr/>
      </xdr:nvCxnSpPr>
      <xdr:spPr>
        <a:xfrm>
          <a:off x="386446" y="10626636"/>
          <a:ext cx="15914915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386446</xdr:colOff>
      <xdr:row>50</xdr:row>
      <xdr:rowOff>91442</xdr:rowOff>
    </xdr:from>
    <xdr:to>
      <xdr:col>19</xdr:col>
      <xdr:colOff>5447</xdr:colOff>
      <xdr:row>50</xdr:row>
      <xdr:rowOff>91442</xdr:rowOff>
    </xdr:to>
    <xdr:cxnSp macro="">
      <xdr:nvCxnSpPr>
        <xdr:cNvPr id="33" name="직선 연결선 32">
          <a:extLst>
            <a:ext uri="{FF2B5EF4-FFF2-40B4-BE49-F238E27FC236}">
              <a16:creationId xmlns:a16="http://schemas.microsoft.com/office/drawing/2014/main" id="{4017BFAE-90F4-4318-81F3-B648A51FBB1E}"/>
            </a:ext>
          </a:extLst>
        </xdr:cNvPr>
        <xdr:cNvCxnSpPr/>
      </xdr:nvCxnSpPr>
      <xdr:spPr>
        <a:xfrm>
          <a:off x="386446" y="11031585"/>
          <a:ext cx="15914915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386446</xdr:colOff>
      <xdr:row>52</xdr:row>
      <xdr:rowOff>60963</xdr:rowOff>
    </xdr:from>
    <xdr:to>
      <xdr:col>19</xdr:col>
      <xdr:colOff>5447</xdr:colOff>
      <xdr:row>52</xdr:row>
      <xdr:rowOff>60963</xdr:rowOff>
    </xdr:to>
    <xdr:cxnSp macro="">
      <xdr:nvCxnSpPr>
        <xdr:cNvPr id="34" name="직선 연결선 33">
          <a:extLst>
            <a:ext uri="{FF2B5EF4-FFF2-40B4-BE49-F238E27FC236}">
              <a16:creationId xmlns:a16="http://schemas.microsoft.com/office/drawing/2014/main" id="{0030F34A-7ED9-4EA8-BD52-35C4D8B56DB2}"/>
            </a:ext>
          </a:extLst>
        </xdr:cNvPr>
        <xdr:cNvCxnSpPr/>
      </xdr:nvCxnSpPr>
      <xdr:spPr>
        <a:xfrm>
          <a:off x="386446" y="11436534"/>
          <a:ext cx="15914915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386446</xdr:colOff>
      <xdr:row>54</xdr:row>
      <xdr:rowOff>30483</xdr:rowOff>
    </xdr:from>
    <xdr:to>
      <xdr:col>19</xdr:col>
      <xdr:colOff>5447</xdr:colOff>
      <xdr:row>54</xdr:row>
      <xdr:rowOff>30483</xdr:rowOff>
    </xdr:to>
    <xdr:cxnSp macro="">
      <xdr:nvCxnSpPr>
        <xdr:cNvPr id="35" name="직선 연결선 34">
          <a:extLst>
            <a:ext uri="{FF2B5EF4-FFF2-40B4-BE49-F238E27FC236}">
              <a16:creationId xmlns:a16="http://schemas.microsoft.com/office/drawing/2014/main" id="{4331343C-21D3-4D3D-9EC6-29B8E1FE8F98}"/>
            </a:ext>
          </a:extLst>
        </xdr:cNvPr>
        <xdr:cNvCxnSpPr/>
      </xdr:nvCxnSpPr>
      <xdr:spPr>
        <a:xfrm>
          <a:off x="386446" y="11841483"/>
          <a:ext cx="15914915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386446</xdr:colOff>
      <xdr:row>57</xdr:row>
      <xdr:rowOff>187476</xdr:rowOff>
    </xdr:from>
    <xdr:to>
      <xdr:col>19</xdr:col>
      <xdr:colOff>5447</xdr:colOff>
      <xdr:row>57</xdr:row>
      <xdr:rowOff>187476</xdr:rowOff>
    </xdr:to>
    <xdr:cxnSp macro="">
      <xdr:nvCxnSpPr>
        <xdr:cNvPr id="37" name="직선 연결선 36">
          <a:extLst>
            <a:ext uri="{FF2B5EF4-FFF2-40B4-BE49-F238E27FC236}">
              <a16:creationId xmlns:a16="http://schemas.microsoft.com/office/drawing/2014/main" id="{45AE8CB0-4B39-4D6E-BE26-34BCD8929B0C}"/>
            </a:ext>
          </a:extLst>
        </xdr:cNvPr>
        <xdr:cNvCxnSpPr/>
      </xdr:nvCxnSpPr>
      <xdr:spPr>
        <a:xfrm>
          <a:off x="386446" y="12651619"/>
          <a:ext cx="15914915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386446</xdr:colOff>
      <xdr:row>59</xdr:row>
      <xdr:rowOff>157239</xdr:rowOff>
    </xdr:from>
    <xdr:to>
      <xdr:col>19</xdr:col>
      <xdr:colOff>5447</xdr:colOff>
      <xdr:row>59</xdr:row>
      <xdr:rowOff>157239</xdr:rowOff>
    </xdr:to>
    <xdr:cxnSp macro="">
      <xdr:nvCxnSpPr>
        <xdr:cNvPr id="38" name="직선 연결선 37">
          <a:extLst>
            <a:ext uri="{FF2B5EF4-FFF2-40B4-BE49-F238E27FC236}">
              <a16:creationId xmlns:a16="http://schemas.microsoft.com/office/drawing/2014/main" id="{0EC3612C-D81D-4D3F-81CB-2676ACAABD60}"/>
            </a:ext>
          </a:extLst>
        </xdr:cNvPr>
        <xdr:cNvCxnSpPr/>
      </xdr:nvCxnSpPr>
      <xdr:spPr>
        <a:xfrm>
          <a:off x="386446" y="13056810"/>
          <a:ext cx="15914915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386446</xdr:colOff>
      <xdr:row>61</xdr:row>
      <xdr:rowOff>127001</xdr:rowOff>
    </xdr:from>
    <xdr:to>
      <xdr:col>19</xdr:col>
      <xdr:colOff>5447</xdr:colOff>
      <xdr:row>61</xdr:row>
      <xdr:rowOff>127001</xdr:rowOff>
    </xdr:to>
    <xdr:cxnSp macro="">
      <xdr:nvCxnSpPr>
        <xdr:cNvPr id="39" name="직선 연결선 38">
          <a:extLst>
            <a:ext uri="{FF2B5EF4-FFF2-40B4-BE49-F238E27FC236}">
              <a16:creationId xmlns:a16="http://schemas.microsoft.com/office/drawing/2014/main" id="{28F1F2B2-0B10-45C4-BAB5-9461A925619F}"/>
            </a:ext>
          </a:extLst>
        </xdr:cNvPr>
        <xdr:cNvCxnSpPr/>
      </xdr:nvCxnSpPr>
      <xdr:spPr>
        <a:xfrm>
          <a:off x="386446" y="13462001"/>
          <a:ext cx="15914915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386446</xdr:colOff>
      <xdr:row>63</xdr:row>
      <xdr:rowOff>96763</xdr:rowOff>
    </xdr:from>
    <xdr:to>
      <xdr:col>19</xdr:col>
      <xdr:colOff>5447</xdr:colOff>
      <xdr:row>63</xdr:row>
      <xdr:rowOff>96763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id="{0D268770-D671-477D-A100-4B6981FFD30D}"/>
            </a:ext>
          </a:extLst>
        </xdr:cNvPr>
        <xdr:cNvCxnSpPr/>
      </xdr:nvCxnSpPr>
      <xdr:spPr>
        <a:xfrm>
          <a:off x="386446" y="13867192"/>
          <a:ext cx="15914915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386446</xdr:colOff>
      <xdr:row>65</xdr:row>
      <xdr:rowOff>66526</xdr:rowOff>
    </xdr:from>
    <xdr:to>
      <xdr:col>19</xdr:col>
      <xdr:colOff>5447</xdr:colOff>
      <xdr:row>65</xdr:row>
      <xdr:rowOff>66526</xdr:rowOff>
    </xdr:to>
    <xdr:cxnSp macro="">
      <xdr:nvCxnSpPr>
        <xdr:cNvPr id="41" name="직선 연결선 40">
          <a:extLst>
            <a:ext uri="{FF2B5EF4-FFF2-40B4-BE49-F238E27FC236}">
              <a16:creationId xmlns:a16="http://schemas.microsoft.com/office/drawing/2014/main" id="{8FD498EE-CFDD-4686-B258-C9EBB5D0571A}"/>
            </a:ext>
          </a:extLst>
        </xdr:cNvPr>
        <xdr:cNvCxnSpPr/>
      </xdr:nvCxnSpPr>
      <xdr:spPr>
        <a:xfrm>
          <a:off x="386446" y="14272383"/>
          <a:ext cx="15914915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386446</xdr:colOff>
      <xdr:row>67</xdr:row>
      <xdr:rowOff>36288</xdr:rowOff>
    </xdr:from>
    <xdr:to>
      <xdr:col>19</xdr:col>
      <xdr:colOff>5447</xdr:colOff>
      <xdr:row>67</xdr:row>
      <xdr:rowOff>36288</xdr:rowOff>
    </xdr:to>
    <xdr:cxnSp macro="">
      <xdr:nvCxnSpPr>
        <xdr:cNvPr id="42" name="직선 연결선 41">
          <a:extLst>
            <a:ext uri="{FF2B5EF4-FFF2-40B4-BE49-F238E27FC236}">
              <a16:creationId xmlns:a16="http://schemas.microsoft.com/office/drawing/2014/main" id="{8C2AE296-4AF9-444B-876B-EDD6F5183DE3}"/>
            </a:ext>
          </a:extLst>
        </xdr:cNvPr>
        <xdr:cNvCxnSpPr/>
      </xdr:nvCxnSpPr>
      <xdr:spPr>
        <a:xfrm>
          <a:off x="386446" y="14677574"/>
          <a:ext cx="15914915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386446</xdr:colOff>
      <xdr:row>69</xdr:row>
      <xdr:rowOff>6051</xdr:rowOff>
    </xdr:from>
    <xdr:to>
      <xdr:col>19</xdr:col>
      <xdr:colOff>5447</xdr:colOff>
      <xdr:row>69</xdr:row>
      <xdr:rowOff>6051</xdr:rowOff>
    </xdr:to>
    <xdr:cxnSp macro="">
      <xdr:nvCxnSpPr>
        <xdr:cNvPr id="43" name="직선 연결선 42">
          <a:extLst>
            <a:ext uri="{FF2B5EF4-FFF2-40B4-BE49-F238E27FC236}">
              <a16:creationId xmlns:a16="http://schemas.microsoft.com/office/drawing/2014/main" id="{5D98E090-627D-4268-B93E-19262338A5FC}"/>
            </a:ext>
          </a:extLst>
        </xdr:cNvPr>
        <xdr:cNvCxnSpPr/>
      </xdr:nvCxnSpPr>
      <xdr:spPr>
        <a:xfrm>
          <a:off x="386446" y="15082765"/>
          <a:ext cx="15914915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386446</xdr:colOff>
      <xdr:row>70</xdr:row>
      <xdr:rowOff>193527</xdr:rowOff>
    </xdr:from>
    <xdr:to>
      <xdr:col>19</xdr:col>
      <xdr:colOff>5447</xdr:colOff>
      <xdr:row>70</xdr:row>
      <xdr:rowOff>193527</xdr:rowOff>
    </xdr:to>
    <xdr:cxnSp macro="">
      <xdr:nvCxnSpPr>
        <xdr:cNvPr id="44" name="직선 연결선 43">
          <a:extLst>
            <a:ext uri="{FF2B5EF4-FFF2-40B4-BE49-F238E27FC236}">
              <a16:creationId xmlns:a16="http://schemas.microsoft.com/office/drawing/2014/main" id="{3DEFCA1F-8C26-45AD-9AFF-AFFDA4417664}"/>
            </a:ext>
          </a:extLst>
        </xdr:cNvPr>
        <xdr:cNvCxnSpPr/>
      </xdr:nvCxnSpPr>
      <xdr:spPr>
        <a:xfrm>
          <a:off x="386446" y="15487956"/>
          <a:ext cx="15914915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386446</xdr:colOff>
      <xdr:row>72</xdr:row>
      <xdr:rowOff>163286</xdr:rowOff>
    </xdr:from>
    <xdr:to>
      <xdr:col>19</xdr:col>
      <xdr:colOff>5447</xdr:colOff>
      <xdr:row>72</xdr:row>
      <xdr:rowOff>163286</xdr:rowOff>
    </xdr:to>
    <xdr:cxnSp macro="">
      <xdr:nvCxnSpPr>
        <xdr:cNvPr id="45" name="직선 연결선 44">
          <a:extLst>
            <a:ext uri="{FF2B5EF4-FFF2-40B4-BE49-F238E27FC236}">
              <a16:creationId xmlns:a16="http://schemas.microsoft.com/office/drawing/2014/main" id="{FAD46A14-512B-45FD-8226-1001B1BE3640}"/>
            </a:ext>
          </a:extLst>
        </xdr:cNvPr>
        <xdr:cNvCxnSpPr/>
      </xdr:nvCxnSpPr>
      <xdr:spPr>
        <a:xfrm>
          <a:off x="386446" y="15893143"/>
          <a:ext cx="15914915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&#50724;&#48736;&#46160;&#50641;&#49472;/Google%20&#46300;&#46972;&#51060;&#48652;/&#47928;&#49436;&#49436;&#49885;/&#50641;&#49472;%20&#45804;&#47141;%20&#51088;&#46041;&#54868;%20&#50577;&#49885;/&#50641;&#49472;%20&#44277;&#55092;&#51068;%20&#51068;&#51221;%20&#51088;&#46041;&#54868;%20&#45804;&#47141;%20v1.4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ppadu/Desktop/&#50641;&#49472;%20&#51068;&#51221;&#54364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달력"/>
      <sheetName val="일정관리"/>
      <sheetName val="설정"/>
      <sheetName val="연결이미지"/>
    </sheetNames>
    <sheetDataSet>
      <sheetData sheetId="0">
        <row r="3">
          <cell r="AL3" t="str">
            <v>2020년 3월 달력</v>
          </cell>
        </row>
        <row r="5">
          <cell r="B5" t="str">
            <v>Sun</v>
          </cell>
          <cell r="G5" t="str">
            <v>Mon</v>
          </cell>
          <cell r="L5" t="str">
            <v>Tue</v>
          </cell>
          <cell r="Q5" t="str">
            <v>Wed</v>
          </cell>
          <cell r="V5" t="str">
            <v>Thu</v>
          </cell>
          <cell r="AA5" t="str">
            <v>Fri</v>
          </cell>
          <cell r="AF5" t="str">
            <v>Sat</v>
          </cell>
        </row>
      </sheetData>
      <sheetData sheetId="1">
        <row r="1">
          <cell r="A1" t="str">
            <v>1900-01-02</v>
          </cell>
          <cell r="B1" t="str">
            <v>1</v>
          </cell>
          <cell r="C1" t="str">
            <v>0</v>
          </cell>
          <cell r="J1" t="str">
            <v>일정</v>
          </cell>
          <cell r="K1" t="str">
            <v>아이콘</v>
          </cell>
          <cell r="W1" t="str">
            <v>메모일</v>
          </cell>
          <cell r="X1" t="str">
            <v>메모</v>
          </cell>
          <cell r="AA1" t="str">
            <v>요일</v>
          </cell>
        </row>
        <row r="2">
          <cell r="A2">
            <v>43831</v>
          </cell>
          <cell r="B2">
            <v>43831</v>
          </cell>
          <cell r="C2" t="str">
            <v>신정</v>
          </cell>
          <cell r="J2">
            <v>43878</v>
          </cell>
          <cell r="K2" t="str">
            <v>📷</v>
          </cell>
          <cell r="M2" t="str">
            <v>초록</v>
          </cell>
          <cell r="N2" t="str">
            <v>📷 영상 촬영</v>
          </cell>
          <cell r="W2">
            <v>43845</v>
          </cell>
          <cell r="X2" t="str">
            <v>마케팅 본부 김영식 팀장님 안부인사 드리기</v>
          </cell>
          <cell r="AA2" t="str">
            <v>월</v>
          </cell>
        </row>
        <row r="3">
          <cell r="A3">
            <v>43854</v>
          </cell>
          <cell r="B3">
            <v>43854</v>
          </cell>
          <cell r="C3" t="str">
            <v>설날</v>
          </cell>
          <cell r="J3">
            <v>43880</v>
          </cell>
          <cell r="K3" t="str">
            <v>✏️</v>
          </cell>
          <cell r="W3">
            <v>43862</v>
          </cell>
          <cell r="X3" t="str">
            <v>중국 베이징 관련 담당자 메일 통보</v>
          </cell>
          <cell r="AA3" t="str">
            <v>수</v>
          </cell>
        </row>
        <row r="4">
          <cell r="A4">
            <v>43855</v>
          </cell>
          <cell r="B4">
            <v>43855</v>
          </cell>
          <cell r="C4" t="str">
            <v>설날</v>
          </cell>
          <cell r="J4">
            <v>43881</v>
          </cell>
          <cell r="K4" t="str">
            <v>🎁</v>
          </cell>
          <cell r="W4">
            <v>43864</v>
          </cell>
          <cell r="X4" t="str">
            <v>김상혁 상무님께 출장품의 최종검토 필요</v>
          </cell>
        </row>
        <row r="5">
          <cell r="A5">
            <v>43856</v>
          </cell>
          <cell r="B5">
            <v>43856</v>
          </cell>
          <cell r="C5" t="str">
            <v>설날</v>
          </cell>
          <cell r="J5">
            <v>43886</v>
          </cell>
          <cell r="K5" t="str">
            <v>🎁</v>
          </cell>
          <cell r="W5">
            <v>43876</v>
          </cell>
          <cell r="X5" t="str">
            <v>편집자 회의 후 후속조치 항목 정리</v>
          </cell>
        </row>
        <row r="6">
          <cell r="A6">
            <v>43891</v>
          </cell>
          <cell r="B6">
            <v>43891</v>
          </cell>
          <cell r="C6" t="str">
            <v>삼일절</v>
          </cell>
          <cell r="J6">
            <v>43887</v>
          </cell>
          <cell r="K6" t="str">
            <v>💻</v>
          </cell>
          <cell r="W6">
            <v>43874</v>
          </cell>
          <cell r="X6" t="str">
            <v>마케팅 회의 담당부서 회의록 초안 취합</v>
          </cell>
        </row>
        <row r="7">
          <cell r="A7">
            <v>43956</v>
          </cell>
          <cell r="B7">
            <v>43956</v>
          </cell>
          <cell r="C7" t="str">
            <v>어린이날</v>
          </cell>
          <cell r="J7">
            <v>43888</v>
          </cell>
          <cell r="K7" t="str">
            <v>✔️</v>
          </cell>
          <cell r="W7">
            <v>43885</v>
          </cell>
          <cell r="X7" t="str">
            <v>마케팅 회의 관련 팀장 미팅 일정 공지</v>
          </cell>
        </row>
        <row r="8">
          <cell r="A8">
            <v>43951</v>
          </cell>
          <cell r="B8">
            <v>43951</v>
          </cell>
          <cell r="C8" t="str">
            <v>석가탄신일</v>
          </cell>
          <cell r="J8">
            <v>43889</v>
          </cell>
          <cell r="K8" t="str">
            <v>✔️</v>
          </cell>
          <cell r="W8">
            <v>43878</v>
          </cell>
          <cell r="X8" t="str">
            <v>회장님 골프 일정 확인</v>
          </cell>
        </row>
        <row r="9">
          <cell r="A9">
            <v>43988</v>
          </cell>
          <cell r="B9">
            <v>43988</v>
          </cell>
          <cell r="C9" t="str">
            <v>현충일</v>
          </cell>
          <cell r="J9">
            <v>43889</v>
          </cell>
          <cell r="K9" t="str">
            <v>💻</v>
          </cell>
        </row>
        <row r="10">
          <cell r="A10">
            <v>44058</v>
          </cell>
          <cell r="B10">
            <v>44058</v>
          </cell>
          <cell r="C10" t="str">
            <v>광복절</v>
          </cell>
          <cell r="J10">
            <v>43891</v>
          </cell>
          <cell r="K10" t="str">
            <v>📝</v>
          </cell>
        </row>
        <row r="11">
          <cell r="A11">
            <v>44104</v>
          </cell>
          <cell r="B11">
            <v>44104</v>
          </cell>
          <cell r="C11" t="str">
            <v>추석</v>
          </cell>
          <cell r="J11">
            <v>43891</v>
          </cell>
          <cell r="K11" t="str">
            <v>📽</v>
          </cell>
        </row>
        <row r="12">
          <cell r="A12">
            <v>44105</v>
          </cell>
          <cell r="B12">
            <v>44105</v>
          </cell>
          <cell r="C12" t="str">
            <v>추석</v>
          </cell>
          <cell r="J12">
            <v>43891</v>
          </cell>
          <cell r="K12" t="str">
            <v>📝</v>
          </cell>
        </row>
        <row r="13">
          <cell r="A13">
            <v>44106</v>
          </cell>
          <cell r="B13">
            <v>44106</v>
          </cell>
          <cell r="C13" t="str">
            <v>추석</v>
          </cell>
          <cell r="J13">
            <v>43892</v>
          </cell>
          <cell r="K13" t="str">
            <v>📝</v>
          </cell>
        </row>
        <row r="14">
          <cell r="A14">
            <v>44107</v>
          </cell>
          <cell r="B14">
            <v>44107</v>
          </cell>
          <cell r="C14" t="str">
            <v>개천절</v>
          </cell>
          <cell r="J14">
            <v>43898</v>
          </cell>
          <cell r="K14" t="str">
            <v>✏️</v>
          </cell>
        </row>
        <row r="15">
          <cell r="A15">
            <v>44113</v>
          </cell>
          <cell r="B15">
            <v>44113</v>
          </cell>
          <cell r="C15" t="str">
            <v>한글날</v>
          </cell>
          <cell r="J15">
            <v>43909</v>
          </cell>
          <cell r="K15" t="str">
            <v>⏰</v>
          </cell>
        </row>
        <row r="16">
          <cell r="A16">
            <v>44190</v>
          </cell>
          <cell r="B16">
            <v>44190</v>
          </cell>
          <cell r="C16" t="str">
            <v>성탄절</v>
          </cell>
          <cell r="J16">
            <v>43917</v>
          </cell>
          <cell r="K16" t="str">
            <v>📝</v>
          </cell>
        </row>
        <row r="17">
          <cell r="A17" t="str">
            <v>1900-01-02</v>
          </cell>
          <cell r="B17" t="str">
            <v>1</v>
          </cell>
          <cell r="C17" t="str">
            <v>02</v>
          </cell>
          <cell r="J17">
            <v>43864</v>
          </cell>
          <cell r="K17" t="str">
            <v>⏰</v>
          </cell>
        </row>
        <row r="18">
          <cell r="A18">
            <v>43893</v>
          </cell>
          <cell r="B18">
            <v>43893</v>
          </cell>
          <cell r="C18" t="str">
            <v>회사창립일</v>
          </cell>
        </row>
        <row r="19">
          <cell r="A19">
            <v>43911</v>
          </cell>
          <cell r="B19">
            <v>43911</v>
          </cell>
          <cell r="C19" t="str">
            <v>어머님 생신</v>
          </cell>
        </row>
        <row r="20">
          <cell r="A20">
            <v>43915</v>
          </cell>
          <cell r="B20">
            <v>43915</v>
          </cell>
          <cell r="C20" t="str">
            <v>결혼기념일</v>
          </cell>
        </row>
        <row r="21">
          <cell r="A21">
            <v>43926</v>
          </cell>
          <cell r="B21">
            <v>43560</v>
          </cell>
          <cell r="C21" t="str">
            <v>식목일</v>
          </cell>
        </row>
        <row r="22">
          <cell r="A22">
            <v>44174</v>
          </cell>
          <cell r="B22">
            <v>43078</v>
          </cell>
          <cell r="C22" t="str">
            <v>오빠두설립일</v>
          </cell>
        </row>
      </sheetData>
      <sheetData sheetId="2" refreshError="1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일정표"/>
    </sheetNames>
    <sheetDataSet>
      <sheetData sheetId="0">
        <row r="6">
          <cell r="H6" t="str">
            <v/>
          </cell>
          <cell r="J6" t="str">
            <v/>
          </cell>
          <cell r="L6" t="str">
            <v/>
          </cell>
          <cell r="N6" t="str">
            <v>📷 주변 여행지 관광</v>
          </cell>
          <cell r="P6" t="str">
            <v/>
          </cell>
        </row>
        <row r="7">
          <cell r="H7" t="str">
            <v>✈️ 숙소 도착 및 개인짐 정리</v>
          </cell>
          <cell r="J7" t="str">
            <v/>
          </cell>
          <cell r="L7" t="str">
            <v>🎤 부서별 개선사항 회의 및 발표준비</v>
          </cell>
          <cell r="N7" t="str">
            <v/>
          </cell>
          <cell r="P7" t="str">
            <v>📝 올해의 VIP 수상</v>
          </cell>
        </row>
        <row r="8">
          <cell r="H8" t="str">
            <v/>
          </cell>
          <cell r="J8" t="str">
            <v>✏️ 신규 재고관리 체계 논의</v>
          </cell>
          <cell r="L8" t="str">
            <v/>
          </cell>
          <cell r="N8" t="str">
            <v/>
          </cell>
          <cell r="P8" t="str">
            <v/>
          </cell>
        </row>
        <row r="9">
          <cell r="H9" t="str">
            <v/>
          </cell>
          <cell r="J9" t="str">
            <v/>
          </cell>
          <cell r="L9" t="str">
            <v/>
          </cell>
          <cell r="N9" t="str">
            <v/>
          </cell>
          <cell r="P9" t="str">
            <v/>
          </cell>
        </row>
        <row r="10">
          <cell r="H10" t="str">
            <v/>
          </cell>
          <cell r="J10" t="str">
            <v/>
          </cell>
          <cell r="L10" t="str">
            <v/>
          </cell>
          <cell r="N10" t="str">
            <v/>
          </cell>
          <cell r="P10" t="str">
            <v/>
          </cell>
        </row>
        <row r="11">
          <cell r="H11" t="str">
            <v/>
          </cell>
          <cell r="J11" t="str">
            <v/>
          </cell>
          <cell r="L11" t="str">
            <v/>
          </cell>
          <cell r="N11" t="str">
            <v/>
          </cell>
          <cell r="P11" t="str">
            <v>✈️ 퇴실준비 및 복귀</v>
          </cell>
        </row>
        <row r="12">
          <cell r="H12" t="str">
            <v/>
          </cell>
          <cell r="J12" t="str">
            <v/>
          </cell>
          <cell r="L12" t="str">
            <v>💻 부서별 개선사항 발표</v>
          </cell>
          <cell r="N12" t="str">
            <v/>
          </cell>
          <cell r="P12" t="str">
            <v/>
          </cell>
        </row>
        <row r="13">
          <cell r="H13" t="str">
            <v>✔️ 자유시간</v>
          </cell>
          <cell r="J13" t="str">
            <v/>
          </cell>
          <cell r="L13" t="str">
            <v/>
          </cell>
          <cell r="N13" t="str">
            <v/>
          </cell>
          <cell r="P13" t="str">
            <v/>
          </cell>
        </row>
        <row r="14">
          <cell r="H14" t="str">
            <v/>
          </cell>
          <cell r="J14" t="str">
            <v/>
          </cell>
          <cell r="L14" t="str">
            <v/>
          </cell>
          <cell r="N14" t="str">
            <v/>
          </cell>
          <cell r="P14" t="str">
            <v/>
          </cell>
        </row>
        <row r="15">
          <cell r="H15" t="str">
            <v/>
          </cell>
          <cell r="J15" t="str">
            <v/>
          </cell>
          <cell r="L15" t="str">
            <v/>
          </cell>
          <cell r="N15" t="str">
            <v/>
          </cell>
          <cell r="P15" t="str">
            <v/>
          </cell>
        </row>
        <row r="16">
          <cell r="H16" t="str">
            <v/>
          </cell>
          <cell r="J16" t="str">
            <v>🎤 신입사원 자기소개</v>
          </cell>
          <cell r="L16" t="str">
            <v/>
          </cell>
          <cell r="N16" t="str">
            <v/>
          </cell>
          <cell r="P16" t="str">
            <v/>
          </cell>
        </row>
        <row r="17">
          <cell r="H17" t="str">
            <v/>
          </cell>
          <cell r="J17" t="str">
            <v/>
          </cell>
          <cell r="L17" t="str">
            <v/>
          </cell>
          <cell r="N17" t="str">
            <v/>
          </cell>
          <cell r="P17" t="str">
            <v/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C4721-D281-44AA-A97E-769CE3E49FCB}">
  <sheetPr>
    <pageSetUpPr fitToPage="1"/>
  </sheetPr>
  <dimension ref="A1:Z31"/>
  <sheetViews>
    <sheetView showGridLines="0" tabSelected="1" topLeftCell="A31" zoomScale="70" zoomScaleNormal="70" workbookViewId="0">
      <selection activeCell="Y42" sqref="Y42"/>
    </sheetView>
  </sheetViews>
  <sheetFormatPr defaultColWidth="9" defaultRowHeight="17.399999999999999" outlineLevelRow="1" x14ac:dyDescent="0.4"/>
  <cols>
    <col min="1" max="1" width="28.69921875" style="5" customWidth="1"/>
    <col min="2" max="2" width="13.19921875" style="5" customWidth="1"/>
    <col min="3" max="3" width="27.59765625" style="5" customWidth="1"/>
    <col min="4" max="4" width="27.09765625" style="5" customWidth="1"/>
    <col min="5" max="5" width="11.5" style="4" customWidth="1"/>
    <col min="6" max="7" width="11.5" style="3" customWidth="1"/>
    <col min="8" max="8" width="11.5" style="4" customWidth="1"/>
    <col min="9" max="9" width="3.8984375" style="4" customWidth="1"/>
    <col min="10" max="13" width="11.5" style="4" customWidth="1"/>
    <col min="14" max="14" width="11.5" style="3" customWidth="1"/>
    <col min="15" max="15" width="9.765625E-2" style="5" customWidth="1"/>
    <col min="16" max="16" width="13.3984375" style="5" customWidth="1"/>
    <col min="17" max="23" width="9.765625E-2" style="5" customWidth="1"/>
    <col min="24" max="24" width="13.3984375" style="5" customWidth="1"/>
    <col min="25" max="25" width="8.69921875" style="5" customWidth="1"/>
    <col min="26" max="26" width="14.09765625" style="5" customWidth="1"/>
    <col min="27" max="16384" width="9" style="5"/>
  </cols>
  <sheetData>
    <row r="1" spans="1:26" outlineLevel="1" x14ac:dyDescent="0.4"/>
    <row r="2" spans="1:26" ht="19.95" customHeight="1" outlineLevel="1" thickBot="1" x14ac:dyDescent="0.45">
      <c r="A2" s="1" t="s">
        <v>0</v>
      </c>
      <c r="B2" s="1"/>
      <c r="C2" s="1"/>
      <c r="D2" s="2" t="s">
        <v>26</v>
      </c>
      <c r="E2" s="37" t="str">
        <f>D2&amp;" ("&amp;TEXT(E6,"m월 d일")&amp;"~"&amp;TEXT(H14,"m월 d일")&amp;") [진행률: "&amp;TEXT(N3,"0%")&amp;"]"</f>
        <v>차조심하조 (9월 1일~9월 30일) [진행률: 2%]</v>
      </c>
    </row>
    <row r="3" spans="1:26" ht="17.399999999999999" customHeight="1" outlineLevel="1" thickBot="1" x14ac:dyDescent="0.45">
      <c r="A3" s="1" t="s">
        <v>1</v>
      </c>
      <c r="B3" s="1"/>
      <c r="C3" s="1"/>
      <c r="D3" s="6">
        <f ca="1">TODAY()</f>
        <v>44441</v>
      </c>
      <c r="M3" s="7" t="s">
        <v>2</v>
      </c>
      <c r="N3" s="36">
        <f>SUMPRODUCT(N6:N25,L6:L25)/SUM(L6:L25)</f>
        <v>2.1874999999999999E-2</v>
      </c>
      <c r="Y3" s="38" t="s">
        <v>19</v>
      </c>
      <c r="Z3" s="38" t="s">
        <v>20</v>
      </c>
    </row>
    <row r="4" spans="1:26" ht="18" customHeight="1" outlineLevel="1" thickBot="1" x14ac:dyDescent="0.45">
      <c r="E4" s="48" t="s">
        <v>3</v>
      </c>
      <c r="F4" s="48"/>
      <c r="G4" s="48"/>
      <c r="H4" s="48"/>
      <c r="J4" s="49" t="s">
        <v>4</v>
      </c>
      <c r="K4" s="49"/>
      <c r="L4" s="49"/>
      <c r="M4" s="49"/>
      <c r="N4" s="49"/>
      <c r="O4" s="49"/>
      <c r="Y4" s="39">
        <f>MIN(E6:E25,J6:J25)-2</f>
        <v>44438</v>
      </c>
      <c r="Z4" s="39">
        <f>MAX(M6:M25,H6:H25)+10</f>
        <v>44487</v>
      </c>
    </row>
    <row r="5" spans="1:26" s="17" customFormat="1" ht="18" outlineLevel="1" thickBot="1" x14ac:dyDescent="0.45">
      <c r="A5" s="8" t="s">
        <v>5</v>
      </c>
      <c r="B5" s="8" t="s">
        <v>21</v>
      </c>
      <c r="C5" s="8" t="s">
        <v>22</v>
      </c>
      <c r="D5" s="9" t="s">
        <v>23</v>
      </c>
      <c r="E5" s="10" t="s">
        <v>6</v>
      </c>
      <c r="F5" s="10" t="s">
        <v>7</v>
      </c>
      <c r="G5" s="10" t="s">
        <v>8</v>
      </c>
      <c r="H5" s="11" t="s">
        <v>9</v>
      </c>
      <c r="I5" s="40"/>
      <c r="J5" s="11" t="s">
        <v>6</v>
      </c>
      <c r="K5" s="12" t="s">
        <v>7</v>
      </c>
      <c r="L5" s="12" t="s">
        <v>8</v>
      </c>
      <c r="M5" s="12" t="s">
        <v>9</v>
      </c>
      <c r="N5" s="10" t="s">
        <v>10</v>
      </c>
      <c r="O5" s="13" t="s">
        <v>11</v>
      </c>
      <c r="P5" s="14"/>
      <c r="Q5" s="15" t="s">
        <v>12</v>
      </c>
      <c r="R5" s="15" t="str">
        <f ca="1">"오늘 ("&amp;TEXT(R6,"m월 d일")&amp;")"</f>
        <v>오늘 (9월 2일)</v>
      </c>
      <c r="S5" s="14" t="s">
        <v>13</v>
      </c>
      <c r="T5" s="14" t="s">
        <v>14</v>
      </c>
      <c r="U5" s="14" t="s">
        <v>15</v>
      </c>
      <c r="V5" s="16" t="s">
        <v>16</v>
      </c>
      <c r="W5" s="16" t="s">
        <v>25</v>
      </c>
    </row>
    <row r="6" spans="1:26" outlineLevel="1" x14ac:dyDescent="0.4">
      <c r="A6" s="18" t="s">
        <v>29</v>
      </c>
      <c r="B6" s="18" t="s">
        <v>27</v>
      </c>
      <c r="C6" s="18" t="s">
        <v>30</v>
      </c>
      <c r="D6" s="19" t="s">
        <v>17</v>
      </c>
      <c r="E6" s="43">
        <v>44440</v>
      </c>
      <c r="F6" s="44">
        <v>1</v>
      </c>
      <c r="G6" s="32">
        <v>0</v>
      </c>
      <c r="H6" s="33">
        <f>WORKDAY.INTL(E6,F6,1)</f>
        <v>44441</v>
      </c>
      <c r="I6" s="41"/>
      <c r="J6" s="20">
        <f>E6</f>
        <v>44440</v>
      </c>
      <c r="K6" s="21">
        <f>F6</f>
        <v>1</v>
      </c>
      <c r="L6" s="32">
        <f>M6-J6</f>
        <v>1</v>
      </c>
      <c r="M6" s="33">
        <f>WORKDAY.INTL(J6,K6,1)</f>
        <v>44441</v>
      </c>
      <c r="N6" s="22">
        <v>0.7</v>
      </c>
      <c r="O6" s="23">
        <f>L6*N6</f>
        <v>0.7</v>
      </c>
      <c r="Q6" s="5">
        <f t="shared" ref="Q6:Q15" si="0">IF(A6="",NA(),19.1-ROW()+6)</f>
        <v>19.100000000000001</v>
      </c>
      <c r="R6" s="24">
        <f ca="1">D3</f>
        <v>44441</v>
      </c>
      <c r="S6" s="5">
        <f t="shared" ref="S6:S24" si="1">IF(A6="",NA(),19.5-ROW()+6)</f>
        <v>19.5</v>
      </c>
      <c r="T6" s="25" t="e">
        <f>VLOOKUP(D6,$A$6:$M$25,13,0)</f>
        <v>#N/A</v>
      </c>
      <c r="U6" s="5" t="e">
        <f>VLOOKUP(D6,$A$6:$Q$25,17,0)-Q6</f>
        <v>#N/A</v>
      </c>
      <c r="V6" s="5" t="e">
        <f t="shared" ref="V6:V25" si="2">IF(A6=D6,0,T6-J6-0.1)</f>
        <v>#N/A</v>
      </c>
      <c r="W6" s="47" t="str">
        <f>IF(B6="",C6,C6&amp;" ["&amp;B6&amp;"]")</f>
        <v>raw data 수집 완료 [DS &amp; DE]</v>
      </c>
    </row>
    <row r="7" spans="1:26" outlineLevel="1" x14ac:dyDescent="0.4">
      <c r="A7" s="26" t="s">
        <v>31</v>
      </c>
      <c r="B7" s="26" t="s">
        <v>32</v>
      </c>
      <c r="C7" s="26" t="s">
        <v>33</v>
      </c>
      <c r="D7" s="27" t="s">
        <v>28</v>
      </c>
      <c r="E7" s="45">
        <v>44441</v>
      </c>
      <c r="F7" s="46">
        <v>3</v>
      </c>
      <c r="G7" s="34">
        <v>0</v>
      </c>
      <c r="H7" s="35">
        <f t="shared" ref="H7:H14" si="3">WORKDAY.INTL(E7,F7,1)</f>
        <v>44446</v>
      </c>
      <c r="I7" s="42"/>
      <c r="J7" s="28">
        <f t="shared" ref="J7:J18" si="4">E7</f>
        <v>44441</v>
      </c>
      <c r="K7" s="29">
        <f t="shared" ref="K7:K25" si="5">F7</f>
        <v>3</v>
      </c>
      <c r="L7" s="34">
        <f t="shared" ref="L7:L14" si="6">M7-J7</f>
        <v>5</v>
      </c>
      <c r="M7" s="35">
        <f t="shared" ref="M7:M14" si="7">WORKDAY.INTL(J7,K7,1)</f>
        <v>44446</v>
      </c>
      <c r="N7" s="30">
        <v>0</v>
      </c>
      <c r="O7" s="31">
        <f t="shared" ref="O7:O25" si="8">L7*N7</f>
        <v>0</v>
      </c>
      <c r="Q7" s="5">
        <f t="shared" si="0"/>
        <v>18.100000000000001</v>
      </c>
      <c r="R7" s="24">
        <f ca="1">R6</f>
        <v>44441</v>
      </c>
      <c r="S7" s="5">
        <f t="shared" si="1"/>
        <v>18.5</v>
      </c>
      <c r="T7" s="25">
        <f t="shared" ref="T7:T25" si="9">VLOOKUP(D7,$A$6:$M$25,13,0)</f>
        <v>44441</v>
      </c>
      <c r="U7" s="5">
        <f t="shared" ref="U7:U25" si="10">VLOOKUP(D7,$A$6:$Q$25,17,0)-Q7</f>
        <v>1</v>
      </c>
      <c r="V7" s="5">
        <f t="shared" si="2"/>
        <v>-0.1</v>
      </c>
      <c r="W7" s="47" t="str">
        <f t="shared" ref="W7:W25" si="11">IF(B7="",C7,C7&amp;" ["&amp;B7&amp;"]")</f>
        <v>서버 upload 완료 [DE]</v>
      </c>
    </row>
    <row r="8" spans="1:26" outlineLevel="1" x14ac:dyDescent="0.4">
      <c r="A8" s="18" t="s">
        <v>35</v>
      </c>
      <c r="B8" s="18" t="s">
        <v>36</v>
      </c>
      <c r="C8" s="18" t="s">
        <v>37</v>
      </c>
      <c r="D8" s="19" t="s">
        <v>28</v>
      </c>
      <c r="E8" s="43">
        <v>44441</v>
      </c>
      <c r="F8" s="44">
        <v>3</v>
      </c>
      <c r="G8" s="32">
        <v>0</v>
      </c>
      <c r="H8" s="33">
        <f t="shared" si="3"/>
        <v>44446</v>
      </c>
      <c r="I8" s="41"/>
      <c r="J8" s="20">
        <f t="shared" si="4"/>
        <v>44441</v>
      </c>
      <c r="K8" s="21">
        <f t="shared" si="5"/>
        <v>3</v>
      </c>
      <c r="L8" s="32">
        <f t="shared" si="6"/>
        <v>5</v>
      </c>
      <c r="M8" s="33">
        <f t="shared" si="7"/>
        <v>44446</v>
      </c>
      <c r="N8" s="22">
        <v>0</v>
      </c>
      <c r="O8" s="23">
        <f t="shared" si="8"/>
        <v>0</v>
      </c>
      <c r="Q8" s="5">
        <f t="shared" si="0"/>
        <v>17.100000000000001</v>
      </c>
      <c r="R8" s="24">
        <f t="shared" ref="R8:R11" ca="1" si="12">R7</f>
        <v>44441</v>
      </c>
      <c r="S8" s="5">
        <f t="shared" si="1"/>
        <v>17.5</v>
      </c>
      <c r="T8" s="25">
        <f t="shared" si="9"/>
        <v>44441</v>
      </c>
      <c r="U8" s="5">
        <f t="shared" si="10"/>
        <v>2</v>
      </c>
      <c r="V8" s="5">
        <f t="shared" si="2"/>
        <v>-0.1</v>
      </c>
      <c r="W8" s="47" t="str">
        <f t="shared" si="11"/>
        <v>EDA 완료 [DS]</v>
      </c>
    </row>
    <row r="9" spans="1:26" outlineLevel="1" x14ac:dyDescent="0.4">
      <c r="A9" s="26" t="s">
        <v>43</v>
      </c>
      <c r="B9" s="26" t="s">
        <v>58</v>
      </c>
      <c r="C9" s="26" t="s">
        <v>24</v>
      </c>
      <c r="D9" s="27" t="s">
        <v>34</v>
      </c>
      <c r="E9" s="45">
        <v>44447</v>
      </c>
      <c r="F9" s="46">
        <v>1</v>
      </c>
      <c r="G9" s="34">
        <v>0</v>
      </c>
      <c r="H9" s="35">
        <f t="shared" si="3"/>
        <v>44448</v>
      </c>
      <c r="I9" s="42"/>
      <c r="J9" s="28">
        <f t="shared" si="4"/>
        <v>44447</v>
      </c>
      <c r="K9" s="29">
        <f t="shared" si="5"/>
        <v>1</v>
      </c>
      <c r="L9" s="34">
        <f t="shared" si="6"/>
        <v>1</v>
      </c>
      <c r="M9" s="35">
        <f t="shared" si="7"/>
        <v>44448</v>
      </c>
      <c r="N9" s="30">
        <v>0</v>
      </c>
      <c r="O9" s="31">
        <f t="shared" si="8"/>
        <v>0</v>
      </c>
      <c r="Q9" s="5">
        <f t="shared" si="0"/>
        <v>16.100000000000001</v>
      </c>
      <c r="R9" s="24">
        <f t="shared" ca="1" si="12"/>
        <v>44441</v>
      </c>
      <c r="S9" s="5">
        <f t="shared" si="1"/>
        <v>16.5</v>
      </c>
      <c r="T9" s="25">
        <f t="shared" si="9"/>
        <v>44446</v>
      </c>
      <c r="U9" s="5">
        <f t="shared" si="10"/>
        <v>1</v>
      </c>
      <c r="V9" s="5">
        <f t="shared" si="2"/>
        <v>-1.1000000000000001</v>
      </c>
      <c r="W9" s="47" t="str">
        <f t="shared" si="11"/>
        <v>성장 원동력 분석 보고서 [DS &amp; DE]</v>
      </c>
    </row>
    <row r="10" spans="1:26" outlineLevel="1" x14ac:dyDescent="0.4">
      <c r="A10" s="18" t="s">
        <v>38</v>
      </c>
      <c r="B10" s="18" t="s">
        <v>27</v>
      </c>
      <c r="C10" s="18" t="s">
        <v>39</v>
      </c>
      <c r="D10" s="19"/>
      <c r="E10" s="43">
        <v>44449</v>
      </c>
      <c r="F10" s="44">
        <v>1</v>
      </c>
      <c r="G10" s="32">
        <v>0</v>
      </c>
      <c r="H10" s="33">
        <v>44450</v>
      </c>
      <c r="I10" s="41"/>
      <c r="J10" s="20">
        <f t="shared" si="4"/>
        <v>44449</v>
      </c>
      <c r="K10" s="21">
        <f t="shared" si="5"/>
        <v>1</v>
      </c>
      <c r="L10" s="32">
        <f t="shared" si="6"/>
        <v>1</v>
      </c>
      <c r="M10" s="33">
        <v>44450</v>
      </c>
      <c r="N10" s="22">
        <v>0</v>
      </c>
      <c r="O10" s="23">
        <f t="shared" si="8"/>
        <v>0</v>
      </c>
      <c r="Q10" s="5">
        <f t="shared" si="0"/>
        <v>15.100000000000001</v>
      </c>
      <c r="R10" s="24">
        <f t="shared" ca="1" si="12"/>
        <v>44441</v>
      </c>
      <c r="S10" s="5">
        <f t="shared" si="1"/>
        <v>15.5</v>
      </c>
      <c r="T10" s="25" t="e">
        <f t="shared" si="9"/>
        <v>#N/A</v>
      </c>
      <c r="U10" s="5" t="e">
        <f t="shared" si="10"/>
        <v>#N/A</v>
      </c>
      <c r="V10" s="5" t="e">
        <f t="shared" si="2"/>
        <v>#N/A</v>
      </c>
      <c r="W10" s="47" t="str">
        <f t="shared" si="11"/>
        <v>중간 멘토링 [DS &amp; DE]</v>
      </c>
    </row>
    <row r="11" spans="1:26" outlineLevel="1" x14ac:dyDescent="0.4">
      <c r="A11" s="26" t="s">
        <v>40</v>
      </c>
      <c r="B11" s="26" t="s">
        <v>36</v>
      </c>
      <c r="C11" s="26" t="s">
        <v>41</v>
      </c>
      <c r="D11" s="27" t="s">
        <v>42</v>
      </c>
      <c r="E11" s="45">
        <v>44452</v>
      </c>
      <c r="F11" s="46">
        <v>4</v>
      </c>
      <c r="G11" s="34">
        <v>0</v>
      </c>
      <c r="H11" s="35">
        <f t="shared" si="3"/>
        <v>44456</v>
      </c>
      <c r="I11" s="42"/>
      <c r="J11" s="28">
        <f t="shared" si="4"/>
        <v>44452</v>
      </c>
      <c r="K11" s="29">
        <f t="shared" si="5"/>
        <v>4</v>
      </c>
      <c r="L11" s="34">
        <f t="shared" si="6"/>
        <v>4</v>
      </c>
      <c r="M11" s="35">
        <f t="shared" si="7"/>
        <v>44456</v>
      </c>
      <c r="N11" s="30">
        <v>0</v>
      </c>
      <c r="O11" s="31">
        <f t="shared" si="8"/>
        <v>0</v>
      </c>
      <c r="Q11" s="5">
        <f t="shared" si="0"/>
        <v>14.100000000000001</v>
      </c>
      <c r="R11" s="24">
        <f t="shared" ca="1" si="12"/>
        <v>44441</v>
      </c>
      <c r="S11" s="5">
        <f t="shared" si="1"/>
        <v>14.5</v>
      </c>
      <c r="T11" s="25">
        <f t="shared" si="9"/>
        <v>44448</v>
      </c>
      <c r="U11" s="5">
        <f t="shared" si="10"/>
        <v>2</v>
      </c>
      <c r="V11" s="5">
        <f t="shared" si="2"/>
        <v>-4.0999999999999996</v>
      </c>
      <c r="W11" s="47" t="str">
        <f t="shared" si="11"/>
        <v>최적 modeling 선정 [DS]</v>
      </c>
    </row>
    <row r="12" spans="1:26" outlineLevel="1" x14ac:dyDescent="0.4">
      <c r="A12" s="26" t="s">
        <v>46</v>
      </c>
      <c r="B12" s="18" t="s">
        <v>27</v>
      </c>
      <c r="C12" s="18" t="s">
        <v>47</v>
      </c>
      <c r="D12" s="19" t="s">
        <v>18</v>
      </c>
      <c r="E12" s="43">
        <v>44462</v>
      </c>
      <c r="F12" s="44">
        <v>1</v>
      </c>
      <c r="G12" s="32">
        <v>0</v>
      </c>
      <c r="H12" s="33">
        <f t="shared" si="3"/>
        <v>44463</v>
      </c>
      <c r="I12" s="41"/>
      <c r="J12" s="20">
        <f t="shared" si="4"/>
        <v>44462</v>
      </c>
      <c r="K12" s="21">
        <f t="shared" si="5"/>
        <v>1</v>
      </c>
      <c r="L12" s="32">
        <f t="shared" si="6"/>
        <v>1</v>
      </c>
      <c r="M12" s="33">
        <f t="shared" si="7"/>
        <v>44463</v>
      </c>
      <c r="N12" s="22">
        <v>0</v>
      </c>
      <c r="O12" s="23">
        <f t="shared" si="8"/>
        <v>0</v>
      </c>
      <c r="Q12" s="5">
        <f t="shared" si="0"/>
        <v>13.100000000000001</v>
      </c>
      <c r="R12" s="24">
        <f ca="1">R11</f>
        <v>44441</v>
      </c>
      <c r="S12" s="5">
        <f t="shared" si="1"/>
        <v>13.5</v>
      </c>
      <c r="T12" s="25" t="e">
        <f t="shared" si="9"/>
        <v>#N/A</v>
      </c>
      <c r="U12" s="5" t="e">
        <f t="shared" si="10"/>
        <v>#N/A</v>
      </c>
      <c r="V12" s="5" t="e">
        <f t="shared" si="2"/>
        <v>#N/A</v>
      </c>
      <c r="W12" s="47" t="str">
        <f t="shared" si="11"/>
        <v>프로토타입 확정 [DS &amp; DE]</v>
      </c>
    </row>
    <row r="13" spans="1:26" outlineLevel="1" x14ac:dyDescent="0.4">
      <c r="A13" s="26" t="s">
        <v>44</v>
      </c>
      <c r="B13" s="26" t="s">
        <v>32</v>
      </c>
      <c r="C13" s="26" t="s">
        <v>48</v>
      </c>
      <c r="D13" s="27" t="s">
        <v>45</v>
      </c>
      <c r="E13" s="45">
        <v>44466</v>
      </c>
      <c r="F13" s="46">
        <v>3</v>
      </c>
      <c r="G13" s="34">
        <v>0</v>
      </c>
      <c r="H13" s="35">
        <f t="shared" si="3"/>
        <v>44469</v>
      </c>
      <c r="I13" s="42"/>
      <c r="J13" s="28">
        <f t="shared" si="4"/>
        <v>44466</v>
      </c>
      <c r="K13" s="29">
        <f t="shared" si="5"/>
        <v>3</v>
      </c>
      <c r="L13" s="34">
        <f t="shared" si="6"/>
        <v>3</v>
      </c>
      <c r="M13" s="35">
        <f t="shared" si="7"/>
        <v>44469</v>
      </c>
      <c r="N13" s="30">
        <v>0</v>
      </c>
      <c r="O13" s="31">
        <f t="shared" si="8"/>
        <v>0</v>
      </c>
      <c r="Q13" s="5">
        <f t="shared" si="0"/>
        <v>12.100000000000001</v>
      </c>
      <c r="R13" s="24">
        <f ca="1">R12</f>
        <v>44441</v>
      </c>
      <c r="S13" s="5">
        <f t="shared" si="1"/>
        <v>12.5</v>
      </c>
      <c r="T13" s="25">
        <f t="shared" si="9"/>
        <v>44463</v>
      </c>
      <c r="U13" s="5">
        <f t="shared" si="10"/>
        <v>1</v>
      </c>
      <c r="V13" s="5">
        <f t="shared" si="2"/>
        <v>-3.1</v>
      </c>
      <c r="W13" s="47" t="str">
        <f t="shared" si="11"/>
        <v>백엔드 완료 [DE]</v>
      </c>
    </row>
    <row r="14" spans="1:26" outlineLevel="1" x14ac:dyDescent="0.4">
      <c r="A14" s="18" t="s">
        <v>49</v>
      </c>
      <c r="B14" s="18" t="s">
        <v>36</v>
      </c>
      <c r="C14" s="18" t="s">
        <v>50</v>
      </c>
      <c r="D14" s="19" t="s">
        <v>45</v>
      </c>
      <c r="E14" s="43">
        <v>44466</v>
      </c>
      <c r="F14" s="44">
        <v>3</v>
      </c>
      <c r="G14" s="32">
        <v>0</v>
      </c>
      <c r="H14" s="33">
        <f t="shared" si="3"/>
        <v>44469</v>
      </c>
      <c r="I14" s="41"/>
      <c r="J14" s="20">
        <f t="shared" si="4"/>
        <v>44466</v>
      </c>
      <c r="K14" s="21">
        <f t="shared" si="5"/>
        <v>3</v>
      </c>
      <c r="L14" s="32">
        <f t="shared" si="6"/>
        <v>3</v>
      </c>
      <c r="M14" s="33">
        <f t="shared" si="7"/>
        <v>44469</v>
      </c>
      <c r="N14" s="22">
        <v>0</v>
      </c>
      <c r="O14" s="23">
        <f t="shared" si="8"/>
        <v>0</v>
      </c>
      <c r="Q14" s="5">
        <f t="shared" si="0"/>
        <v>11.100000000000001</v>
      </c>
      <c r="R14" s="24">
        <f ca="1">R13</f>
        <v>44441</v>
      </c>
      <c r="S14" s="5">
        <f t="shared" si="1"/>
        <v>11.5</v>
      </c>
      <c r="T14" s="25">
        <f t="shared" si="9"/>
        <v>44463</v>
      </c>
      <c r="U14" s="5">
        <f t="shared" si="10"/>
        <v>2</v>
      </c>
      <c r="V14" s="5">
        <f t="shared" si="2"/>
        <v>-3.1</v>
      </c>
      <c r="W14" s="47" t="str">
        <f t="shared" si="11"/>
        <v>프론트 완료 [DS]</v>
      </c>
    </row>
    <row r="15" spans="1:26" outlineLevel="1" x14ac:dyDescent="0.4">
      <c r="A15" s="26" t="s">
        <v>52</v>
      </c>
      <c r="B15" s="26" t="s">
        <v>27</v>
      </c>
      <c r="C15" s="26" t="s">
        <v>53</v>
      </c>
      <c r="D15" s="27"/>
      <c r="E15" s="45">
        <v>44469</v>
      </c>
      <c r="F15" s="46">
        <v>2</v>
      </c>
      <c r="G15" s="34">
        <v>0</v>
      </c>
      <c r="H15" s="35">
        <v>44470</v>
      </c>
      <c r="I15" s="42"/>
      <c r="J15" s="28">
        <f t="shared" si="4"/>
        <v>44469</v>
      </c>
      <c r="K15" s="29">
        <f t="shared" si="5"/>
        <v>2</v>
      </c>
      <c r="L15" s="34">
        <f t="shared" ref="L15:L25" si="13">M15-J15</f>
        <v>4</v>
      </c>
      <c r="M15" s="35">
        <f t="shared" ref="M15:M25" si="14">WORKDAY.INTL(J15,K15,1)</f>
        <v>44473</v>
      </c>
      <c r="N15" s="30">
        <v>0</v>
      </c>
      <c r="O15" s="31">
        <f t="shared" si="8"/>
        <v>0</v>
      </c>
      <c r="Q15" s="5">
        <f t="shared" si="0"/>
        <v>10.100000000000001</v>
      </c>
      <c r="R15" s="24">
        <f t="shared" ref="R15:R25" ca="1" si="15">R14</f>
        <v>44441</v>
      </c>
      <c r="S15" s="5">
        <f t="shared" si="1"/>
        <v>10.5</v>
      </c>
      <c r="T15" s="25" t="e">
        <f t="shared" si="9"/>
        <v>#N/A</v>
      </c>
      <c r="U15" s="5" t="e">
        <f t="shared" si="10"/>
        <v>#N/A</v>
      </c>
      <c r="V15" s="5" t="e">
        <f t="shared" si="2"/>
        <v>#N/A</v>
      </c>
      <c r="W15" s="47" t="str">
        <f t="shared" si="11"/>
        <v>멘토링 최종 피드백 [DS &amp; DE]</v>
      </c>
    </row>
    <row r="16" spans="1:26" outlineLevel="1" x14ac:dyDescent="0.4">
      <c r="A16" s="18" t="s">
        <v>55</v>
      </c>
      <c r="B16" s="26" t="s">
        <v>27</v>
      </c>
      <c r="C16" s="18"/>
      <c r="D16" s="19" t="s">
        <v>51</v>
      </c>
      <c r="E16" s="43">
        <v>44473</v>
      </c>
      <c r="F16" s="44">
        <v>2</v>
      </c>
      <c r="G16" s="32">
        <v>0</v>
      </c>
      <c r="H16" s="33">
        <f t="shared" ref="H16:H25" si="16">WORKDAY.INTL(E16,F16,1)</f>
        <v>44475</v>
      </c>
      <c r="I16" s="41"/>
      <c r="J16" s="20">
        <f t="shared" si="4"/>
        <v>44473</v>
      </c>
      <c r="K16" s="21">
        <f t="shared" si="5"/>
        <v>2</v>
      </c>
      <c r="L16" s="32">
        <f t="shared" si="13"/>
        <v>2</v>
      </c>
      <c r="M16" s="33">
        <f t="shared" si="14"/>
        <v>44475</v>
      </c>
      <c r="N16" s="22">
        <v>0</v>
      </c>
      <c r="O16" s="23">
        <f t="shared" si="8"/>
        <v>0</v>
      </c>
      <c r="Q16" s="5">
        <f t="shared" ref="Q16:Q24" si="17">IF(A16="",NA(),19.1-ROW()+6)</f>
        <v>9.1000000000000014</v>
      </c>
      <c r="R16" s="24">
        <f t="shared" ca="1" si="15"/>
        <v>44441</v>
      </c>
      <c r="S16" s="5">
        <f t="shared" si="1"/>
        <v>9.5</v>
      </c>
      <c r="T16" s="25">
        <f t="shared" si="9"/>
        <v>44473</v>
      </c>
      <c r="U16" s="5">
        <f t="shared" si="10"/>
        <v>1</v>
      </c>
      <c r="V16" s="5">
        <f t="shared" si="2"/>
        <v>-0.1</v>
      </c>
      <c r="W16" s="47" t="str">
        <f t="shared" si="11"/>
        <v xml:space="preserve"> [DS &amp; DE]</v>
      </c>
    </row>
    <row r="17" spans="1:23" outlineLevel="1" x14ac:dyDescent="0.4">
      <c r="A17" s="26" t="s">
        <v>56</v>
      </c>
      <c r="B17" s="26" t="s">
        <v>27</v>
      </c>
      <c r="C17" s="26"/>
      <c r="D17" s="27" t="s">
        <v>54</v>
      </c>
      <c r="E17" s="45">
        <v>44475</v>
      </c>
      <c r="F17" s="46">
        <v>1</v>
      </c>
      <c r="G17" s="34"/>
      <c r="H17" s="35">
        <f t="shared" si="16"/>
        <v>44476</v>
      </c>
      <c r="I17" s="42"/>
      <c r="J17" s="28">
        <f t="shared" si="4"/>
        <v>44475</v>
      </c>
      <c r="K17" s="29">
        <f t="shared" si="5"/>
        <v>1</v>
      </c>
      <c r="L17" s="34">
        <f t="shared" si="13"/>
        <v>1</v>
      </c>
      <c r="M17" s="35">
        <f t="shared" si="14"/>
        <v>44476</v>
      </c>
      <c r="N17" s="30">
        <v>0</v>
      </c>
      <c r="O17" s="31">
        <f t="shared" si="8"/>
        <v>0</v>
      </c>
      <c r="Q17" s="5">
        <f t="shared" si="17"/>
        <v>8.1000000000000014</v>
      </c>
      <c r="R17" s="24">
        <f t="shared" ca="1" si="15"/>
        <v>44441</v>
      </c>
      <c r="S17" s="5">
        <f t="shared" si="1"/>
        <v>8.5</v>
      </c>
      <c r="T17" s="25">
        <f t="shared" si="9"/>
        <v>44475</v>
      </c>
      <c r="U17" s="5">
        <f t="shared" si="10"/>
        <v>1</v>
      </c>
      <c r="V17" s="5">
        <f t="shared" si="2"/>
        <v>-0.1</v>
      </c>
      <c r="W17" s="47" t="str">
        <f t="shared" si="11"/>
        <v xml:space="preserve"> [DS &amp; DE]</v>
      </c>
    </row>
    <row r="18" spans="1:23" outlineLevel="1" x14ac:dyDescent="0.4">
      <c r="A18" s="18" t="s">
        <v>57</v>
      </c>
      <c r="B18" s="18"/>
      <c r="C18" s="18"/>
      <c r="D18" s="19"/>
      <c r="E18" s="43">
        <v>44477</v>
      </c>
      <c r="F18" s="44">
        <v>1</v>
      </c>
      <c r="G18" s="32"/>
      <c r="H18" s="33">
        <v>44477</v>
      </c>
      <c r="I18" s="41"/>
      <c r="J18" s="20">
        <f t="shared" si="4"/>
        <v>44477</v>
      </c>
      <c r="K18" s="21">
        <f t="shared" si="5"/>
        <v>1</v>
      </c>
      <c r="L18" s="34">
        <v>1</v>
      </c>
      <c r="M18" s="33">
        <v>44477</v>
      </c>
      <c r="N18" s="22">
        <v>0</v>
      </c>
      <c r="O18" s="23">
        <f t="shared" si="8"/>
        <v>0</v>
      </c>
      <c r="Q18" s="5">
        <f t="shared" si="17"/>
        <v>7.1000000000000014</v>
      </c>
      <c r="R18" s="24">
        <f t="shared" ca="1" si="15"/>
        <v>44441</v>
      </c>
      <c r="S18" s="5">
        <f t="shared" si="1"/>
        <v>7.5</v>
      </c>
      <c r="T18" s="25" t="e">
        <f t="shared" si="9"/>
        <v>#N/A</v>
      </c>
      <c r="U18" s="5" t="e">
        <f t="shared" si="10"/>
        <v>#N/A</v>
      </c>
      <c r="V18" s="5" t="e">
        <f t="shared" si="2"/>
        <v>#N/A</v>
      </c>
      <c r="W18" s="47">
        <f t="shared" si="11"/>
        <v>0</v>
      </c>
    </row>
    <row r="19" spans="1:23" outlineLevel="1" x14ac:dyDescent="0.4">
      <c r="A19" s="26"/>
      <c r="B19" s="26"/>
      <c r="C19" s="26"/>
      <c r="D19" s="27"/>
      <c r="E19" s="45"/>
      <c r="F19" s="46"/>
      <c r="G19" s="34">
        <f t="shared" ref="G19:G25" si="18">H19-E19</f>
        <v>0</v>
      </c>
      <c r="H19" s="35">
        <f t="shared" si="16"/>
        <v>0</v>
      </c>
      <c r="I19" s="42"/>
      <c r="J19" s="28"/>
      <c r="K19" s="29">
        <f t="shared" si="5"/>
        <v>0</v>
      </c>
      <c r="L19" s="34">
        <f t="shared" si="13"/>
        <v>0</v>
      </c>
      <c r="M19" s="35">
        <f t="shared" si="14"/>
        <v>0</v>
      </c>
      <c r="N19" s="30"/>
      <c r="O19" s="31">
        <f t="shared" si="8"/>
        <v>0</v>
      </c>
      <c r="Q19" s="5" t="e">
        <f t="shared" si="17"/>
        <v>#N/A</v>
      </c>
      <c r="R19" s="24">
        <f t="shared" ca="1" si="15"/>
        <v>44441</v>
      </c>
      <c r="S19" s="5" t="e">
        <f t="shared" si="1"/>
        <v>#N/A</v>
      </c>
      <c r="T19" s="25" t="e">
        <f t="shared" si="9"/>
        <v>#N/A</v>
      </c>
      <c r="U19" s="5" t="e">
        <f t="shared" si="10"/>
        <v>#N/A</v>
      </c>
      <c r="V19" s="5">
        <f t="shared" si="2"/>
        <v>0</v>
      </c>
      <c r="W19" s="47">
        <f t="shared" si="11"/>
        <v>0</v>
      </c>
    </row>
    <row r="20" spans="1:23" outlineLevel="1" x14ac:dyDescent="0.4">
      <c r="A20" s="18"/>
      <c r="B20" s="18"/>
      <c r="C20" s="18"/>
      <c r="D20" s="19"/>
      <c r="E20" s="43"/>
      <c r="F20" s="44"/>
      <c r="G20" s="32">
        <f t="shared" si="18"/>
        <v>0</v>
      </c>
      <c r="H20" s="33">
        <f t="shared" si="16"/>
        <v>0</v>
      </c>
      <c r="I20" s="41"/>
      <c r="J20" s="20"/>
      <c r="K20" s="21">
        <f t="shared" si="5"/>
        <v>0</v>
      </c>
      <c r="L20" s="32">
        <f t="shared" si="13"/>
        <v>0</v>
      </c>
      <c r="M20" s="33">
        <f t="shared" si="14"/>
        <v>0</v>
      </c>
      <c r="N20" s="22"/>
      <c r="O20" s="23">
        <f t="shared" si="8"/>
        <v>0</v>
      </c>
      <c r="Q20" s="5" t="e">
        <f t="shared" si="17"/>
        <v>#N/A</v>
      </c>
      <c r="R20" s="24">
        <f t="shared" ca="1" si="15"/>
        <v>44441</v>
      </c>
      <c r="S20" s="5" t="e">
        <f t="shared" si="1"/>
        <v>#N/A</v>
      </c>
      <c r="T20" s="25" t="e">
        <f t="shared" si="9"/>
        <v>#N/A</v>
      </c>
      <c r="U20" s="5" t="e">
        <f t="shared" si="10"/>
        <v>#N/A</v>
      </c>
      <c r="V20" s="5">
        <f t="shared" si="2"/>
        <v>0</v>
      </c>
      <c r="W20" s="47">
        <f t="shared" si="11"/>
        <v>0</v>
      </c>
    </row>
    <row r="21" spans="1:23" outlineLevel="1" x14ac:dyDescent="0.4">
      <c r="A21" s="26"/>
      <c r="B21" s="26"/>
      <c r="C21" s="26"/>
      <c r="D21" s="27"/>
      <c r="E21" s="45"/>
      <c r="F21" s="46"/>
      <c r="G21" s="34">
        <f t="shared" si="18"/>
        <v>0</v>
      </c>
      <c r="H21" s="35">
        <f t="shared" si="16"/>
        <v>0</v>
      </c>
      <c r="I21" s="42"/>
      <c r="J21" s="28"/>
      <c r="K21" s="29">
        <f t="shared" si="5"/>
        <v>0</v>
      </c>
      <c r="L21" s="34">
        <f t="shared" si="13"/>
        <v>0</v>
      </c>
      <c r="M21" s="35">
        <f t="shared" si="14"/>
        <v>0</v>
      </c>
      <c r="N21" s="30"/>
      <c r="O21" s="31">
        <f t="shared" si="8"/>
        <v>0</v>
      </c>
      <c r="Q21" s="5" t="e">
        <f t="shared" si="17"/>
        <v>#N/A</v>
      </c>
      <c r="R21" s="24">
        <f t="shared" ca="1" si="15"/>
        <v>44441</v>
      </c>
      <c r="S21" s="5" t="e">
        <f t="shared" si="1"/>
        <v>#N/A</v>
      </c>
      <c r="T21" s="25" t="e">
        <f t="shared" si="9"/>
        <v>#N/A</v>
      </c>
      <c r="U21" s="5" t="e">
        <f t="shared" si="10"/>
        <v>#N/A</v>
      </c>
      <c r="V21" s="5">
        <f t="shared" si="2"/>
        <v>0</v>
      </c>
      <c r="W21" s="47">
        <f t="shared" si="11"/>
        <v>0</v>
      </c>
    </row>
    <row r="22" spans="1:23" outlineLevel="1" x14ac:dyDescent="0.4">
      <c r="A22" s="18"/>
      <c r="B22" s="18"/>
      <c r="C22" s="18"/>
      <c r="D22" s="19"/>
      <c r="E22" s="43"/>
      <c r="F22" s="44"/>
      <c r="G22" s="32">
        <f t="shared" si="18"/>
        <v>0</v>
      </c>
      <c r="H22" s="33">
        <f t="shared" si="16"/>
        <v>0</v>
      </c>
      <c r="I22" s="41"/>
      <c r="J22" s="20"/>
      <c r="K22" s="21">
        <f t="shared" si="5"/>
        <v>0</v>
      </c>
      <c r="L22" s="32">
        <f t="shared" si="13"/>
        <v>0</v>
      </c>
      <c r="M22" s="33">
        <f t="shared" si="14"/>
        <v>0</v>
      </c>
      <c r="N22" s="22"/>
      <c r="O22" s="23">
        <f t="shared" si="8"/>
        <v>0</v>
      </c>
      <c r="Q22" s="5" t="e">
        <f t="shared" si="17"/>
        <v>#N/A</v>
      </c>
      <c r="R22" s="24">
        <f t="shared" ca="1" si="15"/>
        <v>44441</v>
      </c>
      <c r="S22" s="5" t="e">
        <f t="shared" si="1"/>
        <v>#N/A</v>
      </c>
      <c r="T22" s="25" t="e">
        <f t="shared" si="9"/>
        <v>#N/A</v>
      </c>
      <c r="U22" s="5" t="e">
        <f t="shared" si="10"/>
        <v>#N/A</v>
      </c>
      <c r="V22" s="5">
        <f t="shared" si="2"/>
        <v>0</v>
      </c>
      <c r="W22" s="47">
        <f t="shared" si="11"/>
        <v>0</v>
      </c>
    </row>
    <row r="23" spans="1:23" outlineLevel="1" x14ac:dyDescent="0.4">
      <c r="A23" s="26"/>
      <c r="B23" s="26"/>
      <c r="C23" s="26"/>
      <c r="D23" s="27"/>
      <c r="E23" s="45"/>
      <c r="F23" s="46"/>
      <c r="G23" s="34">
        <f t="shared" si="18"/>
        <v>0</v>
      </c>
      <c r="H23" s="35">
        <f t="shared" si="16"/>
        <v>0</v>
      </c>
      <c r="I23" s="42"/>
      <c r="J23" s="28"/>
      <c r="K23" s="29">
        <f t="shared" si="5"/>
        <v>0</v>
      </c>
      <c r="L23" s="34">
        <f t="shared" si="13"/>
        <v>0</v>
      </c>
      <c r="M23" s="35">
        <f t="shared" si="14"/>
        <v>0</v>
      </c>
      <c r="N23" s="30"/>
      <c r="O23" s="31">
        <f t="shared" si="8"/>
        <v>0</v>
      </c>
      <c r="Q23" s="5" t="e">
        <f t="shared" si="17"/>
        <v>#N/A</v>
      </c>
      <c r="R23" s="24">
        <f t="shared" ca="1" si="15"/>
        <v>44441</v>
      </c>
      <c r="S23" s="5" t="e">
        <f t="shared" si="1"/>
        <v>#N/A</v>
      </c>
      <c r="T23" s="25" t="e">
        <f t="shared" si="9"/>
        <v>#N/A</v>
      </c>
      <c r="U23" s="5" t="e">
        <f t="shared" si="10"/>
        <v>#N/A</v>
      </c>
      <c r="V23" s="5">
        <f t="shared" si="2"/>
        <v>0</v>
      </c>
      <c r="W23" s="47">
        <f t="shared" si="11"/>
        <v>0</v>
      </c>
    </row>
    <row r="24" spans="1:23" outlineLevel="1" x14ac:dyDescent="0.4">
      <c r="A24" s="18"/>
      <c r="B24" s="18"/>
      <c r="C24" s="18"/>
      <c r="D24" s="19"/>
      <c r="E24" s="43"/>
      <c r="F24" s="44"/>
      <c r="G24" s="32">
        <f t="shared" si="18"/>
        <v>0</v>
      </c>
      <c r="H24" s="33">
        <f t="shared" si="16"/>
        <v>0</v>
      </c>
      <c r="I24" s="41"/>
      <c r="J24" s="20"/>
      <c r="K24" s="21">
        <f t="shared" si="5"/>
        <v>0</v>
      </c>
      <c r="L24" s="32">
        <f t="shared" si="13"/>
        <v>0</v>
      </c>
      <c r="M24" s="33">
        <f t="shared" si="14"/>
        <v>0</v>
      </c>
      <c r="N24" s="22"/>
      <c r="O24" s="23">
        <f t="shared" si="8"/>
        <v>0</v>
      </c>
      <c r="Q24" s="5" t="e">
        <f t="shared" si="17"/>
        <v>#N/A</v>
      </c>
      <c r="R24" s="24">
        <f t="shared" ca="1" si="15"/>
        <v>44441</v>
      </c>
      <c r="S24" s="5" t="e">
        <f t="shared" si="1"/>
        <v>#N/A</v>
      </c>
      <c r="T24" s="25" t="e">
        <f t="shared" si="9"/>
        <v>#N/A</v>
      </c>
      <c r="U24" s="5" t="e">
        <f t="shared" si="10"/>
        <v>#N/A</v>
      </c>
      <c r="V24" s="5">
        <f t="shared" si="2"/>
        <v>0</v>
      </c>
      <c r="W24" s="47">
        <f t="shared" si="11"/>
        <v>0</v>
      </c>
    </row>
    <row r="25" spans="1:23" outlineLevel="1" x14ac:dyDescent="0.4">
      <c r="A25" s="26"/>
      <c r="B25" s="26"/>
      <c r="C25" s="26"/>
      <c r="D25" s="27"/>
      <c r="E25" s="45"/>
      <c r="F25" s="46"/>
      <c r="G25" s="34">
        <f t="shared" si="18"/>
        <v>0</v>
      </c>
      <c r="H25" s="35">
        <f t="shared" si="16"/>
        <v>0</v>
      </c>
      <c r="I25" s="42"/>
      <c r="J25" s="28"/>
      <c r="K25" s="29">
        <f t="shared" si="5"/>
        <v>0</v>
      </c>
      <c r="L25" s="34">
        <f t="shared" si="13"/>
        <v>0</v>
      </c>
      <c r="M25" s="35">
        <f t="shared" si="14"/>
        <v>0</v>
      </c>
      <c r="N25" s="30"/>
      <c r="O25" s="31">
        <f t="shared" si="8"/>
        <v>0</v>
      </c>
      <c r="Q25" s="5">
        <v>0.1</v>
      </c>
      <c r="R25" s="24">
        <f t="shared" ca="1" si="15"/>
        <v>44441</v>
      </c>
      <c r="S25" s="5">
        <v>0.5</v>
      </c>
      <c r="T25" s="25" t="e">
        <f t="shared" si="9"/>
        <v>#N/A</v>
      </c>
      <c r="U25" s="5" t="e">
        <f t="shared" si="10"/>
        <v>#N/A</v>
      </c>
      <c r="V25" s="5">
        <f t="shared" si="2"/>
        <v>0</v>
      </c>
      <c r="W25" s="47">
        <f t="shared" si="11"/>
        <v>0</v>
      </c>
    </row>
    <row r="26" spans="1:23" s="3" customFormat="1" outlineLevel="1" x14ac:dyDescent="0.4">
      <c r="A26" s="5"/>
      <c r="B26" s="5"/>
      <c r="C26" s="5"/>
      <c r="D26" s="5"/>
      <c r="E26" s="4"/>
      <c r="O26" s="5"/>
      <c r="P26" s="5"/>
      <c r="Q26" s="5"/>
      <c r="R26" s="5"/>
      <c r="S26" s="5"/>
      <c r="T26" s="5"/>
      <c r="U26" s="5"/>
      <c r="V26" s="5"/>
    </row>
    <row r="27" spans="1:23" outlineLevel="1" x14ac:dyDescent="0.4"/>
    <row r="28" spans="1:23" outlineLevel="1" x14ac:dyDescent="0.4"/>
    <row r="29" spans="1:23" outlineLevel="1" x14ac:dyDescent="0.4"/>
    <row r="30" spans="1:23" outlineLevel="1" x14ac:dyDescent="0.4"/>
    <row r="31" spans="1:23" outlineLevel="1" x14ac:dyDescent="0.4"/>
  </sheetData>
  <mergeCells count="2">
    <mergeCell ref="E4:H4"/>
    <mergeCell ref="J4:O4"/>
  </mergeCells>
  <phoneticPr fontId="3" type="noConversion"/>
  <dataValidations count="1">
    <dataValidation type="list" allowBlank="1" showInputMessage="1" showErrorMessage="1" sqref="D6:D25" xr:uid="{D9BC0595-27E3-448A-BBEC-BBC0B910A6BC}">
      <formula1>OFFSET($A$6,,,COUNTA($A$6:$A$25))</formula1>
    </dataValidation>
  </dataValidations>
  <printOptions horizontalCentered="1" verticalCentered="1"/>
  <pageMargins left="0.23622047244094491" right="0.23622047244094491" top="0.74803149606299213" bottom="0.74803149606299213" header="0.31496062992125984" footer="0.31496062992125984"/>
  <pageSetup paperSize="9" scale="69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간트차트</vt:lpstr>
      <vt:lpstr>간트차트!Print_Area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오빠두엑셀</dc:creator>
  <cp:lastModifiedBy>Jangho Kim</cp:lastModifiedBy>
  <cp:lastPrinted>2020-06-01T17:08:21Z</cp:lastPrinted>
  <dcterms:created xsi:type="dcterms:W3CDTF">2020-06-01T15:01:19Z</dcterms:created>
  <dcterms:modified xsi:type="dcterms:W3CDTF">2021-09-02T01:36:23Z</dcterms:modified>
</cp:coreProperties>
</file>