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 Runtime" sheetId="1" r:id="rId4"/>
    <sheet state="visible" name="Tool Memory Overhead" sheetId="2" r:id="rId5"/>
    <sheet state="visible" name="Performance Test Runtime" sheetId="3" r:id="rId6"/>
    <sheet state="visible" name="Performance Test Memory Overhea" sheetId="4" r:id="rId7"/>
    <sheet state="visible" name="Static Binary Size" sheetId="5" r:id="rId8"/>
    <sheet state="visible" name="Number of Linked Libraries" sheetId="6" r:id="rId9"/>
    <sheet state="visible" name="Code Reusability" sheetId="7" r:id="rId10"/>
    <sheet state="visible" name="Exploit Barriers" sheetId="8" r:id="rId11"/>
    <sheet state="visible" name="DIFFER Failures, Errors, Crashe" sheetId="9" r:id="rId12"/>
    <sheet state="visible" name="Effort to Generate Spec" sheetId="10" r:id="rId13"/>
    <sheet state="visible" name="Expertise Required" sheetId="11" r:id="rId14"/>
    <sheet state="visible" name="Maintenance Difficulty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fail debloated
	-Ronald Eytchison</t>
      </text>
    </comment>
    <comment authorId="0" ref="F9">
      <text>
        <t xml:space="preserve">Debloating timed out after 24 hours wall-clock time
	-asood@grammatech.com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2">
      <text>
        <t xml:space="preserve">| Round 1/100
| Round 2/100
Traceback (most recent call last):
File "&lt;stdin&gt;", line 15, in &lt;module&gt;
AssertionError
	-Brian Fairservice</t>
      </text>
    </comment>
    <comment authorId="0" ref="H12">
      <text>
        <t xml:space="preserve">Exit code 1:
| Round 1/50
/tmp/tmp.nYDt5LflII/rm: error closing file
/tmp/tmp.nYDt5LflII/rm: cannot remove `/tmp/rm_benchmark/dir1': Is a directory
/tmp/tmp.nYDt5LflII/rm: cannot remove `/tmp/rm_benchmark/dir1': Is a directory
/tmp/tmp.nYDt5LflII/rm: error closing file
	-Brian Fairservice</t>
      </text>
    </comment>
    <comment authorId="0" ref="B12">
      <text>
        <t xml:space="preserve">| Round 1/10
| Compressing
lib/bzip2.sh: line 25: 38 Segmentation fault (core dumped) "${BIN}" -c &lt; "${INPUT}" &gt; "${INPUT}.bz2"
	-Brian Fairservice</t>
      </text>
    </comment>
    <comment authorId="0" ref="S11">
      <text>
        <t xml:space="preserve">nginx: [alert] could not open error log file: open() "/tmp/tmp.NCTierWGsH/inputs/nginx/logs/error.log" failed (2: No such file or directory)
nginx: [alert] could not open error log file: open() "/tmp/tmp.NCTierWGsH/inputs/nginx/logs/error.log" failed (2: No such file or directory)
nginx: [alert] could not open error log file: open() "/tmp/tmp.NCTierWGsH/inputs/nginx/logs/error.log" failed (2: No such file or directory)
lib/nginx.sh: line 34: 44 Segmentation fault (core dumped) "${BIN}" -p "${WORKDIR}" -c "${PROXY_SERVER_CONF}"
| Round 1/50
/tmp/tmp.NCTierWGsH/lib/core.sh: line 42: kill: (44) - No such process
	-Brian Fairservice</t>
      </text>
    </comment>
    <comment authorId="0" ref="S6">
      <text>
        <t xml:space="preserve">nginx: [alert] could not open error log file: open() "/tmp/tmp.ZULc8sBkbi/inputs/nginx/logs/error.log" failed (2: No such file or directory)
nginx: [alert] could not open error log file: open() "/tmp/tmp.ZULc8sBkbi/inputs/nginx/logs/error.log" failed (2: No such file or directory)
nginx: [alert] could not open error log file: open() "/tmp/tmp.ZULc8sBkbi/inputs/nginx/logs/error.log" failed (2: No such file or directory)
lib/nginx.sh: line 34: 42 Segmentation fault (core dumped) "${BIN}" -p "${WORKDIR}" -c "${FILE_SERVER_CONF}"
lib/nginx.sh: line 34: 43 Segmentation fault (core dumped) "${BIN}" -p "${WORKDIR}" -c "${FILE_SERVER_VHOST_CONF}"
lib/nginx.sh: line 34: 44 Segmentation fault (core dumped) "${BIN}" -p "${WORKDIR}" -c "${PROXY_SERVER_CONF}"
| Round 1/50
/tmp/tmp.ZULc8sBkbi/lib/core.sh: line 42: kill: (42) - No such process
	-Brian Fairservice</t>
      </text>
    </comment>
    <comment authorId="0" ref="Q6">
      <text>
        <t xml:space="preserve">lib/lighttpd.sh: line 37: 46 Segmentation fault (core dumped) "${BIN}" -D -f "${SERVER_STATIC_ALL_CONF}"
lib/lighttpd.sh: line 37: 47 Segmentation fault (core dumped) "${BIN}" -D -f "${SERVER_STATIC_EXCLUDE_PHP_CONF}"
lib/lighttpd.sh: line 37: 48 Segmentation fault (core dumped) "${BIN}" -D -f "${SERVER_STATIC_INDEX_CONF}"
lib/lighttpd.sh: line 37: 49 Segmentation fault (core dumped) "${BIN}" -D -f "${SERVER_STATIC_VHOST_CONF}"
| Round 1/100
| Get-root_file
/tmp/tmp.moHvf1Ajtf/lib/core.sh: line 42: kill: (46) - No such process
	-Brian Fairservice</t>
      </text>
    </comment>
    <comment authorId="0" ref="L6">
      <text>
        <t xml:space="preserve">| Round 1/100
get: file.txt: Fatal error: max-retries exceeded
	-Brian Fairservice</t>
      </text>
    </comment>
    <comment authorId="0" ref="M6">
      <text>
        <t xml:space="preserve">| Round 1/10
--2023-09-20 19:11:15-- https://digg.com/robots.txt
Resolving digg.com (digg.com)... lib/wget.sh: line 22: 42 Segmentation fault (core dumped) "${BIN}" -O robots.txt https://digg.com/robots.txt
	-Brian Fairservice</t>
      </text>
    </comment>
    <comment authorId="0" ref="J6">
      <text>
        <t xml:space="preserve">| Round 1/10
| Collecting
/tmp/tmp.fbgYHoyHlp/tar: Removing leading `/tmp/tmp.fbgYHoyHlp/lib/../' from member names
lib/tar.sh: line 39: 39 Segmentation fault (core dumped) "${BIN}" cf "${OUTPUT}" "${INPUT1}" "${INPUT2}"
	-Brian Fairservice</t>
      </text>
    </comment>
    <comment authorId="0" ref="C6">
      <text>
        <t xml:space="preserve">| Round 1/100
lib/chown.sh: line 40: 51 Segmentation fault (core dumped) "${BIN}" "${TEST_GROUP}" "${WORKDIR}/file1"
userdel: foo mail spool (/var/mail/foo) not found
userdel: foo home directory (/home/foo) not foun
	-Brian Fairservice</t>
      </text>
    </comment>
    <comment authorId="0" ref="S5">
      <text>
        <t xml:space="preserve">Exit code 8:
nginx: [alert] could not open error log file: open() "/tmp/tmp.NsikcC36dx/inputs/nginx/logs/error.log" failed (2: No such file or directory)
nginx: [alert] could not open error log file: open() "/tmp/tmp.NsikcC36dx/inputs/nginx/logs/error.log" failed (2: No such file or directory)
nginx: [alert] could not open error log file: open() "/tmp/tmp.NsikcC36dx/inputs/nginx/logs/error.log" failed (2: No such file or directory)
| Round 1/50
	-Brian Fairservice</t>
      </text>
    </comment>
    <comment authorId="0" ref="E5">
      <text>
        <t xml:space="preserve">| Round 1/100
Assertion failed: gtirb-glibc2musl: undefined function re_set_syntax: GNU regexes not supported (chkfns.c: re_set_syntax: 126)
lib/grep.sh: line 28: 43 Aborted (core dumped) "${BIN}" a "${WORKDIR}/input_dir/input"
	-Brian Fairservice</t>
      </text>
    </comment>
    <comment authorId="0" ref="M5">
      <text>
        <t xml:space="preserve">```
| Round 1/10
--2023-09-20 19:03:10-- https://digg.com/robots.txt
Resolving digg.com (digg.com)... 104.24.28.111, 104.24.27.111
Connecting to digg.com (digg.com)|104.24.28.111|:443... connected.
lib/wget.sh: line 22: 47 Segmentation fault (core dumped) "${BIN}" -O robots.txt https://digg.com/robots.txt
```
	-Brian Fairservice</t>
      </text>
    </comment>
    <comment authorId="0" ref="Q5">
      <text>
        <t xml:space="preserve">```
2023-09-20 19:03:07: (plugin.c.214) dlopen() failed for: /usr/local/lib/mod_staticfile.so Dynamic loading not supported
2023-09-20 19:03:07: (plugin.c.214) dlopen() failed for: /usr/local/lib/mod_staticfile.so Dynamic loading not supported
2023-09-20 19:03:07: (plugin.c.214) dlopen() failed for: /usr/local/lib/mod_indexfile.so Dynamic loading not supported
2023-09-20 19:03:07: (server.c.1448) loading plugins finally failed
2023-09-20 19:03:07: (server.c.1448) loading plugins finally failed
2023-09-20 19:03:07: (server.c.1448) loading plugins finally failed
2023-09-20 19:03:07: (plugin.c.214) dlopen() failed for: /usr/local/lib/mod_staticfile.so Dynamic loading not supported
2023-09-20 19:03:07: (server.c.1448) loading plugins finally failed
| Round 1/100
| Get-root_file
/tmp/tmp.RC5pt8YE97/lib/core.sh: line 42: kill: (51) - No such process
```
	-Brian Fairservice</t>
      </text>
    </comment>
    <comment authorId="0" ref="T4">
      <text>
        <t xml:space="preserve">```
| Round 1/50
| Simple PDF
GTIRB trap hit. Exiting.
```
	-asood@grammatech.com</t>
      </text>
    </comment>
    <comment authorId="0" ref="R4">
      <text>
        <t xml:space="preserve">```
| Round 1/5
lib/nmap.sh: line 27: 1089 Segmentation fault (core dumped) "${BIN}" -sT 127.0.0.1
```
	-asood@grammatech.com</t>
      </text>
    </comment>
    <comment authorId="0" ref="S4">
      <text>
        <t xml:space="preserve">```
GTIRB trap hit. Exiting.
GTIRB trap hit. Exiting.
GTIRB trap hit. Exiting.
| Round 1/50
/debloater_eval/performance-benchmarks/lib/core.sh: line 42: kill: (1094) - No such process
```
	-asood@grammatech.com</t>
      </text>
    </comment>
    <comment authorId="0" ref="P4">
      <text>
        <t xml:space="preserve">```
| Round 1/100
Traceback (most recent call last):
File "&lt;stdin&gt;", line 3, in &lt;module&gt;
AssertionError
lib/memcached.sh: line 28: 1088 Segmentation fault (core dumped) "${BIN}"
```
	-asood@grammatech.com</t>
      </text>
    </comment>
    <comment authorId="0" ref="O4">
      <text>
        <t xml:space="preserve">Exits with non-zero status without any error message.
```
| Round 1/5
| Static Binary
```
	-asood@grammatech.com</t>
      </text>
    </comment>
    <comment authorId="0" ref="N4">
      <text>
        <t xml:space="preserve">```
| Round 1/200
GTIRB trap hit. Exiting.
```
	-asood@grammatech.com</t>
      </text>
    </comment>
    <comment authorId="0" ref="M4">
      <text>
        <t xml:space="preserve">```
| Round 1/10
--2023-09-07 16:08:04-- https://digg.com/robots.txt
lib/wget.sh: line 22: 1092 Segmentation fault (core dumped) "${BIN}" -O robots.txt https://digg.com/robots.txt
```
	-asood@grammatech.com</t>
      </text>
    </comment>
    <comment authorId="0" ref="K4">
      <text>
        <t xml:space="preserve">```
| Round 1/300
GTIRB trap hit. Exiting.
```
	-asood@grammatech.com</t>
      </text>
    </comment>
    <comment authorId="0" ref="J4">
      <text>
        <t xml:space="preserve">```
| Round 1/10
| Collecting
lib/tar.sh: line 39: 1090 Segmentation fault (core dumped) "${BIN}" cf "${OUTPUT}" "${INPUT1}" "${INPUT2}"
```
	-asood@grammatech.com</t>
      </text>
    </comment>
    <comment authorId="0" ref="I4">
      <text>
        <t xml:space="preserve">```
| Round 1/10
| Default
GTIRB trap hit. Exiting.
```
	-asood@grammatech.com</t>
      </text>
    </comment>
    <comment authorId="0" ref="H4">
      <text>
        <t xml:space="preserve">```
| Round 1/50
GTIRB trap hit. Exiting.
```
	-asood@grammatech.com</t>
      </text>
    </comment>
    <comment authorId="0" ref="G4">
      <text>
        <t xml:space="preserve">```
| Round 1/400
GTIRB trap hit. Exiting.
```
	-asood@grammatech.com</t>
      </text>
    </comment>
    <comment authorId="0" ref="F4">
      <text>
        <t xml:space="preserve">```
| Round 1/500
| Compressing
lib/gzip.sh: line 35: 1089 Segmentation fault (core dumped) "${BIN}" -c &lt; "${COMPRESS_INPUT}" &gt; "${COMPRESS_INPUT}.gz" 2&gt; /dev/null
```
	-asood@grammatech.com</t>
      </text>
    </comment>
    <comment authorId="0" ref="E4">
      <text>
        <t xml:space="preserve">```
| Round 1/100
GTIRB trap hit. Exiting.
```
	-asood@grammatech.com</t>
      </text>
    </comment>
    <comment authorId="0" ref="D4">
      <text>
        <t xml:space="preserve">```
| Round 1/20
GTIRB trap hit. Exiting.
```
	-asood@grammatech.com</t>
      </text>
    </comment>
    <comment authorId="0" ref="C4">
      <text>
        <t xml:space="preserve">```
| Round 1/100
GTIRB trap hit. Exiting.
```
	-asood@grammatech.com</t>
      </text>
    </comment>
    <comment authorId="0" ref="B4">
      <text>
        <t xml:space="preserve">```
| Round 1/10
| Compressing
GTIRB trap hit. Exiting.
```
	-asood@grammatech.com</t>
      </text>
    </comment>
    <comment authorId="0" ref="U10">
      <text>
        <t xml:space="preserve">```
| Round 1/100
| Flip (aggressive) (cut args)
magick: NoImagesFound `-flip' at CLI arg 1 @ error/operation.c/CLIOption/5207.
magick: NoImageForProperty "%w" @ warning/property.c/GetMagickPropertyLetter/2486.
magick: UnknownImageProperty "%w" @ warning/property.c/InterpretImageProperties/3399.
magick: NoImageForProperty "%h" @ warning/property.c/GetMagickPropertyLetter/2378.
magick: UnknownImageProperty "%h" @ warning/property.c/InterpretImageProperties/3399.
magick: NoImageForProperty "%m" @ warning/property.c/GetMagickPropertyLetter/2409.
magick: UnknownImageProperty "%m" @ warning/property.c/InterpretImageProperties/3399.
```
	-asood@grammatech.com</t>
      </text>
    </comment>
    <comment authorId="0" ref="T10">
      <text>
        <t xml:space="preserve">```
| Round 1/50
| Simple PDF
I/O Error: Couldn't open file '': No such file or directory.
```
	-asood@grammatech.com</t>
      </text>
    </comment>
    <comment authorId="0" ref="S10">
      <text>
        <t xml:space="preserve">```
| Serving (aggressive) (cut args)
/debloater_eval/performance-benchmarks/inputs/nginx/configs /debloater_eval/performance-benchmarks
/debloater_eval/performance-benchmarks
| Round 1/50
nginx: [alert] could not open error log file: open() "/debloater_eval/performance-benchmarks/inputs/nginx/logs/error.log" failed (2: No such file or directory)
2023/08/07 19:14:59 [emerg] 207#0: open() "/debloater_eval/performance-benchmarks/inputs/nginx/nginx-file_server.conf" failed (2: No such file or directory)
/debloater_eval/performance-benchmarks/lib/core.sh: line 42: kill: (207) - No such process
```
	-asood@grammatech.com</t>
      </text>
    </comment>
    <comment authorId="0" ref="R10">
      <text>
        <t xml:space="preserve">Exits with no error message:
```
| Round 1/1000
| Scanning (aggressive) (cut args)
```
	-asood@grammatech.com</t>
      </text>
    </comment>
    <comment authorId="0" ref="Q10">
      <text>
        <t xml:space="preserve">Exits with no error message (except failure to clean up after process has exited)
```
| Starting server (aggressive) (cut args)
/debloater_eval/performance-benchmarks/inputs/lighttpd/config /debloater_eval/performance-benchmarks
/debloater_eval/performance-benchmarks
| Round 1/200
| Get-root_file
/debloater_eval/performance-benchmarks/lib/core.sh: line 42: kill: (209) - No such process
```
	-asood@grammatech.com</t>
      </text>
    </comment>
    <comment authorId="0" ref="O10">
      <text>
        <t xml:space="preserve">Exits with no error message:
```
| Round 1/500
| Static Binary (aggressive) (cut args)
```
	-asood@grammatech.com</t>
      </text>
    </comment>
    <comment authorId="0" ref="N10">
      <text>
        <t xml:space="preserve">| Round 1/200
| Install (aggressive) (cut args)
make_occam: *** empty string invalid as file name. Stop.
	-asood@grammatech.com</t>
      </text>
    </comment>
    <comment authorId="0" ref="M10">
      <text>
        <t xml:space="preserve">Invalid host name:
```
| Round 1/10
http://: Invalid host name.
--2023-08-08 11:55:20-- https://digg.com/robots.txt
Resolving digg.com (digg.com)... 104.24.27.111, 104.24.28.111
Connecting to digg.com (digg.com)|104.24.27.111|:443... connected.
HTTP request sent, awaiting response... 200 OK
Length: 128 [text/plain]
Saving to: 'robots.txt'
0K 100% 134M=0s
2023-08-08 11:55:20 (134 MB/s) - 'robots.txt' saved [128/128]
FINISHED --2023-08-08 11:55:20--
Total wall clock time: 0.2s
Downloaded: 1 files, 128 in 0s (134 MB/s)
```
	-asood@grammatech.com</t>
      </text>
    </comment>
    <comment authorId="0" ref="L10">
      <text>
        <t xml:space="preserve">Client emits `Connection refused, test exits with status 1:
```
| Starting server (aggressive) (cut args)
/debloater_eval/performance-benchmarks/inputs/bftpd /debloater_eval/performance-benchmarks
/debloater_eval/performance-benchmarks
| Round 1/100
rm: Fatal error: max-retries exceeded (Connection refused)
rmdir: Fatal error: max-retries exceeded (Connection refused)
chmod: Fatal error: max-retries exceeded (Connection refused)
| Round 2/100
...
```
	-asood@grammatech.com</t>
      </text>
    </comment>
    <comment authorId="0" ref="S9">
      <text>
        <t xml:space="preserve">Exits with status 4, no error message:
```
| Serving (aggressive) (cut args)
/debloater_eval/performance-benchmarks/inputs/nginx/configs /debloater_eval/performance-benchmarks
/debloater_eval/performance-benchmarks
| Round 1/50
```
	-asood@grammatech.com</t>
      </text>
    </comment>
    <comment authorId="0" ref="R9">
      <text>
        <t xml:space="preserve">Segfault:
```
| Round 1/1000
| Scanning (aggressive) (cut args)
lib/nmap.sh: line 17: 171 Segmentation fault (core dumped) "${BIN}"
```
	-asood@grammatech.com</t>
      </text>
    </comment>
    <comment authorId="0" ref="P9">
      <text>
        <t xml:space="preserve">Errors out with message `can't run as root without the -u switch` even while running without root or with  `-u nobody`:
```
| Round 1/100
can't run as root without the -u switch
```
	-asood@grammatech.com</t>
      </text>
    </comment>
    <comment authorId="0" ref="O9">
      <text>
        <t xml:space="preserve">Exits with status 1, no error message:
```
| Round 1/500
| Static Binary (aggressive) (cut args)
```
	-asood@grammatech.com</t>
      </text>
    </comment>
    <comment authorId="0" ref="L9">
      <text>
        <t xml:space="preserve">Error opening configuration file:
```
| Starting server (aggressive) (cut args)
/debloater_eval/performance-benchmarks/inputs/bftpd /debloater_eval/performance-benchmarks
/debloater_eval/performance-benchmarks
| Round 1/100
421 Unable to open configuration file.
lftp: unrecognized option '--rcfile'
Try `lftp --help' for more information
```
	-asood@grammatech.com</t>
      </text>
    </comment>
    <comment authorId="0" ref="E9">
      <text>
        <t xml:space="preserve">Usage error:
```
| Round 1/100
| Regex (aggressive) (cut args)
Usage: grep [OPTION]... PATTERN [FILE]...
```
	-asood@grammatech.com</t>
      </text>
    </comment>
    <comment authorId="0" ref="S7">
      <text>
        <t xml:space="preserve">Usage error:
```
| Serving (aggressive)
USAGE: nginx -p -c [ARGS...]
| Round 1/50
```
	-asood@grammatech.com</t>
      </text>
    </comment>
    <comment authorId="0" ref="L11">
      <text>
        <t xml:space="preserve">This benchmark never finishes the performance test. I just let it run for "awhile", maybe we should specify a timeout.
	-Brian Fairservice</t>
      </text>
    </comment>
    <comment authorId="0" ref="B11">
      <text>
        <t xml:space="preserve">This benchmark never finishes the performance test.  I just let it run for "awhile", maybe we should specify a timeout.
	-Brian Fairservice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1">
      <text>
        <t xml:space="preserve">The test never finishes
	-Brian Fairservice</t>
      </text>
    </comment>
    <comment authorId="0" ref="B11">
      <text>
        <t xml:space="preserve">Test never finishes
	-Brian Fairservice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0">
      <text>
        <t xml:space="preserve">How on earth are we getting positive numbers here? TODO: figure this out.
	-Michael Brown
it adds libgcc, libm, and libc++ routinely. artifcat of process that is undesirable
	-Michael Brown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2">
      <text>
        <t xml:space="preserve">no fail on debloated
	-Ronald Eytchison</t>
      </text>
    </comment>
    <comment authorId="0" ref="S12">
      <text>
        <t xml:space="preserve">no fail on debloated.
	-Ronald Eytchison</t>
      </text>
    </comment>
    <comment authorId="0" ref="S8">
      <text>
        <t xml:space="preserve">no fail on debloated.
	-Ronald Eytchison</t>
      </text>
    </comment>
    <comment authorId="0" ref="S6">
      <text>
        <t xml:space="preserve">sigabrt on retained.
	-Ronald Eytchison</t>
      </text>
    </comment>
    <comment authorId="0" ref="R8">
      <text>
        <t xml:space="preserve">no fail on debloated. wrong exit code, nearly empty pcap on retained.
	-Ronald Eytchison</t>
      </text>
    </comment>
    <comment authorId="0" ref="Q12">
      <text>
        <t xml:space="preserve">no fail on debloated
	-Ronald Eytchison</t>
      </text>
    </comment>
    <comment authorId="0" ref="Q8">
      <text>
        <t xml:space="preserve">no fail on debloated
	-Ronald Eytchison</t>
      </text>
    </comment>
    <comment authorId="0" ref="Q6">
      <text>
        <t xml:space="preserve">sigabrt , missing files on retained
	-Ronald Eytchison</t>
      </text>
    </comment>
    <comment authorId="0" ref="P8">
      <text>
        <t xml:space="preserve">no fail on debloated
	-Ronald Eytchison</t>
      </text>
    </comment>
    <comment authorId="0" ref="P12">
      <text>
        <t xml:space="preserve">no fail on debloated
	-Ronald Eytchison</t>
      </text>
    </comment>
    <comment authorId="0" ref="O12">
      <text>
        <t xml:space="preserve">no fail on debloated
	-Ronald Eytchison</t>
      </text>
    </comment>
    <comment authorId="0" ref="O8">
      <text>
        <t xml:space="preserve">no fail on debloated
	-Ronald Eytchison</t>
      </text>
    </comment>
    <comment authorId="0" ref="O6">
      <text>
        <t xml:space="preserve">segfault on retained
	-Ronald Eytchison</t>
      </text>
    </comment>
    <comment authorId="0" ref="N6">
      <text>
        <t xml:space="preserve">no fail on debloated
	-Ronald Eytchison</t>
      </text>
    </comment>
    <comment authorId="0" ref="N12">
      <text>
        <t xml:space="preserve">no fail on debloated
	-Ronald Eytchison</t>
      </text>
    </comment>
    <comment authorId="0" ref="M12">
      <text>
        <t xml:space="preserve">no fail on debloated
	-Ronald Eytchison</t>
      </text>
    </comment>
    <comment authorId="0" ref="M6">
      <text>
        <t xml:space="preserve">segfault on retained
	-Ronald Eytchison</t>
      </text>
    </comment>
    <comment authorId="0" ref="L12">
      <text>
        <t xml:space="preserve">different exit code, nonzero exit code concurrent script, missing file, timeout on retained. no fail on debloated.
	-Ronald Eytchison</t>
      </text>
    </comment>
    <comment authorId="0" ref="L6">
      <text>
        <t xml:space="preserve">nonzero concurrent script exit code, missing file, "max retries exceeded" on retained. no fail on debloated.
	-Ronald Eytchison</t>
      </text>
    </comment>
    <comment authorId="0" ref="K8">
      <text>
        <t xml:space="preserve">no fail on debloated
	-Ronald Eytchison</t>
      </text>
    </comment>
    <comment authorId="0" ref="K6">
      <text>
        <t xml:space="preserve">no fail on debloated
	-Ronald Eytchison</t>
      </text>
    </comment>
    <comment authorId="0" ref="J8">
      <text>
        <t xml:space="preserve">no fail on debloated
	-Ronald Eytchison</t>
      </text>
    </comment>
    <comment authorId="0" ref="J6">
      <text>
        <t xml:space="preserve">segfault on retained
	-Ronald Eytchison</t>
      </text>
    </comment>
    <comment authorId="0" ref="I8">
      <text>
        <t xml:space="preserve">no fail on debloated
	-Ronald Eytchison</t>
      </text>
    </comment>
    <comment authorId="0" ref="I12">
      <text>
        <t xml:space="preserve">wrong stdout on retained. no fail on debloated
	-Ronald Eytchison</t>
      </text>
    </comment>
    <comment authorId="0" ref="I6">
      <text>
        <t xml:space="preserve">sigabrt, "stack smashing detected" on retained
	-Ronald Eytchison</t>
      </text>
    </comment>
    <comment authorId="0" ref="H8">
      <text>
        <t xml:space="preserve">no fail on debloated
	-Ronald Eytchison</t>
      </text>
    </comment>
    <comment authorId="0" ref="H6">
      <text>
        <t xml:space="preserve">segfault on retained. no fail on debloated
	-Ronald Eytchison</t>
      </text>
    </comment>
    <comment authorId="0" ref="H12">
      <text>
        <t xml:space="preserve">error closing file, missing file
	-Ronald Eytchison</t>
      </text>
    </comment>
    <comment authorId="0" ref="G12">
      <text>
        <t xml:space="preserve">wrong stderr, stdout, and exit code on retained
	-Ronald Eytchison</t>
      </text>
    </comment>
    <comment authorId="0" ref="G8">
      <text>
        <t xml:space="preserve">no fail on debloated
	-Ronald Eytchison</t>
      </text>
    </comment>
    <comment authorId="0" ref="G6">
      <text>
        <t xml:space="preserve">no fail on debloated
	-Ronald Eytchison</t>
      </text>
    </comment>
    <comment authorId="0" ref="F6">
      <text>
        <t xml:space="preserve">no fail on debloated
	-Ronald Eytchison</t>
      </text>
    </comment>
    <comment authorId="0" ref="E6">
      <text>
        <t xml:space="preserve">segfault on retained
	-Ronald Eytchison</t>
      </text>
    </comment>
    <comment authorId="0" ref="F8">
      <text>
        <t xml:space="preserve">no fail on debloated
	-Ronald Eytchison</t>
      </text>
    </comment>
    <comment authorId="0" ref="F12">
      <text>
        <t xml:space="preserve">Errors "inappropriate ioctl "invalid argument" "out of memory"  "bad file descriptor" on retained. Wrong exit code on retained.
	-Ronald Eytchison</t>
      </text>
    </comment>
    <comment authorId="0" ref="E8">
      <text>
        <t xml:space="preserve">no fail on debloated
	-Ronald Eytchison</t>
      </text>
    </comment>
    <comment authorId="0" ref="E12">
      <text>
        <t xml:space="preserve">empty stdout, wrong exit code on retained
	-Ronald Eytchison</t>
      </text>
    </comment>
    <comment authorId="0" ref="D8">
      <text>
        <t xml:space="preserve">did not fail on debloated
	-Ronald Eytchison</t>
      </text>
    </comment>
    <comment authorId="0" ref="D6">
      <text>
        <t xml:space="preserve">did not fail on debloated
	-Ronald Eytchison</t>
      </text>
    </comment>
    <comment authorId="0" ref="D12">
      <text>
        <t xml:space="preserve">segfault, wrong stderr, wrong stdout, nonzero exit code on retained.
	-Ronald Eytchison</t>
      </text>
    </comment>
    <comment authorId="0" ref="C6">
      <text>
        <t xml:space="preserve">no fail on debloated
	-Ronald Eytchison</t>
      </text>
    </comment>
    <comment authorId="0" ref="C8">
      <text>
        <t xml:space="preserve">no fail on debloated
	-Ronald Eytchison</t>
      </text>
    </comment>
    <comment authorId="0" ref="C12">
      <text>
        <t xml:space="preserve">write errors in retained
	-Ronald Eytchison</t>
      </text>
    </comment>
    <comment authorId="0" ref="B8">
      <text>
        <t xml:space="preserve">no fail on debloated
	-Ronald Eytchison</t>
      </text>
    </comment>
    <comment authorId="0" ref="B6">
      <text>
        <t xml:space="preserve">no fail on debloated
	-Ronald Eytchison</t>
      </text>
    </comment>
    <comment authorId="0" ref="B12">
      <text>
        <t xml:space="preserve">different stderr, missing file, segfault
	-Ronald Eytchison</t>
      </text>
    </comment>
    <comment authorId="0" ref="U10">
      <text>
        <t xml:space="preserve">nonzero exit code, missing file on retained.
	-Ronald Eytchison</t>
      </text>
    </comment>
    <comment authorId="0" ref="U9">
      <text>
        <t xml:space="preserve">nonzero exit code, missing file on retained.
	-Ronald Eytchison</t>
      </text>
    </comment>
    <comment authorId="0" ref="U4">
      <text>
        <t xml:space="preserve">no fail on debloated
	-Ronald Eytchison</t>
      </text>
    </comment>
    <comment authorId="0" ref="T9">
      <text>
        <t xml:space="preserve">no fail on debloated
	-Ronald Eytchison</t>
      </text>
    </comment>
    <comment authorId="0" ref="T10">
      <text>
        <t xml:space="preserve">no fail on debloated. wrong stdout and missing files
	-Ronald Eytchison</t>
      </text>
    </comment>
    <comment authorId="0" ref="T11">
      <text>
        <t xml:space="preserve">no fail on debloated
	-Ronald Eytchison</t>
      </text>
    </comment>
    <comment authorId="0" ref="T4">
      <text>
        <t xml:space="preserve">segfault
	-Ronald Eytchison</t>
      </text>
    </comment>
    <comment authorId="0" ref="S10">
      <text>
        <t xml:space="preserve">nonzero exit code
	-Ronald Eytchison</t>
      </text>
    </comment>
    <comment authorId="0" ref="S7">
      <text>
        <t xml:space="preserve">nonzero exit code
	-Ronald Eytchison</t>
      </text>
    </comment>
    <comment authorId="0" ref="S9">
      <text>
        <t xml:space="preserve">nonzero exit code
	-Ronald Eytchison</t>
      </text>
    </comment>
    <comment authorId="0" ref="S5">
      <text>
        <t xml:space="preserve">no fail on debloated
	-Ronald Eytchison</t>
      </text>
    </comment>
    <comment authorId="0" ref="S11">
      <text>
        <t xml:space="preserve">missing file, segfault, unexpected timeout
	-Ronald Eytchison</t>
      </text>
    </comment>
    <comment authorId="0" ref="S4">
      <text>
        <t xml:space="preserve">gtirb trap hit, nonzero exit code.
	-Ronald Eytchison</t>
      </text>
    </comment>
    <comment authorId="0" ref="R10">
      <text>
        <t xml:space="preserve">no fail on pcap. almost empty debloated.
	-Ronald Eytchison</t>
      </text>
    </comment>
    <comment authorId="0" ref="R9">
      <text>
        <t xml:space="preserve">no fail on debloated. almost empty pcap
	-Ronald Eytchison</t>
      </text>
    </comment>
    <comment authorId="0" ref="R4">
      <text>
        <t xml:space="preserve">segfault, almost empty pcap.
	-Ronald Eytchison</t>
      </text>
    </comment>
    <comment authorId="0" ref="Q10">
      <text>
        <t xml:space="preserve">nonzero exit code, missing files
	-Ronald Eytchison</t>
      </text>
    </comment>
    <comment authorId="0" ref="Q11">
      <text>
        <t xml:space="preserve">no fail on debloated
	-Ronald Eytchison</t>
      </text>
    </comment>
    <comment authorId="0" ref="Q5">
      <text>
        <t xml:space="preserve">nonzero exit code (255), missing files. no fail on debloated. almost all are failures.
	-Ronald Eytchison</t>
      </text>
    </comment>
    <comment authorId="0" ref="P9">
      <text>
        <t xml:space="preserve">nonzero exit code, different stderr, almost empty pcap.
	-Ronald Eytchison</t>
      </text>
    </comment>
    <comment authorId="0" ref="P5">
      <text>
        <t xml:space="preserve">no fail on debloated
	-Ronald Eytchison</t>
      </text>
    </comment>
    <comment authorId="0" ref="P4">
      <text>
        <t xml:space="preserve">segfault, almost empty pcap
	-Ronald Eytchison</t>
      </text>
    </comment>
    <comment authorId="0" ref="O9">
      <text>
        <t xml:space="preserve">no fail on debloated. nonzero exit, missing file
	-Ronald Eytchison</t>
      </text>
    </comment>
    <comment authorId="0" ref="O10">
      <text>
        <t xml:space="preserve">nonzero exit code, empty output. no fail on debloated.
	-Ronald Eytchison</t>
      </text>
    </comment>
    <comment authorId="0" ref="O4">
      <text>
        <t xml:space="preserve">segfault, gtirb trap hit
	-Ronald Eytchison</t>
      </text>
    </comment>
    <comment authorId="0" ref="O5">
      <text>
        <t xml:space="preserve">no fail on debloated
	-Ronald Eytchison</t>
      </text>
    </comment>
    <comment authorId="0" ref="N10">
      <text>
        <t xml:space="preserve">no fail on debloated
	-Ronald Eytchison</t>
      </text>
    </comment>
    <comment authorId="0" ref="N5">
      <text>
        <t xml:space="preserve">no fail on debloated
	-Ronald Eytchison</t>
      </text>
    </comment>
    <comment authorId="0" ref="N4">
      <text>
        <t xml:space="preserve">gtirb trap hit
	-Ronald Eytchison</t>
      </text>
    </comment>
    <comment authorId="0" ref="M7">
      <text>
        <t xml:space="preserve">wrong exit code, missing file on retained. no fail on debloated
	-Ronald Eytchison</t>
      </text>
    </comment>
    <comment authorId="0" ref="M9">
      <text>
        <t xml:space="preserve">wrong exit code on retained. no fail on debloated
	-Ronald Eytchison</t>
      </text>
    </comment>
    <comment authorId="0" ref="M10">
      <text>
        <t xml:space="preserve">wrong exit code on retained
	-Ronald Eytchison</t>
      </text>
    </comment>
    <comment authorId="0" ref="M11">
      <text>
        <t xml:space="preserve">no fail on debloated
	-Ronald Eytchison</t>
      </text>
    </comment>
    <comment authorId="0" ref="M4">
      <text>
        <t xml:space="preserve">exit codes don't match, file missing
	-Ronald Eytchison</t>
      </text>
    </comment>
    <comment authorId="0" ref="M5">
      <text>
        <t xml:space="preserve">segfault, missing file on retained. no fail on debloated
	-Ronald Eytchison</t>
      </text>
    </comment>
    <comment authorId="0" ref="L10">
      <text>
        <t xml:space="preserve">Stderr doesn't match on retained
	-Ronald Eytchison</t>
      </text>
    </comment>
    <comment authorId="0" ref="L9">
      <text>
        <t xml:space="preserve">Stderr, exit code don't match on retained
	-Ronald Eytchison</t>
      </text>
    </comment>
    <comment authorId="0" ref="L7">
      <text>
        <t xml:space="preserve">Stderr, exit code don't match on retained
	-Ronald Eytchison</t>
      </text>
    </comment>
    <comment authorId="0" ref="K9">
      <text>
        <t xml:space="preserve">no fail on debloated
	-Ronald Eytchison</t>
      </text>
    </comment>
    <comment authorId="0" ref="K10">
      <text>
        <t xml:space="preserve">no fail on debloated
	-Ronald Eytchison</t>
      </text>
    </comment>
    <comment authorId="0" ref="K5">
      <text>
        <t xml:space="preserve">no fail on debloated
	-Ronald Eytchison</t>
      </text>
    </comment>
    <comment authorId="0" ref="K4">
      <text>
        <t xml:space="preserve">gtirb trap hit
	-Ronald Eytchison</t>
      </text>
    </comment>
    <comment authorId="0" ref="K11">
      <text>
        <t xml:space="preserve">no fail on debloated
	-Ronald Eytchison</t>
      </text>
    </comment>
    <comment authorId="0" ref="J5">
      <text>
        <t xml:space="preserve">no fail on debloated
	-Ronald Eytchison</t>
      </text>
    </comment>
    <comment authorId="0" ref="I10">
      <text>
        <t xml:space="preserve">no fail on debloated (majority). empty stdout, nonzero exit code on retained
	-Ronald Eytchison</t>
      </text>
    </comment>
    <comment authorId="0" ref="I9">
      <text>
        <t xml:space="preserve">no fail on retained (majority). empty stdout on retained
	-Ronald Eytchison</t>
      </text>
    </comment>
    <comment authorId="0" ref="I7">
      <text>
        <t xml:space="preserve">no fail on debloated (majority). empty stdout on retained
	-Ronald Eytchison</t>
      </text>
    </comment>
    <comment authorId="0" ref="I11">
      <text>
        <t xml:space="preserve">no fail on debloated
	-Ronald Eytchison</t>
      </text>
    </comment>
    <comment authorId="0" ref="I5">
      <text>
        <t xml:space="preserve">no fail on debloated
	-Ronald Eytchison</t>
      </text>
    </comment>
    <comment authorId="0" ref="I4">
      <text>
        <t xml:space="preserve">no fail on debloated. gtirb trap hit
	-Ronald Eytchison</t>
      </text>
    </comment>
    <comment authorId="0" ref="H10">
      <text>
        <t xml:space="preserve">no fail on debloate. fail to remove file, nonzero exit code on retained
	-Ronald Eytchison</t>
      </text>
    </comment>
    <comment authorId="0" ref="H9">
      <text>
        <t xml:space="preserve">no fail on debloated and fail to remove file on retained
	-Ronald Eytchison</t>
      </text>
    </comment>
    <comment authorId="0" ref="H4">
      <text>
        <t xml:space="preserve">gtirb trap hit
	-Ronald Eytchison</t>
      </text>
    </comment>
    <comment authorId="0" ref="H5">
      <text>
        <t xml:space="preserve">No fail on debloated
	-Ronald Eytchison</t>
      </text>
    </comment>
    <comment authorId="0" ref="H11">
      <text>
        <t xml:space="preserve">No fail on debloated
	-Ronald Eytchison</t>
      </text>
    </comment>
    <comment authorId="0" ref="G10">
      <text>
        <t xml:space="preserve">no fail on debloated. multiple nonzero exit code and missing file on retained
	-Ronald Eytchison</t>
      </text>
    </comment>
    <comment authorId="0" ref="G5">
      <text>
        <t xml:space="preserve">no fail on debloated
	-Ronald Eytchison</t>
      </text>
    </comment>
    <comment authorId="0" ref="G4">
      <text>
        <t xml:space="preserve">gtirb trap hit
	-Ronald Eytchison</t>
      </text>
    </comment>
    <comment authorId="0" ref="F10">
      <text>
        <t xml:space="preserve">no fail on debloated. empty stdout, nonzero exit code on retained
	-Ronald Eytchison</t>
      </text>
    </comment>
    <comment authorId="0" ref="F4">
      <text>
        <t xml:space="preserve">gtirb trap hit, segfault
	-Ronald Eytchison</t>
      </text>
    </comment>
    <comment authorId="0" ref="F5">
      <text>
        <t xml:space="preserve">no fail on debloated
	-Ronald Eytchison</t>
      </text>
    </comment>
    <comment authorId="0" ref="F11">
      <text>
        <t xml:space="preserve">wrong stdout/stderr on debloated, wrong exit code and wrong stderr on retained
	-Ronald Eytchison</t>
      </text>
    </comment>
    <comment authorId="0" ref="E11">
      <text>
        <t xml:space="preserve">no fail on debloated
	-Ronald Eytchison</t>
      </text>
    </comment>
    <comment authorId="0" ref="E10">
      <text>
        <t xml:space="preserve">no fail on debloated
	-Ronald Eytchison</t>
      </text>
    </comment>
    <comment authorId="0" ref="E7">
      <text>
        <t xml:space="preserve">no fail on debloated
	-Ronald Eytchison</t>
      </text>
    </comment>
    <comment authorId="0" ref="E9">
      <text>
        <t xml:space="preserve">fail on retained (different stdout, different exit code)
	-Ronald Eytchison</t>
      </text>
    </comment>
    <comment authorId="0" ref="E4">
      <text>
        <t xml:space="preserve">gtirb trap hit
	-Ronald Eytchison</t>
      </text>
    </comment>
    <comment authorId="0" ref="E5">
      <text>
        <t xml:space="preserve">SIGABRT/exit code -6 from undefined function in  gtirb-glibc2musl, empty output
	-Ronald Eytchison</t>
      </text>
    </comment>
    <comment authorId="0" ref="D10">
      <text>
        <t xml:space="preserve">nonzero exit code, empty stdout on retained
	-Ronald Eytchison</t>
      </text>
    </comment>
    <comment authorId="0" ref="D4">
      <text>
        <t xml:space="preserve">gtirb trap hit
	-Ronald Eytchison</t>
      </text>
    </comment>
    <comment authorId="0" ref="D5">
      <text>
        <t xml:space="preserve">No fail debloated
	-Ronald Eytchison</t>
      </text>
    </comment>
    <comment authorId="0" ref="D11">
      <text>
        <t xml:space="preserve">No fail debloated
	-Ronald Eytchison</t>
      </text>
    </comment>
    <comment authorId="0" ref="C7">
      <text>
        <t xml:space="preserve">Didn't fail on debloated
	-Ronald Eytchison</t>
      </text>
    </comment>
    <comment authorId="0" ref="C10">
      <text>
        <t xml:space="preserve">Didn't fail on debloated
	-Ronald Eytchison</t>
      </text>
    </comment>
    <comment authorId="0" ref="C9">
      <text>
        <t xml:space="preserve">Didn't fail on debloated
	-Ronald Eytchison</t>
      </text>
    </comment>
    <comment authorId="0" ref="C4">
      <text>
        <t xml:space="preserve">Gtirb trap hit, segfault
	-Ronald Eytchison</t>
      </text>
    </comment>
    <comment authorId="0" ref="C11">
      <text>
        <t xml:space="preserve">Didn't fail on debloated features
	-Ronald Eytchison</t>
      </text>
    </comment>
    <comment authorId="0" ref="C5">
      <text>
        <t xml:space="preserve">Didn't fail on debloated features
	-Ronald Eytchison</t>
      </text>
    </comment>
    <comment authorId="0" ref="B9">
      <text>
        <t xml:space="preserve">Did not fail on debloated features
	-Ronald Eytchison</t>
      </text>
    </comment>
    <comment authorId="0" ref="B10">
      <text>
        <t xml:space="preserve">Did not fail on unsupported features. Failed on retained feature (nonzero exit code, empty output)
	-Ronald Eytchison</t>
      </text>
    </comment>
    <comment authorId="0" ref="B4">
      <text>
        <t xml:space="preserve">GTIRB trap hit
	-Ronald Eytchison</t>
      </text>
    </comment>
    <comment authorId="0" ref="B5">
      <text>
        <t xml:space="preserve">Did not fail on unsupported features
	-Ronald Eytchison</t>
      </text>
    </comment>
    <comment authorId="0" ref="B11">
      <text>
        <t xml:space="preserve">Mostly segfaults. Also empty output, timeout
	-Ronald Eytchison
if the segfaults were limited to retained or debloated features this would be important to know
	-Michael Brown
Segfaults on retained featured
	-Ronald Eytchison</t>
      </text>
    </comment>
    <comment authorId="0" ref="L11">
      <text>
        <t xml:space="preserve">Did not fail on debloated (majority). Empty output file, nonzero concurrent script exit code on retained
	-Ronald Eytchison</t>
      </text>
    </comment>
    <comment authorId="0" ref="L5">
      <text>
        <t xml:space="preserve">Did not fail on debloated
	-Ronald Eytchison</t>
      </text>
    </comment>
  </commentList>
</comments>
</file>

<file path=xl/sharedStrings.xml><?xml version="1.0" encoding="utf-8"?>
<sst xmlns="http://schemas.openxmlformats.org/spreadsheetml/2006/main" count="753" uniqueCount="131">
  <si>
    <t>benchmark name</t>
  </si>
  <si>
    <t>Low-complexity</t>
  </si>
  <si>
    <t>medium complexity</t>
  </si>
  <si>
    <t>high-complexity</t>
  </si>
  <si>
    <t>Tool name</t>
  </si>
  <si>
    <t>bzip2</t>
  </si>
  <si>
    <t>chown</t>
  </si>
  <si>
    <t>date</t>
  </si>
  <si>
    <t>grep</t>
  </si>
  <si>
    <t>gzip</t>
  </si>
  <si>
    <t>mkdir</t>
  </si>
  <si>
    <t>rm</t>
  </si>
  <si>
    <t>sort</t>
  </si>
  <si>
    <t>tar</t>
  </si>
  <si>
    <t>uniq</t>
  </si>
  <si>
    <t>AVG</t>
  </si>
  <si>
    <t>bftpd</t>
  </si>
  <si>
    <t>wget</t>
  </si>
  <si>
    <t>make</t>
  </si>
  <si>
    <t>objdump (binutils)</t>
  </si>
  <si>
    <t>memcached</t>
  </si>
  <si>
    <t>lighttpd</t>
  </si>
  <si>
    <t>nmap</t>
  </si>
  <si>
    <t>nginx</t>
  </si>
  <si>
    <t>pdftohtml (poppler)</t>
  </si>
  <si>
    <t>imagemagick</t>
  </si>
  <si>
    <t>abg</t>
  </si>
  <si>
    <t>GTIRB Binary Reduce Dynamic</t>
  </si>
  <si>
    <t>GTIRB Binary Reduce Static</t>
  </si>
  <si>
    <t>Libfilter</t>
  </si>
  <si>
    <t>LMCAS (Aggressive)</t>
  </si>
  <si>
    <t>Razor</t>
  </si>
  <si>
    <t>Trimmer (Aggressive)</t>
  </si>
  <si>
    <t>OCCAM (Aggressive)</t>
  </si>
  <si>
    <t>Chisel 2</t>
  </si>
  <si>
    <t>Chisel-Open-Source</t>
  </si>
  <si>
    <t>BinRec-ToB</t>
  </si>
  <si>
    <t>AVERAGE</t>
  </si>
  <si>
    <t>total</t>
  </si>
  <si>
    <t>failed</t>
  </si>
  <si>
    <t>passed</t>
  </si>
  <si>
    <t>passed med/high</t>
  </si>
  <si>
    <t>Original Binary (not debloated) - LMCAS (aggressive)</t>
  </si>
  <si>
    <t>Original Binary (not debloated) - OCCAM (aggressive)</t>
  </si>
  <si>
    <t>Original Binary (not debloated) - Trimmer (aggressive)</t>
  </si>
  <si>
    <t>Original Binary (not debloated) - standard build (aggressive)</t>
  </si>
  <si>
    <t xml:space="preserve">Original Binary (not debloated) - standard build </t>
  </si>
  <si>
    <t>Original Binary (not debloated) - Debian Buster (Chisel 1, Razor)</t>
  </si>
  <si>
    <t>Original chiselbench (not debloated) - Debian Buster</t>
  </si>
  <si>
    <t>Performance test not executed (debloating failed)</t>
  </si>
  <si>
    <t>Performance test not executed (recognized as incompatible)</t>
  </si>
  <si>
    <t>GTIRB high</t>
  </si>
  <si>
    <t>Performance test failed</t>
  </si>
  <si>
    <t>(DELTA % CALCS)</t>
  </si>
  <si>
    <t>avg low</t>
  </si>
  <si>
    <t>avg med</t>
  </si>
  <si>
    <t>avg high</t>
  </si>
  <si>
    <t>N/A</t>
  </si>
  <si>
    <t>BinRec and GTIRB Binary Reduce omitted. produced 0 and 1 binaries that pass tests respectively</t>
  </si>
  <si>
    <t>gtirb bin</t>
  </si>
  <si>
    <t>Original</t>
  </si>
  <si>
    <t>Original OCCAM</t>
  </si>
  <si>
    <t>Original Trimmer</t>
  </si>
  <si>
    <t>Original LMCAS</t>
  </si>
  <si>
    <t>Original Buster</t>
  </si>
  <si>
    <t>original libs (sum)</t>
  </si>
  <si>
    <t>binary reduce dynamic</t>
  </si>
  <si>
    <t>common lib sizes</t>
  </si>
  <si>
    <t>size</t>
  </si>
  <si>
    <t>low_size</t>
  </si>
  <si>
    <t>wget sizes</t>
  </si>
  <si>
    <t>lighttpd sizes</t>
  </si>
  <si>
    <t>nginx sizes</t>
  </si>
  <si>
    <r>
      <rPr>
        <color rgb="FF1155CC"/>
        <u/>
      </rPr>
      <t>libc.so</t>
    </r>
    <r>
      <rPr/>
      <t>.6</t>
    </r>
  </si>
  <si>
    <t>lib64/ld-linux-x86-64</t>
  </si>
  <si>
    <r>
      <rPr>
        <color rgb="FF1155CC"/>
        <u/>
      </rPr>
      <t>libpthread.so</t>
    </r>
    <r>
      <rPr/>
      <t>.0</t>
    </r>
  </si>
  <si>
    <r>
      <rPr>
        <color rgb="FF1155CC"/>
        <u/>
      </rPr>
      <t>libcrypt.so</t>
    </r>
    <r>
      <rPr/>
      <t>.1</t>
    </r>
  </si>
  <si>
    <t>libidn2</t>
  </si>
  <si>
    <t>libnettle</t>
  </si>
  <si>
    <t>libgnutls</t>
  </si>
  <si>
    <t>libz</t>
  </si>
  <si>
    <t>libunistring</t>
  </si>
  <si>
    <t>libp11-kit</t>
  </si>
  <si>
    <t>libtasn1</t>
  </si>
  <si>
    <t>libhogweed</t>
  </si>
  <si>
    <t>libgmp</t>
  </si>
  <si>
    <t>libffi</t>
  </si>
  <si>
    <t>libdl</t>
  </si>
  <si>
    <t>libevent</t>
  </si>
  <si>
    <t>libpcre</t>
  </si>
  <si>
    <t>(not applicable)</t>
  </si>
  <si>
    <t>Expressivity Classes (Practical ROP)</t>
  </si>
  <si>
    <t>Quality</t>
  </si>
  <si>
    <t>Special Purpose Gadget Types Available</t>
  </si>
  <si>
    <t>Gadget Locality</t>
  </si>
  <si>
    <t>count 0</t>
  </si>
  <si>
    <t>count &lt; 0.1%</t>
  </si>
  <si>
    <t>Count &lt;1</t>
  </si>
  <si>
    <t>count over 1</t>
  </si>
  <si>
    <t>5 @100%</t>
  </si>
  <si>
    <t>Syscall gadgets available</t>
  </si>
  <si>
    <t>Original buster (razor / chisel 1)</t>
  </si>
  <si>
    <t>Num elim</t>
  </si>
  <si>
    <t>Num Intro</t>
  </si>
  <si>
    <t>Num status quo</t>
  </si>
  <si>
    <t>white cells only</t>
  </si>
  <si>
    <t>debloated functions remain</t>
  </si>
  <si>
    <t>instability / issues with retained functions</t>
  </si>
  <si>
    <t>clean</t>
  </si>
  <si>
    <t xml:space="preserve">total </t>
  </si>
  <si>
    <t>Broken Binary</t>
  </si>
  <si>
    <t>Original Ubuntu</t>
  </si>
  <si>
    <t>Original Ubuntu (Aggressive)</t>
  </si>
  <si>
    <t>Original Debian Buster</t>
  </si>
  <si>
    <t>passing</t>
  </si>
  <si>
    <t>with differ issues</t>
  </si>
  <si>
    <t>sum</t>
  </si>
  <si>
    <t>SEE KNOWLEDGE BASE SPREADSHEET</t>
  </si>
  <si>
    <t>Expertise Level</t>
  </si>
  <si>
    <t>Medium</t>
  </si>
  <si>
    <t>Low</t>
  </si>
  <si>
    <t>High</t>
  </si>
  <si>
    <t>Expertise levels:</t>
  </si>
  <si>
    <t>User doesn't need to know the inner workings of the tool or the software to debloat</t>
  </si>
  <si>
    <t>User needs to know the inner workings the software, but not the tool to debloat</t>
  </si>
  <si>
    <t>User needs to know both the inner workings of the tool and target software to use</t>
  </si>
  <si>
    <t>Maintenance Difficulty</t>
  </si>
  <si>
    <t>Difficulty levels:</t>
  </si>
  <si>
    <t>Tool sits at end of CI/CD pipeline and it just runs every build, cost is now transparent to user as compile time</t>
  </si>
  <si>
    <t>Tool makes permanent changes to program representation that can be done once and maintained</t>
  </si>
  <si>
    <t>User has to re-run the tool entirely, including manual or instrumentation  or dynamic collection type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</si>
</sst>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/>
    <font>
      <color rgb="FF000000"/>
      <name val="Arial"/>
    </font>
    <font>
      <color rgb="FFFFFFFF"/>
      <name val="Arial"/>
    </font>
    <font>
      <b/>
      <color theme="1"/>
      <name val="Arial"/>
      <scheme val="minor"/>
    </font>
    <font>
      <u/>
      <color rgb="FF0000FF"/>
    </font>
    <font>
      <sz val="9.0"/>
      <color rgb="FF1F1F1F"/>
      <name val="&quot;Google Sans&quot;"/>
    </font>
  </fonts>
  <fills count="1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vertical="bottom"/>
    </xf>
    <xf borderId="0" fillId="3" fontId="3" numFmtId="0" xfId="0" applyFont="1"/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4" numFmtId="0" xfId="0" applyBorder="1" applyFont="1"/>
    <xf borderId="3" fillId="0" fontId="4" numFmtId="0" xfId="0" applyBorder="1" applyFont="1"/>
    <xf borderId="3" fillId="2" fontId="2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readingOrder="0" vertical="bottom"/>
    </xf>
    <xf borderId="3" fillId="3" fontId="1" numFmtId="0" xfId="0" applyAlignment="1" applyBorder="1" applyFont="1">
      <alignment horizontal="center" readingOrder="0" vertical="bottom"/>
    </xf>
    <xf borderId="0" fillId="3" fontId="3" numFmtId="0" xfId="0" applyAlignment="1" applyFont="1">
      <alignment readingOrder="0"/>
    </xf>
    <xf borderId="4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3" fillId="3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3" fillId="4" fontId="5" numFmtId="0" xfId="0" applyAlignment="1" applyBorder="1" applyFill="1" applyFont="1">
      <alignment readingOrder="0" vertical="bottom"/>
    </xf>
    <xf borderId="3" fillId="5" fontId="6" numFmtId="0" xfId="0" applyAlignment="1" applyBorder="1" applyFill="1" applyFont="1">
      <alignment vertical="bottom"/>
    </xf>
    <xf borderId="3" fillId="5" fontId="1" numFmtId="0" xfId="0" applyAlignment="1" applyBorder="1" applyFont="1">
      <alignment readingOrder="0" vertical="bottom"/>
    </xf>
    <xf borderId="3" fillId="5" fontId="1" numFmtId="0" xfId="0" applyAlignment="1" applyBorder="1" applyFont="1">
      <alignment vertical="bottom"/>
    </xf>
    <xf borderId="3" fillId="6" fontId="1" numFmtId="0" xfId="0" applyAlignment="1" applyBorder="1" applyFill="1" applyFont="1">
      <alignment readingOrder="0"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7" fontId="1" numFmtId="0" xfId="0" applyAlignment="1" applyBorder="1" applyFill="1" applyFont="1">
      <alignment vertical="bottom"/>
    </xf>
    <xf borderId="3" fillId="5" fontId="6" numFmtId="0" xfId="0" applyAlignment="1" applyBorder="1" applyFont="1">
      <alignment readingOrder="0" vertical="bottom"/>
    </xf>
    <xf borderId="0" fillId="2" fontId="3" numFmtId="0" xfId="0" applyFont="1"/>
    <xf borderId="3" fillId="3" fontId="2" numFmtId="0" xfId="0" applyAlignment="1" applyBorder="1" applyFont="1">
      <alignment horizontal="center" readingOrder="0" vertical="bottom"/>
    </xf>
    <xf borderId="0" fillId="3" fontId="7" numFmtId="0" xfId="0" applyAlignment="1" applyFont="1">
      <alignment readingOrder="0"/>
    </xf>
    <xf borderId="3" fillId="3" fontId="1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3" fillId="8" fontId="1" numFmtId="0" xfId="0" applyAlignment="1" applyBorder="1" applyFill="1" applyFont="1">
      <alignment readingOrder="0" vertical="bottom"/>
    </xf>
    <xf borderId="3" fillId="4" fontId="1" numFmtId="0" xfId="0" applyAlignment="1" applyBorder="1" applyFont="1">
      <alignment readingOrder="0" vertical="bottom"/>
    </xf>
    <xf borderId="3" fillId="7" fontId="6" numFmtId="0" xfId="0" applyAlignment="1" applyBorder="1" applyFont="1">
      <alignment vertical="bottom"/>
    </xf>
    <xf borderId="3" fillId="7" fontId="1" numFmtId="0" xfId="0" applyAlignment="1" applyBorder="1" applyFont="1">
      <alignment readingOrder="0" vertical="bottom"/>
    </xf>
    <xf borderId="3" fillId="8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0" fillId="0" fontId="3" numFmtId="0" xfId="0" applyFont="1"/>
    <xf borderId="5" fillId="0" fontId="3" numFmtId="0" xfId="0" applyAlignment="1" applyBorder="1" applyFont="1">
      <alignment readingOrder="0"/>
    </xf>
    <xf borderId="5" fillId="7" fontId="3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5" fillId="5" fontId="3" numFmtId="0" xfId="0" applyBorder="1" applyFont="1"/>
    <xf borderId="5" fillId="4" fontId="3" numFmtId="0" xfId="0" applyAlignment="1" applyBorder="1" applyFont="1">
      <alignment readingOrder="0"/>
    </xf>
    <xf borderId="5" fillId="4" fontId="5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7" fontId="1" numFmtId="0" xfId="0" applyAlignment="1" applyFont="1">
      <alignment readingOrder="0" shrinkToFit="0" vertical="bottom" wrapText="1"/>
    </xf>
    <xf borderId="0" fillId="5" fontId="6" numFmtId="0" xfId="0" applyAlignment="1" applyFont="1">
      <alignment horizontal="left" readingOrder="0" shrinkToFit="0" wrapText="1"/>
    </xf>
    <xf borderId="0" fillId="9" fontId="3" numFmtId="0" xfId="0" applyFill="1" applyFont="1"/>
    <xf borderId="0" fillId="8" fontId="1" numFmtId="0" xfId="0" applyAlignment="1" applyFont="1">
      <alignment readingOrder="0" shrinkToFit="0" vertical="bottom" wrapText="1"/>
    </xf>
    <xf borderId="0" fillId="4" fontId="1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3" fillId="9" fontId="1" numFmtId="0" xfId="0" applyAlignment="1" applyBorder="1" applyFont="1">
      <alignment readingOrder="0" vertical="bottom"/>
    </xf>
    <xf borderId="3" fillId="10" fontId="1" numFmtId="0" xfId="0" applyAlignment="1" applyBorder="1" applyFill="1" applyFont="1">
      <alignment readingOrder="0" vertical="bottom"/>
    </xf>
    <xf borderId="3" fillId="10" fontId="1" numFmtId="0" xfId="0" applyAlignment="1" applyBorder="1" applyFont="1">
      <alignment vertical="bottom"/>
    </xf>
    <xf borderId="3" fillId="10" fontId="1" numFmtId="0" xfId="0" applyAlignment="1" applyBorder="1" applyFont="1">
      <alignment vertical="bottom"/>
    </xf>
    <xf borderId="3" fillId="0" fontId="5" numFmtId="0" xfId="0" applyAlignment="1" applyBorder="1" applyFont="1">
      <alignment readingOrder="0" vertical="bottom"/>
    </xf>
    <xf borderId="5" fillId="0" fontId="3" numFmtId="0" xfId="0" applyBorder="1" applyFont="1"/>
    <xf borderId="0" fillId="4" fontId="5" numFmtId="0" xfId="0" applyAlignment="1" applyFont="1">
      <alignment horizontal="left" readingOrder="0"/>
    </xf>
    <xf borderId="0" fillId="7" fontId="3" numFmtId="0" xfId="0" applyFont="1"/>
    <xf borderId="0" fillId="0" fontId="8" numFmtId="0" xfId="0" applyAlignment="1" applyFont="1">
      <alignment readingOrder="0"/>
    </xf>
    <xf borderId="5" fillId="11" fontId="3" numFmtId="0" xfId="0" applyAlignment="1" applyBorder="1" applyFill="1" applyFont="1">
      <alignment readingOrder="0"/>
    </xf>
    <xf borderId="0" fillId="4" fontId="9" numFmtId="0" xfId="0" applyAlignment="1" applyFont="1">
      <alignment readingOrder="0"/>
    </xf>
    <xf borderId="3" fillId="11" fontId="1" numFmtId="0" xfId="0" applyAlignment="1" applyBorder="1" applyFont="1">
      <alignment vertical="bottom"/>
    </xf>
    <xf borderId="3" fillId="11" fontId="1" numFmtId="0" xfId="0" applyAlignment="1" applyBorder="1" applyFont="1">
      <alignment readingOrder="0" vertical="bottom"/>
    </xf>
    <xf borderId="0" fillId="11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3" fontId="1" numFmtId="0" xfId="0" applyAlignment="1" applyFont="1">
      <alignment vertical="bottom"/>
    </xf>
    <xf borderId="3" fillId="3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readingOrder="0" vertical="bottom"/>
    </xf>
    <xf borderId="4" fillId="0" fontId="1" numFmtId="10" xfId="0" applyAlignment="1" applyBorder="1" applyFont="1" applyNumberFormat="1">
      <alignment shrinkToFit="0" vertical="bottom" wrapText="1"/>
    </xf>
    <xf borderId="3" fillId="0" fontId="1" numFmtId="10" xfId="0" applyAlignment="1" applyBorder="1" applyFont="1" applyNumberFormat="1">
      <alignment readingOrder="0" vertical="bottom"/>
    </xf>
    <xf borderId="3" fillId="7" fontId="1" numFmtId="10" xfId="0" applyAlignment="1" applyBorder="1" applyFont="1" applyNumberFormat="1">
      <alignment vertical="bottom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3" numFmtId="10" xfId="0" applyFont="1" applyNumberFormat="1"/>
    <xf borderId="4" fillId="0" fontId="1" numFmtId="10" xfId="0" applyAlignment="1" applyBorder="1" applyFont="1" applyNumberFormat="1">
      <alignment vertical="bottom"/>
    </xf>
    <xf borderId="3" fillId="5" fontId="6" numFmtId="10" xfId="0" applyAlignment="1" applyBorder="1" applyFont="1" applyNumberFormat="1">
      <alignment vertical="bottom"/>
    </xf>
    <xf borderId="3" fillId="7" fontId="1" numFmtId="10" xfId="0" applyAlignment="1" applyBorder="1" applyFont="1" applyNumberFormat="1">
      <alignment readingOrder="0" vertical="bottom"/>
    </xf>
    <xf borderId="3" fillId="0" fontId="1" numFmtId="10" xfId="0" applyAlignment="1" applyBorder="1" applyFont="1" applyNumberFormat="1">
      <alignment vertical="bottom"/>
    </xf>
    <xf borderId="0" fillId="12" fontId="3" numFmtId="0" xfId="0" applyFill="1" applyFont="1"/>
    <xf borderId="5" fillId="0" fontId="1" numFmtId="0" xfId="0" applyAlignment="1" applyBorder="1" applyFont="1">
      <alignment vertical="bottom"/>
    </xf>
    <xf borderId="5" fillId="7" fontId="1" numFmtId="0" xfId="0" applyAlignment="1" applyBorder="1" applyFont="1">
      <alignment vertical="bottom"/>
    </xf>
    <xf borderId="5" fillId="7" fontId="1" numFmtId="0" xfId="0" applyAlignment="1" applyBorder="1" applyFont="1">
      <alignment vertical="bottom"/>
    </xf>
    <xf borderId="5" fillId="5" fontId="6" numFmtId="0" xfId="0" applyAlignment="1" applyBorder="1" applyFont="1">
      <alignment vertical="bottom"/>
    </xf>
    <xf borderId="0" fillId="0" fontId="3" numFmtId="10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3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ibc.so/" TargetMode="External"/><Relationship Id="rId2" Type="http://schemas.openxmlformats.org/officeDocument/2006/relationships/hyperlink" Target="http://libpthread.so/" TargetMode="External"/><Relationship Id="rId3" Type="http://schemas.openxmlformats.org/officeDocument/2006/relationships/hyperlink" Target="http://libcrypt.so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6" max="16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5"/>
      <c r="T1" s="3"/>
      <c r="U1" s="3"/>
      <c r="V1" s="3"/>
      <c r="W1" s="3"/>
      <c r="X1" s="6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11"/>
      <c r="M2" s="8" t="s">
        <v>2</v>
      </c>
      <c r="N2" s="9"/>
      <c r="O2" s="9"/>
      <c r="P2" s="9"/>
      <c r="Q2" s="9"/>
      <c r="R2" s="10"/>
      <c r="S2" s="12"/>
      <c r="T2" s="8" t="s">
        <v>3</v>
      </c>
      <c r="U2" s="9"/>
      <c r="V2" s="9"/>
      <c r="W2" s="10"/>
      <c r="X2" s="6"/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5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16" t="s">
        <v>15</v>
      </c>
      <c r="T3" s="14" t="s">
        <v>22</v>
      </c>
      <c r="U3" s="14" t="s">
        <v>23</v>
      </c>
      <c r="V3" s="14" t="s">
        <v>24</v>
      </c>
      <c r="W3" s="14" t="s">
        <v>25</v>
      </c>
      <c r="X3" s="17" t="s">
        <v>26</v>
      </c>
    </row>
    <row r="4">
      <c r="A4" s="18" t="s">
        <v>27</v>
      </c>
      <c r="B4" s="19">
        <v>23.11</v>
      </c>
      <c r="C4" s="19">
        <v>14.99</v>
      </c>
      <c r="D4" s="19">
        <v>16.37</v>
      </c>
      <c r="E4" s="19">
        <v>42.74</v>
      </c>
      <c r="F4" s="19">
        <v>19.52</v>
      </c>
      <c r="G4" s="19">
        <v>6.83</v>
      </c>
      <c r="H4" s="19">
        <v>526.29</v>
      </c>
      <c r="I4" s="19">
        <v>32.19</v>
      </c>
      <c r="J4" s="19">
        <v>52.07</v>
      </c>
      <c r="K4" s="19">
        <v>9.52</v>
      </c>
      <c r="L4" s="20">
        <f t="shared" ref="L4:L13" si="1">AVERAGE(B4:K4)/60</f>
        <v>1.239383333</v>
      </c>
      <c r="M4" s="19">
        <v>14.86</v>
      </c>
      <c r="N4" s="19">
        <v>145.11</v>
      </c>
      <c r="O4" s="19">
        <v>58.4</v>
      </c>
      <c r="P4" s="19">
        <v>643.83</v>
      </c>
      <c r="Q4" s="19">
        <v>55.17</v>
      </c>
      <c r="R4" s="19">
        <v>77.58</v>
      </c>
      <c r="S4" s="21">
        <f t="shared" ref="S4:S13" si="2">AVERAGE(M4:R4)/60</f>
        <v>2.76375</v>
      </c>
      <c r="T4" s="19">
        <v>610.15</v>
      </c>
      <c r="U4" s="19">
        <v>181.67</v>
      </c>
      <c r="V4" s="19">
        <v>20.11</v>
      </c>
      <c r="W4" s="19">
        <v>4.36</v>
      </c>
      <c r="X4" s="6">
        <f t="shared" ref="X4:X11" si="3">AVERAGE(T4:W4)/60</f>
        <v>3.401208333</v>
      </c>
    </row>
    <row r="5">
      <c r="A5" s="22" t="s">
        <v>28</v>
      </c>
      <c r="B5" s="19">
        <v>80.62</v>
      </c>
      <c r="C5" s="19">
        <v>76.71</v>
      </c>
      <c r="D5" s="19">
        <v>78.5</v>
      </c>
      <c r="E5" s="19">
        <v>87.05</v>
      </c>
      <c r="F5" s="19">
        <v>77.58</v>
      </c>
      <c r="G5" s="19">
        <v>73.74</v>
      </c>
      <c r="H5" s="19">
        <v>77.77</v>
      </c>
      <c r="I5" s="19">
        <v>86.31</v>
      </c>
      <c r="J5" s="19">
        <v>97.5</v>
      </c>
      <c r="K5" s="19">
        <v>76.57</v>
      </c>
      <c r="L5" s="20">
        <f t="shared" si="1"/>
        <v>1.353916667</v>
      </c>
      <c r="M5" s="19">
        <v>78.44</v>
      </c>
      <c r="N5" s="19">
        <v>2046.51</v>
      </c>
      <c r="O5" s="19">
        <v>97.32</v>
      </c>
      <c r="P5" s="19">
        <v>423.6</v>
      </c>
      <c r="Q5" s="19">
        <v>161.89</v>
      </c>
      <c r="R5" s="19">
        <v>252.81</v>
      </c>
      <c r="S5" s="21">
        <f t="shared" si="2"/>
        <v>8.501583333</v>
      </c>
      <c r="T5" s="19">
        <v>219.43</v>
      </c>
      <c r="U5" s="19">
        <v>300.67</v>
      </c>
      <c r="V5" s="19">
        <v>3818.8</v>
      </c>
      <c r="W5" s="19">
        <v>492.94</v>
      </c>
      <c r="X5" s="6">
        <f t="shared" si="3"/>
        <v>20.13266667</v>
      </c>
    </row>
    <row r="6">
      <c r="A6" s="22" t="s">
        <v>29</v>
      </c>
      <c r="B6" s="19">
        <v>15.33</v>
      </c>
      <c r="C6" s="19">
        <v>14.84</v>
      </c>
      <c r="D6" s="19">
        <v>16.09</v>
      </c>
      <c r="E6" s="19">
        <v>16.56</v>
      </c>
      <c r="F6" s="19">
        <v>15.95</v>
      </c>
      <c r="G6" s="19">
        <v>14.75</v>
      </c>
      <c r="H6" s="19">
        <v>15.0</v>
      </c>
      <c r="I6" s="19">
        <v>16.73</v>
      </c>
      <c r="J6" s="19">
        <v>16.93</v>
      </c>
      <c r="K6" s="19">
        <v>15.92</v>
      </c>
      <c r="L6" s="20">
        <f t="shared" si="1"/>
        <v>0.2635</v>
      </c>
      <c r="M6" s="19">
        <v>16.62</v>
      </c>
      <c r="N6" s="19">
        <v>43.67</v>
      </c>
      <c r="O6" s="19">
        <v>16.98</v>
      </c>
      <c r="P6" s="19">
        <v>27.01</v>
      </c>
      <c r="Q6" s="19">
        <v>13.26</v>
      </c>
      <c r="R6" s="19">
        <v>36.68</v>
      </c>
      <c r="S6" s="21">
        <f t="shared" si="2"/>
        <v>0.4283888889</v>
      </c>
      <c r="T6" s="19">
        <v>29.32</v>
      </c>
      <c r="U6" s="19">
        <v>38.88</v>
      </c>
      <c r="V6" s="19">
        <v>0.33</v>
      </c>
      <c r="W6" s="19">
        <v>0.33</v>
      </c>
      <c r="X6" s="6">
        <f t="shared" si="3"/>
        <v>0.2869166667</v>
      </c>
    </row>
    <row r="7">
      <c r="A7" s="22" t="s">
        <v>30</v>
      </c>
      <c r="B7" s="19">
        <v>36.26</v>
      </c>
      <c r="C7" s="19">
        <v>37.6</v>
      </c>
      <c r="D7" s="19">
        <v>144.95</v>
      </c>
      <c r="E7" s="19">
        <v>55.05</v>
      </c>
      <c r="F7" s="19">
        <v>35.15</v>
      </c>
      <c r="G7" s="19">
        <v>34.56</v>
      </c>
      <c r="H7" s="19">
        <v>7.5</v>
      </c>
      <c r="I7" s="19">
        <v>53.02</v>
      </c>
      <c r="J7" s="19">
        <v>25.33</v>
      </c>
      <c r="K7" s="19">
        <v>36.29</v>
      </c>
      <c r="L7" s="20">
        <f t="shared" si="1"/>
        <v>0.7761833333</v>
      </c>
      <c r="M7" s="23">
        <v>31.49</v>
      </c>
      <c r="N7" s="19">
        <v>82.38</v>
      </c>
      <c r="O7" s="19">
        <v>5.84</v>
      </c>
      <c r="P7" s="19">
        <v>22.11</v>
      </c>
      <c r="Q7" s="24"/>
      <c r="R7" s="19">
        <v>6.5</v>
      </c>
      <c r="S7" s="21">
        <f t="shared" si="2"/>
        <v>0.4944</v>
      </c>
      <c r="T7" s="24"/>
      <c r="U7" s="19">
        <v>306.85</v>
      </c>
      <c r="V7" s="25"/>
      <c r="W7" s="25"/>
      <c r="X7" s="6">
        <f t="shared" si="3"/>
        <v>5.114166667</v>
      </c>
    </row>
    <row r="8">
      <c r="A8" s="22" t="s">
        <v>31</v>
      </c>
      <c r="B8" s="19">
        <v>4.76</v>
      </c>
      <c r="C8" s="19">
        <v>4.48</v>
      </c>
      <c r="D8" s="19">
        <v>10.65</v>
      </c>
      <c r="E8" s="19">
        <v>7.85</v>
      </c>
      <c r="F8" s="19">
        <v>3.67</v>
      </c>
      <c r="G8" s="19">
        <v>3.57</v>
      </c>
      <c r="H8" s="19">
        <v>3.1</v>
      </c>
      <c r="I8" s="19">
        <v>19.18</v>
      </c>
      <c r="J8" s="19">
        <v>2.86</v>
      </c>
      <c r="K8" s="19">
        <v>3.68</v>
      </c>
      <c r="L8" s="20">
        <f t="shared" si="1"/>
        <v>0.1063333333</v>
      </c>
      <c r="M8" s="19">
        <v>2.87</v>
      </c>
      <c r="N8" s="19">
        <v>3.28</v>
      </c>
      <c r="O8" s="26"/>
      <c r="P8" s="19">
        <v>271.93</v>
      </c>
      <c r="Q8" s="19">
        <v>23.96</v>
      </c>
      <c r="R8" s="19">
        <v>7.87</v>
      </c>
      <c r="S8" s="21">
        <f t="shared" si="2"/>
        <v>1.033033333</v>
      </c>
      <c r="T8" s="19">
        <v>93.33</v>
      </c>
      <c r="U8" s="19">
        <v>6.75</v>
      </c>
      <c r="V8" s="19">
        <v>19.3</v>
      </c>
      <c r="W8" s="19">
        <v>4238.91</v>
      </c>
      <c r="X8" s="6">
        <f t="shared" si="3"/>
        <v>18.15954167</v>
      </c>
    </row>
    <row r="9">
      <c r="A9" s="22" t="s">
        <v>32</v>
      </c>
      <c r="B9" s="19">
        <v>17.38</v>
      </c>
      <c r="C9" s="19">
        <v>7.39</v>
      </c>
      <c r="D9" s="19">
        <v>5.29</v>
      </c>
      <c r="E9" s="19">
        <v>14.75</v>
      </c>
      <c r="F9" s="19">
        <v>6.89</v>
      </c>
      <c r="G9" s="19">
        <v>1117.05</v>
      </c>
      <c r="H9" s="19">
        <v>6.81</v>
      </c>
      <c r="I9" s="19">
        <v>13.73</v>
      </c>
      <c r="J9" s="19">
        <v>21.7</v>
      </c>
      <c r="K9" s="19">
        <v>4.22</v>
      </c>
      <c r="L9" s="20">
        <f t="shared" si="1"/>
        <v>2.02535</v>
      </c>
      <c r="M9" s="19">
        <v>7.68</v>
      </c>
      <c r="N9" s="19">
        <v>56.89</v>
      </c>
      <c r="O9" s="19">
        <v>29.03</v>
      </c>
      <c r="P9" s="27">
        <v>32118.64</v>
      </c>
      <c r="Q9" s="19">
        <v>17.99</v>
      </c>
      <c r="R9" s="19">
        <v>29.24</v>
      </c>
      <c r="S9" s="27">
        <f t="shared" si="2"/>
        <v>89.60963889</v>
      </c>
      <c r="T9" s="19">
        <v>643.27</v>
      </c>
      <c r="U9" s="19">
        <v>3605.22</v>
      </c>
      <c r="V9" s="19">
        <v>33.73</v>
      </c>
      <c r="W9" s="19">
        <v>124.0</v>
      </c>
      <c r="X9" s="6">
        <f t="shared" si="3"/>
        <v>18.35925</v>
      </c>
    </row>
    <row r="10">
      <c r="A10" s="28" t="s">
        <v>33</v>
      </c>
      <c r="B10" s="29">
        <v>6.45</v>
      </c>
      <c r="C10" s="30">
        <v>2.06</v>
      </c>
      <c r="D10" s="30">
        <v>2.45</v>
      </c>
      <c r="E10" s="30">
        <v>5.36</v>
      </c>
      <c r="F10" s="30">
        <v>3.35</v>
      </c>
      <c r="G10" s="30">
        <v>2.01</v>
      </c>
      <c r="H10" s="30">
        <v>2.05</v>
      </c>
      <c r="I10" s="30">
        <v>4.19</v>
      </c>
      <c r="J10" s="30">
        <v>6.64</v>
      </c>
      <c r="K10" s="30">
        <v>1.59</v>
      </c>
      <c r="L10" s="20">
        <f t="shared" si="1"/>
        <v>0.06025</v>
      </c>
      <c r="M10" s="19">
        <v>3.11</v>
      </c>
      <c r="N10" s="19">
        <v>18.94</v>
      </c>
      <c r="O10" s="19">
        <v>7.87</v>
      </c>
      <c r="P10" s="27">
        <v>54124.72</v>
      </c>
      <c r="Q10" s="19">
        <v>8.29</v>
      </c>
      <c r="R10" s="19">
        <v>10.19</v>
      </c>
      <c r="S10" s="27">
        <f t="shared" si="2"/>
        <v>150.4808889</v>
      </c>
      <c r="T10" s="19">
        <v>68.19</v>
      </c>
      <c r="U10" s="19">
        <v>28.22</v>
      </c>
      <c r="V10" s="19">
        <v>2.82</v>
      </c>
      <c r="W10" s="19">
        <v>1.14</v>
      </c>
      <c r="X10" s="6">
        <f t="shared" si="3"/>
        <v>0.4182083333</v>
      </c>
    </row>
    <row r="11">
      <c r="A11" s="22" t="s">
        <v>34</v>
      </c>
      <c r="B11" s="19">
        <v>77165.43</v>
      </c>
      <c r="C11" s="19">
        <v>311893.79</v>
      </c>
      <c r="D11" s="19">
        <v>323975.98</v>
      </c>
      <c r="E11" s="19">
        <v>258523.33</v>
      </c>
      <c r="F11" s="19">
        <v>42770.3</v>
      </c>
      <c r="G11" s="19">
        <v>395581.62</v>
      </c>
      <c r="H11" s="19">
        <v>228380.93</v>
      </c>
      <c r="I11" s="19">
        <v>227044.24</v>
      </c>
      <c r="J11" s="31"/>
      <c r="K11" s="19">
        <v>336854.26</v>
      </c>
      <c r="L11" s="20">
        <f t="shared" si="1"/>
        <v>4078.129407</v>
      </c>
      <c r="M11" s="19">
        <v>17614.33</v>
      </c>
      <c r="N11" s="19">
        <v>421948.28</v>
      </c>
      <c r="O11" s="26"/>
      <c r="P11" s="26"/>
      <c r="Q11" s="19">
        <v>222330.82</v>
      </c>
      <c r="R11" s="19">
        <v>312030.58</v>
      </c>
      <c r="S11" s="21">
        <f t="shared" si="2"/>
        <v>4058.016708</v>
      </c>
      <c r="T11" s="26"/>
      <c r="U11" s="19">
        <v>1191209.25</v>
      </c>
      <c r="V11" s="19">
        <v>1210842.87</v>
      </c>
      <c r="W11" s="19">
        <v>1102.8</v>
      </c>
      <c r="X11" s="6">
        <f t="shared" si="3"/>
        <v>13350.86067</v>
      </c>
    </row>
    <row r="12">
      <c r="A12" s="22" t="s">
        <v>35</v>
      </c>
      <c r="B12" s="19">
        <v>58375.46</v>
      </c>
      <c r="C12" s="19">
        <v>4689.57</v>
      </c>
      <c r="D12" s="19">
        <v>11777.99</v>
      </c>
      <c r="E12" s="19">
        <v>35876.63</v>
      </c>
      <c r="F12" s="19">
        <v>13170.74</v>
      </c>
      <c r="G12" s="19">
        <v>1106.03</v>
      </c>
      <c r="H12" s="19">
        <v>2605.64</v>
      </c>
      <c r="I12" s="19">
        <v>19814.97</v>
      </c>
      <c r="J12" s="31"/>
      <c r="K12" s="19">
        <v>4582.72</v>
      </c>
      <c r="L12" s="20">
        <f t="shared" si="1"/>
        <v>281.4810185</v>
      </c>
      <c r="M12" s="19">
        <v>128.77</v>
      </c>
      <c r="N12" s="19">
        <v>19.33</v>
      </c>
      <c r="O12" s="27">
        <v>76328.22</v>
      </c>
      <c r="P12" s="19">
        <v>34.05</v>
      </c>
      <c r="Q12" s="19">
        <v>4294.43</v>
      </c>
      <c r="R12" s="19">
        <v>56.01</v>
      </c>
      <c r="S12" s="27">
        <f t="shared" si="2"/>
        <v>224.6133611</v>
      </c>
      <c r="T12" s="19">
        <v>18131.26</v>
      </c>
      <c r="U12" s="19">
        <v>31.2</v>
      </c>
      <c r="V12" s="19">
        <v>299.21</v>
      </c>
      <c r="W12" s="19">
        <v>39869.34</v>
      </c>
      <c r="X12" s="6">
        <f>AVERAGE(T12,V12:W12)/60</f>
        <v>323.8878333</v>
      </c>
    </row>
    <row r="13">
      <c r="A13" s="22" t="s">
        <v>36</v>
      </c>
      <c r="B13" s="19">
        <v>73.29</v>
      </c>
      <c r="C13" s="19">
        <v>51.36</v>
      </c>
      <c r="D13" s="19">
        <v>387.08</v>
      </c>
      <c r="E13" s="19">
        <v>202.05</v>
      </c>
      <c r="F13" s="19">
        <v>68.53</v>
      </c>
      <c r="G13" s="19">
        <v>41.78</v>
      </c>
      <c r="H13" s="19">
        <v>42.64</v>
      </c>
      <c r="I13" s="32"/>
      <c r="J13" s="19">
        <v>122.75</v>
      </c>
      <c r="K13" s="19">
        <v>78.87</v>
      </c>
      <c r="L13" s="20">
        <f t="shared" si="1"/>
        <v>1.978425926</v>
      </c>
      <c r="M13" s="19">
        <v>37.73</v>
      </c>
      <c r="N13" s="24"/>
      <c r="O13" s="19">
        <v>143.43</v>
      </c>
      <c r="P13" s="19">
        <v>375.31</v>
      </c>
      <c r="Q13" s="24"/>
      <c r="R13" s="24"/>
      <c r="S13" s="21">
        <f t="shared" si="2"/>
        <v>3.0915</v>
      </c>
      <c r="T13" s="19">
        <v>59.86</v>
      </c>
      <c r="U13" s="24"/>
      <c r="V13" s="19">
        <v>259.62</v>
      </c>
      <c r="W13" s="19">
        <v>294.74</v>
      </c>
      <c r="X13" s="6">
        <f>AVERAGE(T13:W13)/60</f>
        <v>3.412333333</v>
      </c>
    </row>
    <row r="14">
      <c r="L14" s="33"/>
      <c r="S14" s="6"/>
      <c r="X14" s="6"/>
    </row>
    <row r="15">
      <c r="L15" s="33"/>
      <c r="S15" s="6"/>
      <c r="X15" s="6"/>
    </row>
    <row r="16">
      <c r="L16" s="33"/>
      <c r="S16" s="6"/>
      <c r="X16" s="6"/>
    </row>
    <row r="17">
      <c r="L17" s="33"/>
      <c r="S17" s="6"/>
      <c r="X17" s="6"/>
    </row>
    <row r="18">
      <c r="L18" s="33"/>
      <c r="S18" s="6"/>
      <c r="X18" s="6"/>
    </row>
    <row r="19">
      <c r="L19" s="33"/>
      <c r="S19" s="6"/>
      <c r="X19" s="6"/>
    </row>
    <row r="20">
      <c r="L20" s="33"/>
      <c r="S20" s="6"/>
      <c r="X20" s="6"/>
    </row>
    <row r="21">
      <c r="L21" s="33"/>
      <c r="S21" s="6"/>
      <c r="X21" s="6"/>
    </row>
    <row r="22">
      <c r="L22" s="33"/>
      <c r="S22" s="6"/>
      <c r="X22" s="6"/>
    </row>
    <row r="23">
      <c r="L23" s="33"/>
      <c r="S23" s="6"/>
      <c r="X23" s="6"/>
    </row>
    <row r="24">
      <c r="L24" s="33"/>
      <c r="S24" s="6"/>
      <c r="X24" s="6"/>
    </row>
    <row r="25">
      <c r="L25" s="33"/>
      <c r="S25" s="6"/>
      <c r="X25" s="6"/>
    </row>
    <row r="26">
      <c r="L26" s="33"/>
      <c r="S26" s="6"/>
      <c r="X26" s="6"/>
    </row>
    <row r="27">
      <c r="L27" s="33"/>
      <c r="S27" s="6"/>
      <c r="X27" s="6"/>
    </row>
    <row r="28">
      <c r="L28" s="33"/>
      <c r="S28" s="6"/>
      <c r="X28" s="6"/>
    </row>
    <row r="29">
      <c r="L29" s="33"/>
      <c r="S29" s="6"/>
      <c r="X29" s="6"/>
    </row>
    <row r="30">
      <c r="L30" s="33"/>
      <c r="S30" s="6"/>
      <c r="X30" s="6"/>
    </row>
    <row r="31">
      <c r="L31" s="33"/>
      <c r="S31" s="6"/>
      <c r="X31" s="6"/>
    </row>
    <row r="32">
      <c r="L32" s="33"/>
      <c r="S32" s="6"/>
      <c r="X32" s="6"/>
    </row>
    <row r="33">
      <c r="L33" s="33"/>
      <c r="S33" s="6"/>
      <c r="X33" s="6"/>
    </row>
    <row r="34">
      <c r="L34" s="33"/>
      <c r="S34" s="6"/>
      <c r="X34" s="6"/>
    </row>
    <row r="35">
      <c r="L35" s="33"/>
      <c r="S35" s="6"/>
      <c r="X35" s="6"/>
    </row>
    <row r="36">
      <c r="L36" s="33"/>
      <c r="S36" s="6"/>
      <c r="X36" s="6"/>
    </row>
    <row r="37">
      <c r="L37" s="33"/>
      <c r="S37" s="6"/>
      <c r="X37" s="6"/>
    </row>
    <row r="38">
      <c r="L38" s="33"/>
      <c r="S38" s="6"/>
      <c r="X38" s="6"/>
    </row>
    <row r="39">
      <c r="L39" s="33"/>
      <c r="S39" s="6"/>
      <c r="X39" s="6"/>
    </row>
    <row r="40">
      <c r="L40" s="33"/>
      <c r="S40" s="6"/>
      <c r="X40" s="6"/>
    </row>
    <row r="41">
      <c r="L41" s="33"/>
      <c r="S41" s="6"/>
      <c r="X41" s="6"/>
    </row>
    <row r="42">
      <c r="L42" s="33"/>
      <c r="S42" s="6"/>
      <c r="X42" s="6"/>
    </row>
    <row r="43">
      <c r="L43" s="33"/>
      <c r="S43" s="6"/>
      <c r="X43" s="6"/>
    </row>
    <row r="44">
      <c r="L44" s="33"/>
      <c r="S44" s="6"/>
      <c r="X44" s="6"/>
    </row>
    <row r="45">
      <c r="L45" s="33"/>
      <c r="S45" s="6"/>
      <c r="X45" s="6"/>
    </row>
    <row r="46">
      <c r="L46" s="33"/>
      <c r="S46" s="6"/>
      <c r="X46" s="6"/>
    </row>
    <row r="47">
      <c r="L47" s="33"/>
      <c r="S47" s="6"/>
      <c r="X47" s="6"/>
    </row>
    <row r="48">
      <c r="L48" s="33"/>
      <c r="S48" s="6"/>
      <c r="X48" s="6"/>
    </row>
    <row r="49">
      <c r="L49" s="33"/>
      <c r="S49" s="6"/>
      <c r="X49" s="6"/>
    </row>
    <row r="50">
      <c r="L50" s="33"/>
      <c r="S50" s="6"/>
      <c r="X50" s="6"/>
    </row>
    <row r="51">
      <c r="L51" s="33"/>
      <c r="S51" s="6"/>
      <c r="X51" s="6"/>
    </row>
    <row r="52">
      <c r="L52" s="33"/>
      <c r="S52" s="6"/>
      <c r="X52" s="6"/>
    </row>
    <row r="53">
      <c r="L53" s="33"/>
      <c r="S53" s="6"/>
      <c r="X53" s="6"/>
    </row>
    <row r="54">
      <c r="L54" s="33"/>
      <c r="S54" s="6"/>
      <c r="X54" s="6"/>
    </row>
    <row r="55">
      <c r="L55" s="33"/>
      <c r="S55" s="6"/>
      <c r="X55" s="6"/>
    </row>
    <row r="56">
      <c r="L56" s="33"/>
      <c r="S56" s="6"/>
      <c r="X56" s="6"/>
    </row>
    <row r="57">
      <c r="L57" s="33"/>
      <c r="S57" s="6"/>
      <c r="X57" s="6"/>
    </row>
    <row r="58">
      <c r="L58" s="33"/>
      <c r="S58" s="6"/>
      <c r="X58" s="6"/>
    </row>
    <row r="59">
      <c r="L59" s="33"/>
      <c r="S59" s="6"/>
      <c r="X59" s="6"/>
    </row>
    <row r="60">
      <c r="L60" s="33"/>
      <c r="S60" s="6"/>
      <c r="X60" s="6"/>
    </row>
    <row r="61">
      <c r="L61" s="33"/>
      <c r="S61" s="6"/>
      <c r="X61" s="6"/>
    </row>
    <row r="62">
      <c r="L62" s="33"/>
      <c r="S62" s="6"/>
      <c r="X62" s="6"/>
    </row>
    <row r="63">
      <c r="L63" s="33"/>
      <c r="S63" s="6"/>
      <c r="X63" s="6"/>
    </row>
    <row r="64">
      <c r="L64" s="33"/>
      <c r="S64" s="6"/>
      <c r="X64" s="6"/>
    </row>
    <row r="65">
      <c r="L65" s="33"/>
      <c r="S65" s="6"/>
      <c r="X65" s="6"/>
    </row>
    <row r="66">
      <c r="L66" s="33"/>
      <c r="S66" s="6"/>
      <c r="X66" s="6"/>
    </row>
    <row r="67">
      <c r="L67" s="33"/>
      <c r="S67" s="6"/>
      <c r="X67" s="6"/>
    </row>
    <row r="68">
      <c r="L68" s="33"/>
      <c r="S68" s="6"/>
      <c r="X68" s="6"/>
    </row>
    <row r="69">
      <c r="L69" s="33"/>
      <c r="S69" s="6"/>
      <c r="X69" s="6"/>
    </row>
    <row r="70">
      <c r="L70" s="33"/>
      <c r="S70" s="6"/>
      <c r="X70" s="6"/>
    </row>
    <row r="71">
      <c r="L71" s="33"/>
      <c r="S71" s="6"/>
      <c r="X71" s="6"/>
    </row>
    <row r="72">
      <c r="L72" s="33"/>
      <c r="S72" s="6"/>
      <c r="X72" s="6"/>
    </row>
    <row r="73">
      <c r="L73" s="33"/>
      <c r="S73" s="6"/>
      <c r="X73" s="6"/>
    </row>
    <row r="74">
      <c r="L74" s="33"/>
      <c r="S74" s="6"/>
      <c r="X74" s="6"/>
    </row>
    <row r="75">
      <c r="L75" s="33"/>
      <c r="S75" s="6"/>
      <c r="X75" s="6"/>
    </row>
    <row r="76">
      <c r="L76" s="33"/>
      <c r="S76" s="6"/>
      <c r="X76" s="6"/>
    </row>
    <row r="77">
      <c r="L77" s="33"/>
      <c r="S77" s="6"/>
      <c r="X77" s="6"/>
    </row>
    <row r="78">
      <c r="L78" s="33"/>
      <c r="S78" s="6"/>
      <c r="X78" s="6"/>
    </row>
    <row r="79">
      <c r="L79" s="33"/>
      <c r="S79" s="6"/>
      <c r="X79" s="6"/>
    </row>
    <row r="80">
      <c r="L80" s="33"/>
      <c r="S80" s="6"/>
      <c r="X80" s="6"/>
    </row>
    <row r="81">
      <c r="L81" s="33"/>
      <c r="S81" s="6"/>
      <c r="X81" s="6"/>
    </row>
    <row r="82">
      <c r="L82" s="33"/>
      <c r="S82" s="6"/>
      <c r="X82" s="6"/>
    </row>
    <row r="83">
      <c r="L83" s="33"/>
      <c r="S83" s="6"/>
      <c r="X83" s="6"/>
    </row>
    <row r="84">
      <c r="L84" s="33"/>
      <c r="S84" s="6"/>
      <c r="X84" s="6"/>
    </row>
    <row r="85">
      <c r="L85" s="33"/>
      <c r="S85" s="6"/>
      <c r="X85" s="6"/>
    </row>
    <row r="86">
      <c r="L86" s="33"/>
      <c r="S86" s="6"/>
      <c r="X86" s="6"/>
    </row>
    <row r="87">
      <c r="L87" s="33"/>
      <c r="S87" s="6"/>
      <c r="X87" s="6"/>
    </row>
    <row r="88">
      <c r="L88" s="33"/>
      <c r="S88" s="6"/>
      <c r="X88" s="6"/>
    </row>
    <row r="89">
      <c r="L89" s="33"/>
      <c r="S89" s="6"/>
      <c r="X89" s="6"/>
    </row>
    <row r="90">
      <c r="L90" s="33"/>
      <c r="S90" s="6"/>
      <c r="X90" s="6"/>
    </row>
    <row r="91">
      <c r="L91" s="33"/>
      <c r="S91" s="6"/>
      <c r="X91" s="6"/>
    </row>
    <row r="92">
      <c r="L92" s="33"/>
      <c r="S92" s="6"/>
      <c r="X92" s="6"/>
    </row>
    <row r="93">
      <c r="L93" s="33"/>
      <c r="S93" s="6"/>
      <c r="X93" s="6"/>
    </row>
    <row r="94">
      <c r="L94" s="33"/>
      <c r="S94" s="6"/>
      <c r="X94" s="6"/>
    </row>
    <row r="95">
      <c r="L95" s="33"/>
      <c r="S95" s="6"/>
      <c r="X95" s="6"/>
    </row>
    <row r="96">
      <c r="L96" s="33"/>
      <c r="S96" s="6"/>
      <c r="X96" s="6"/>
    </row>
    <row r="97">
      <c r="L97" s="33"/>
      <c r="S97" s="6"/>
      <c r="X97" s="6"/>
    </row>
    <row r="98">
      <c r="L98" s="33"/>
      <c r="S98" s="6"/>
      <c r="X98" s="6"/>
    </row>
    <row r="99">
      <c r="L99" s="33"/>
      <c r="S99" s="6"/>
      <c r="X99" s="6"/>
    </row>
    <row r="100">
      <c r="L100" s="33"/>
      <c r="S100" s="6"/>
      <c r="X100" s="6"/>
    </row>
    <row r="101">
      <c r="L101" s="33"/>
      <c r="S101" s="6"/>
      <c r="X101" s="6"/>
    </row>
    <row r="102">
      <c r="L102" s="33"/>
      <c r="S102" s="6"/>
      <c r="X102" s="6"/>
    </row>
    <row r="103">
      <c r="L103" s="33"/>
      <c r="S103" s="6"/>
      <c r="X103" s="6"/>
    </row>
    <row r="104">
      <c r="L104" s="33"/>
      <c r="S104" s="6"/>
      <c r="X104" s="6"/>
    </row>
    <row r="105">
      <c r="L105" s="33"/>
      <c r="S105" s="6"/>
      <c r="X105" s="6"/>
    </row>
    <row r="106">
      <c r="L106" s="33"/>
      <c r="S106" s="6"/>
      <c r="X106" s="6"/>
    </row>
    <row r="107">
      <c r="L107" s="33"/>
      <c r="S107" s="6"/>
      <c r="X107" s="6"/>
    </row>
    <row r="108">
      <c r="L108" s="33"/>
      <c r="S108" s="6"/>
      <c r="X108" s="6"/>
    </row>
    <row r="109">
      <c r="L109" s="33"/>
      <c r="S109" s="6"/>
      <c r="X109" s="6"/>
    </row>
    <row r="110">
      <c r="L110" s="33"/>
      <c r="S110" s="6"/>
      <c r="X110" s="6"/>
    </row>
    <row r="111">
      <c r="L111" s="33"/>
      <c r="S111" s="6"/>
      <c r="X111" s="6"/>
    </row>
    <row r="112">
      <c r="L112" s="33"/>
      <c r="S112" s="6"/>
      <c r="X112" s="6"/>
    </row>
    <row r="113">
      <c r="L113" s="33"/>
      <c r="S113" s="6"/>
      <c r="X113" s="6"/>
    </row>
    <row r="114">
      <c r="L114" s="33"/>
      <c r="S114" s="6"/>
      <c r="X114" s="6"/>
    </row>
    <row r="115">
      <c r="L115" s="33"/>
      <c r="S115" s="6"/>
      <c r="X115" s="6"/>
    </row>
    <row r="116">
      <c r="L116" s="33"/>
      <c r="S116" s="6"/>
      <c r="X116" s="6"/>
    </row>
    <row r="117">
      <c r="L117" s="33"/>
      <c r="S117" s="6"/>
      <c r="X117" s="6"/>
    </row>
    <row r="118">
      <c r="L118" s="33"/>
      <c r="S118" s="6"/>
      <c r="X118" s="6"/>
    </row>
    <row r="119">
      <c r="L119" s="33"/>
      <c r="S119" s="6"/>
      <c r="X119" s="6"/>
    </row>
    <row r="120">
      <c r="L120" s="33"/>
      <c r="S120" s="6"/>
      <c r="X120" s="6"/>
    </row>
    <row r="121">
      <c r="L121" s="33"/>
      <c r="S121" s="6"/>
      <c r="X121" s="6"/>
    </row>
    <row r="122">
      <c r="L122" s="33"/>
      <c r="S122" s="6"/>
      <c r="X122" s="6"/>
    </row>
    <row r="123">
      <c r="L123" s="33"/>
      <c r="S123" s="6"/>
      <c r="X123" s="6"/>
    </row>
    <row r="124">
      <c r="L124" s="33"/>
      <c r="S124" s="6"/>
      <c r="X124" s="6"/>
    </row>
    <row r="125">
      <c r="L125" s="33"/>
      <c r="S125" s="6"/>
      <c r="X125" s="6"/>
    </row>
    <row r="126">
      <c r="L126" s="33"/>
      <c r="S126" s="6"/>
      <c r="X126" s="6"/>
    </row>
    <row r="127">
      <c r="L127" s="33"/>
      <c r="S127" s="6"/>
      <c r="X127" s="6"/>
    </row>
    <row r="128">
      <c r="L128" s="33"/>
      <c r="S128" s="6"/>
      <c r="X128" s="6"/>
    </row>
    <row r="129">
      <c r="L129" s="33"/>
      <c r="S129" s="6"/>
      <c r="X129" s="6"/>
    </row>
    <row r="130">
      <c r="L130" s="33"/>
      <c r="S130" s="6"/>
      <c r="X130" s="6"/>
    </row>
    <row r="131">
      <c r="L131" s="33"/>
      <c r="S131" s="6"/>
      <c r="X131" s="6"/>
    </row>
    <row r="132">
      <c r="L132" s="33"/>
      <c r="S132" s="6"/>
      <c r="X132" s="6"/>
    </row>
    <row r="133">
      <c r="L133" s="33"/>
      <c r="S133" s="6"/>
      <c r="X133" s="6"/>
    </row>
    <row r="134">
      <c r="L134" s="33"/>
      <c r="S134" s="6"/>
      <c r="X134" s="6"/>
    </row>
    <row r="135">
      <c r="L135" s="33"/>
      <c r="S135" s="6"/>
      <c r="X135" s="6"/>
    </row>
    <row r="136">
      <c r="L136" s="33"/>
      <c r="S136" s="6"/>
      <c r="X136" s="6"/>
    </row>
    <row r="137">
      <c r="L137" s="33"/>
      <c r="S137" s="6"/>
      <c r="X137" s="6"/>
    </row>
    <row r="138">
      <c r="L138" s="33"/>
      <c r="S138" s="6"/>
      <c r="X138" s="6"/>
    </row>
    <row r="139">
      <c r="L139" s="33"/>
      <c r="S139" s="6"/>
      <c r="X139" s="6"/>
    </row>
    <row r="140">
      <c r="L140" s="33"/>
      <c r="S140" s="6"/>
      <c r="X140" s="6"/>
    </row>
    <row r="141">
      <c r="L141" s="33"/>
      <c r="S141" s="6"/>
      <c r="X141" s="6"/>
    </row>
    <row r="142">
      <c r="L142" s="33"/>
      <c r="S142" s="6"/>
      <c r="X142" s="6"/>
    </row>
    <row r="143">
      <c r="L143" s="33"/>
      <c r="S143" s="6"/>
      <c r="X143" s="6"/>
    </row>
    <row r="144">
      <c r="L144" s="33"/>
      <c r="S144" s="6"/>
      <c r="X144" s="6"/>
    </row>
    <row r="145">
      <c r="L145" s="33"/>
      <c r="S145" s="6"/>
      <c r="X145" s="6"/>
    </row>
    <row r="146">
      <c r="L146" s="33"/>
      <c r="S146" s="6"/>
      <c r="X146" s="6"/>
    </row>
    <row r="147">
      <c r="L147" s="33"/>
      <c r="S147" s="6"/>
      <c r="X147" s="6"/>
    </row>
    <row r="148">
      <c r="L148" s="33"/>
      <c r="S148" s="6"/>
      <c r="X148" s="6"/>
    </row>
    <row r="149">
      <c r="L149" s="33"/>
      <c r="S149" s="6"/>
      <c r="X149" s="6"/>
    </row>
    <row r="150">
      <c r="L150" s="33"/>
      <c r="S150" s="6"/>
      <c r="X150" s="6"/>
    </row>
    <row r="151">
      <c r="L151" s="33"/>
      <c r="S151" s="6"/>
      <c r="X151" s="6"/>
    </row>
    <row r="152">
      <c r="L152" s="33"/>
      <c r="S152" s="6"/>
      <c r="X152" s="6"/>
    </row>
    <row r="153">
      <c r="L153" s="33"/>
      <c r="S153" s="6"/>
      <c r="X153" s="6"/>
    </row>
    <row r="154">
      <c r="L154" s="33"/>
      <c r="S154" s="6"/>
      <c r="X154" s="6"/>
    </row>
    <row r="155">
      <c r="L155" s="33"/>
      <c r="S155" s="6"/>
      <c r="X155" s="6"/>
    </row>
    <row r="156">
      <c r="L156" s="33"/>
      <c r="S156" s="6"/>
      <c r="X156" s="6"/>
    </row>
    <row r="157">
      <c r="L157" s="33"/>
      <c r="S157" s="6"/>
      <c r="X157" s="6"/>
    </row>
    <row r="158">
      <c r="L158" s="33"/>
      <c r="S158" s="6"/>
      <c r="X158" s="6"/>
    </row>
    <row r="159">
      <c r="L159" s="33"/>
      <c r="S159" s="6"/>
      <c r="X159" s="6"/>
    </row>
    <row r="160">
      <c r="L160" s="33"/>
      <c r="S160" s="6"/>
      <c r="X160" s="6"/>
    </row>
    <row r="161">
      <c r="L161" s="33"/>
      <c r="S161" s="6"/>
      <c r="X161" s="6"/>
    </row>
    <row r="162">
      <c r="L162" s="33"/>
      <c r="S162" s="6"/>
      <c r="X162" s="6"/>
    </row>
    <row r="163">
      <c r="L163" s="33"/>
      <c r="S163" s="6"/>
      <c r="X163" s="6"/>
    </row>
    <row r="164">
      <c r="L164" s="33"/>
      <c r="S164" s="6"/>
      <c r="X164" s="6"/>
    </row>
    <row r="165">
      <c r="L165" s="33"/>
      <c r="S165" s="6"/>
      <c r="X165" s="6"/>
    </row>
    <row r="166">
      <c r="L166" s="33"/>
      <c r="S166" s="6"/>
      <c r="X166" s="6"/>
    </row>
    <row r="167">
      <c r="L167" s="33"/>
      <c r="S167" s="6"/>
      <c r="X167" s="6"/>
    </row>
    <row r="168">
      <c r="L168" s="33"/>
      <c r="S168" s="6"/>
      <c r="X168" s="6"/>
    </row>
    <row r="169">
      <c r="L169" s="33"/>
      <c r="S169" s="6"/>
      <c r="X169" s="6"/>
    </row>
    <row r="170">
      <c r="L170" s="33"/>
      <c r="S170" s="6"/>
      <c r="X170" s="6"/>
    </row>
    <row r="171">
      <c r="L171" s="33"/>
      <c r="S171" s="6"/>
      <c r="X171" s="6"/>
    </row>
    <row r="172">
      <c r="L172" s="33"/>
      <c r="S172" s="6"/>
      <c r="X172" s="6"/>
    </row>
    <row r="173">
      <c r="L173" s="33"/>
      <c r="S173" s="6"/>
      <c r="X173" s="6"/>
    </row>
    <row r="174">
      <c r="L174" s="33"/>
      <c r="S174" s="6"/>
      <c r="X174" s="6"/>
    </row>
    <row r="175">
      <c r="L175" s="33"/>
      <c r="S175" s="6"/>
      <c r="X175" s="6"/>
    </row>
    <row r="176">
      <c r="L176" s="33"/>
      <c r="S176" s="6"/>
      <c r="X176" s="6"/>
    </row>
    <row r="177">
      <c r="L177" s="33"/>
      <c r="S177" s="6"/>
      <c r="X177" s="6"/>
    </row>
    <row r="178">
      <c r="L178" s="33"/>
      <c r="S178" s="6"/>
      <c r="X178" s="6"/>
    </row>
    <row r="179">
      <c r="L179" s="33"/>
      <c r="S179" s="6"/>
      <c r="X179" s="6"/>
    </row>
    <row r="180">
      <c r="L180" s="33"/>
      <c r="S180" s="6"/>
      <c r="X180" s="6"/>
    </row>
    <row r="181">
      <c r="L181" s="33"/>
      <c r="S181" s="6"/>
      <c r="X181" s="6"/>
    </row>
    <row r="182">
      <c r="L182" s="33"/>
      <c r="S182" s="6"/>
      <c r="X182" s="6"/>
    </row>
    <row r="183">
      <c r="L183" s="33"/>
      <c r="S183" s="6"/>
      <c r="X183" s="6"/>
    </row>
    <row r="184">
      <c r="L184" s="33"/>
      <c r="S184" s="6"/>
      <c r="X184" s="6"/>
    </row>
    <row r="185">
      <c r="L185" s="33"/>
      <c r="S185" s="6"/>
      <c r="X185" s="6"/>
    </row>
    <row r="186">
      <c r="L186" s="33"/>
      <c r="S186" s="6"/>
      <c r="X186" s="6"/>
    </row>
    <row r="187">
      <c r="L187" s="33"/>
      <c r="S187" s="6"/>
      <c r="X187" s="6"/>
    </row>
    <row r="188">
      <c r="L188" s="33"/>
      <c r="S188" s="6"/>
      <c r="X188" s="6"/>
    </row>
    <row r="189">
      <c r="L189" s="33"/>
      <c r="S189" s="6"/>
      <c r="X189" s="6"/>
    </row>
    <row r="190">
      <c r="L190" s="33"/>
      <c r="S190" s="6"/>
      <c r="X190" s="6"/>
    </row>
    <row r="191">
      <c r="L191" s="33"/>
      <c r="S191" s="6"/>
      <c r="X191" s="6"/>
    </row>
    <row r="192">
      <c r="L192" s="33"/>
      <c r="S192" s="6"/>
      <c r="X192" s="6"/>
    </row>
    <row r="193">
      <c r="L193" s="33"/>
      <c r="S193" s="6"/>
      <c r="X193" s="6"/>
    </row>
    <row r="194">
      <c r="L194" s="33"/>
      <c r="S194" s="6"/>
      <c r="X194" s="6"/>
    </row>
    <row r="195">
      <c r="L195" s="33"/>
      <c r="S195" s="6"/>
      <c r="X195" s="6"/>
    </row>
    <row r="196">
      <c r="L196" s="33"/>
      <c r="S196" s="6"/>
      <c r="X196" s="6"/>
    </row>
    <row r="197">
      <c r="L197" s="33"/>
      <c r="S197" s="6"/>
      <c r="X197" s="6"/>
    </row>
    <row r="198">
      <c r="L198" s="33"/>
      <c r="S198" s="6"/>
      <c r="X198" s="6"/>
    </row>
    <row r="199">
      <c r="L199" s="33"/>
      <c r="S199" s="6"/>
      <c r="X199" s="6"/>
    </row>
    <row r="200">
      <c r="L200" s="33"/>
      <c r="S200" s="6"/>
      <c r="X200" s="6"/>
    </row>
    <row r="201">
      <c r="L201" s="33"/>
      <c r="S201" s="6"/>
      <c r="X201" s="6"/>
    </row>
    <row r="202">
      <c r="L202" s="33"/>
      <c r="S202" s="6"/>
      <c r="X202" s="6"/>
    </row>
    <row r="203">
      <c r="L203" s="33"/>
      <c r="S203" s="6"/>
      <c r="X203" s="6"/>
    </row>
    <row r="204">
      <c r="L204" s="33"/>
      <c r="S204" s="6"/>
      <c r="X204" s="6"/>
    </row>
    <row r="205">
      <c r="L205" s="33"/>
      <c r="S205" s="6"/>
      <c r="X205" s="6"/>
    </row>
    <row r="206">
      <c r="L206" s="33"/>
      <c r="S206" s="6"/>
      <c r="X206" s="6"/>
    </row>
    <row r="207">
      <c r="L207" s="33"/>
      <c r="S207" s="6"/>
      <c r="X207" s="6"/>
    </row>
    <row r="208">
      <c r="L208" s="33"/>
      <c r="S208" s="6"/>
      <c r="X208" s="6"/>
    </row>
    <row r="209">
      <c r="L209" s="33"/>
      <c r="S209" s="6"/>
      <c r="X209" s="6"/>
    </row>
    <row r="210">
      <c r="L210" s="33"/>
      <c r="S210" s="6"/>
      <c r="X210" s="6"/>
    </row>
    <row r="211">
      <c r="L211" s="33"/>
      <c r="S211" s="6"/>
      <c r="X211" s="6"/>
    </row>
    <row r="212">
      <c r="L212" s="33"/>
      <c r="S212" s="6"/>
      <c r="X212" s="6"/>
    </row>
    <row r="213">
      <c r="L213" s="33"/>
      <c r="S213" s="6"/>
      <c r="X213" s="6"/>
    </row>
    <row r="214">
      <c r="L214" s="33"/>
      <c r="S214" s="6"/>
      <c r="X214" s="6"/>
    </row>
    <row r="215">
      <c r="L215" s="33"/>
      <c r="S215" s="6"/>
      <c r="X215" s="6"/>
    </row>
    <row r="216">
      <c r="L216" s="33"/>
      <c r="S216" s="6"/>
      <c r="X216" s="6"/>
    </row>
    <row r="217">
      <c r="L217" s="33"/>
      <c r="S217" s="6"/>
      <c r="X217" s="6"/>
    </row>
    <row r="218">
      <c r="L218" s="33"/>
      <c r="S218" s="6"/>
      <c r="X218" s="6"/>
    </row>
    <row r="219">
      <c r="L219" s="33"/>
      <c r="S219" s="6"/>
      <c r="X219" s="6"/>
    </row>
    <row r="220">
      <c r="L220" s="33"/>
      <c r="S220" s="6"/>
      <c r="X220" s="6"/>
    </row>
    <row r="221">
      <c r="L221" s="33"/>
      <c r="S221" s="6"/>
      <c r="X221" s="6"/>
    </row>
    <row r="222">
      <c r="L222" s="33"/>
      <c r="S222" s="6"/>
      <c r="X222" s="6"/>
    </row>
    <row r="223">
      <c r="L223" s="33"/>
      <c r="S223" s="6"/>
      <c r="X223" s="6"/>
    </row>
    <row r="224">
      <c r="L224" s="33"/>
      <c r="S224" s="6"/>
      <c r="X224" s="6"/>
    </row>
    <row r="225">
      <c r="L225" s="33"/>
      <c r="S225" s="6"/>
      <c r="X225" s="6"/>
    </row>
    <row r="226">
      <c r="L226" s="33"/>
      <c r="S226" s="6"/>
      <c r="X226" s="6"/>
    </row>
    <row r="227">
      <c r="L227" s="33"/>
      <c r="S227" s="6"/>
      <c r="X227" s="6"/>
    </row>
    <row r="228">
      <c r="L228" s="33"/>
      <c r="S228" s="6"/>
      <c r="X228" s="6"/>
    </row>
    <row r="229">
      <c r="L229" s="33"/>
      <c r="S229" s="6"/>
      <c r="X229" s="6"/>
    </row>
    <row r="230">
      <c r="L230" s="33"/>
      <c r="S230" s="6"/>
      <c r="X230" s="6"/>
    </row>
    <row r="231">
      <c r="L231" s="33"/>
      <c r="S231" s="6"/>
      <c r="X231" s="6"/>
    </row>
    <row r="232">
      <c r="L232" s="33"/>
      <c r="S232" s="6"/>
      <c r="X232" s="6"/>
    </row>
    <row r="233">
      <c r="L233" s="33"/>
      <c r="S233" s="6"/>
      <c r="X233" s="6"/>
    </row>
    <row r="234">
      <c r="L234" s="33"/>
      <c r="S234" s="6"/>
      <c r="X234" s="6"/>
    </row>
    <row r="235">
      <c r="L235" s="33"/>
      <c r="S235" s="6"/>
      <c r="X235" s="6"/>
    </row>
    <row r="236">
      <c r="L236" s="33"/>
      <c r="S236" s="6"/>
      <c r="X236" s="6"/>
    </row>
    <row r="237">
      <c r="L237" s="33"/>
      <c r="S237" s="6"/>
      <c r="X237" s="6"/>
    </row>
    <row r="238">
      <c r="L238" s="33"/>
      <c r="S238" s="6"/>
      <c r="X238" s="6"/>
    </row>
    <row r="239">
      <c r="L239" s="33"/>
      <c r="S239" s="6"/>
      <c r="X239" s="6"/>
    </row>
    <row r="240">
      <c r="L240" s="33"/>
      <c r="S240" s="6"/>
      <c r="X240" s="6"/>
    </row>
    <row r="241">
      <c r="L241" s="33"/>
      <c r="S241" s="6"/>
      <c r="X241" s="6"/>
    </row>
    <row r="242">
      <c r="L242" s="33"/>
      <c r="S242" s="6"/>
      <c r="X242" s="6"/>
    </row>
    <row r="243">
      <c r="L243" s="33"/>
      <c r="S243" s="6"/>
      <c r="X243" s="6"/>
    </row>
    <row r="244">
      <c r="L244" s="33"/>
      <c r="S244" s="6"/>
      <c r="X244" s="6"/>
    </row>
    <row r="245">
      <c r="L245" s="33"/>
      <c r="S245" s="6"/>
      <c r="X245" s="6"/>
    </row>
    <row r="246">
      <c r="L246" s="33"/>
      <c r="S246" s="6"/>
      <c r="X246" s="6"/>
    </row>
    <row r="247">
      <c r="L247" s="33"/>
      <c r="S247" s="6"/>
      <c r="X247" s="6"/>
    </row>
    <row r="248">
      <c r="L248" s="33"/>
      <c r="S248" s="6"/>
      <c r="X248" s="6"/>
    </row>
    <row r="249">
      <c r="L249" s="33"/>
      <c r="S249" s="6"/>
      <c r="X249" s="6"/>
    </row>
    <row r="250">
      <c r="L250" s="33"/>
      <c r="S250" s="6"/>
      <c r="X250" s="6"/>
    </row>
    <row r="251">
      <c r="L251" s="33"/>
      <c r="S251" s="6"/>
      <c r="X251" s="6"/>
    </row>
    <row r="252">
      <c r="L252" s="33"/>
      <c r="S252" s="6"/>
      <c r="X252" s="6"/>
    </row>
    <row r="253">
      <c r="L253" s="33"/>
      <c r="S253" s="6"/>
      <c r="X253" s="6"/>
    </row>
    <row r="254">
      <c r="L254" s="33"/>
      <c r="S254" s="6"/>
      <c r="X254" s="6"/>
    </row>
    <row r="255">
      <c r="L255" s="33"/>
      <c r="S255" s="6"/>
      <c r="X255" s="6"/>
    </row>
    <row r="256">
      <c r="L256" s="33"/>
      <c r="S256" s="6"/>
      <c r="X256" s="6"/>
    </row>
    <row r="257">
      <c r="L257" s="33"/>
      <c r="S257" s="6"/>
      <c r="X257" s="6"/>
    </row>
    <row r="258">
      <c r="L258" s="33"/>
      <c r="S258" s="6"/>
      <c r="X258" s="6"/>
    </row>
    <row r="259">
      <c r="L259" s="33"/>
      <c r="S259" s="6"/>
      <c r="X259" s="6"/>
    </row>
    <row r="260">
      <c r="L260" s="33"/>
      <c r="S260" s="6"/>
      <c r="X260" s="6"/>
    </row>
    <row r="261">
      <c r="L261" s="33"/>
      <c r="S261" s="6"/>
      <c r="X261" s="6"/>
    </row>
    <row r="262">
      <c r="L262" s="33"/>
      <c r="S262" s="6"/>
      <c r="X262" s="6"/>
    </row>
    <row r="263">
      <c r="L263" s="33"/>
      <c r="S263" s="6"/>
      <c r="X263" s="6"/>
    </row>
    <row r="264">
      <c r="L264" s="33"/>
      <c r="S264" s="6"/>
      <c r="X264" s="6"/>
    </row>
    <row r="265">
      <c r="L265" s="33"/>
      <c r="S265" s="6"/>
      <c r="X265" s="6"/>
    </row>
    <row r="266">
      <c r="L266" s="33"/>
      <c r="S266" s="6"/>
      <c r="X266" s="6"/>
    </row>
    <row r="267">
      <c r="L267" s="33"/>
      <c r="S267" s="6"/>
      <c r="X267" s="6"/>
    </row>
    <row r="268">
      <c r="L268" s="33"/>
      <c r="S268" s="6"/>
      <c r="X268" s="6"/>
    </row>
    <row r="269">
      <c r="L269" s="33"/>
      <c r="S269" s="6"/>
      <c r="X269" s="6"/>
    </row>
    <row r="270">
      <c r="L270" s="33"/>
      <c r="S270" s="6"/>
      <c r="X270" s="6"/>
    </row>
    <row r="271">
      <c r="L271" s="33"/>
      <c r="S271" s="6"/>
      <c r="X271" s="6"/>
    </row>
    <row r="272">
      <c r="L272" s="33"/>
      <c r="S272" s="6"/>
      <c r="X272" s="6"/>
    </row>
    <row r="273">
      <c r="L273" s="33"/>
      <c r="S273" s="6"/>
      <c r="X273" s="6"/>
    </row>
    <row r="274">
      <c r="L274" s="33"/>
      <c r="S274" s="6"/>
      <c r="X274" s="6"/>
    </row>
    <row r="275">
      <c r="L275" s="33"/>
      <c r="S275" s="6"/>
      <c r="X275" s="6"/>
    </row>
    <row r="276">
      <c r="L276" s="33"/>
      <c r="S276" s="6"/>
      <c r="X276" s="6"/>
    </row>
    <row r="277">
      <c r="L277" s="33"/>
      <c r="S277" s="6"/>
      <c r="X277" s="6"/>
    </row>
    <row r="278">
      <c r="L278" s="33"/>
      <c r="S278" s="6"/>
      <c r="X278" s="6"/>
    </row>
    <row r="279">
      <c r="L279" s="33"/>
      <c r="S279" s="6"/>
      <c r="X279" s="6"/>
    </row>
    <row r="280">
      <c r="L280" s="33"/>
      <c r="S280" s="6"/>
      <c r="X280" s="6"/>
    </row>
    <row r="281">
      <c r="L281" s="33"/>
      <c r="S281" s="6"/>
      <c r="X281" s="6"/>
    </row>
    <row r="282">
      <c r="L282" s="33"/>
      <c r="S282" s="6"/>
      <c r="X282" s="6"/>
    </row>
    <row r="283">
      <c r="L283" s="33"/>
      <c r="S283" s="6"/>
      <c r="X283" s="6"/>
    </row>
    <row r="284">
      <c r="L284" s="33"/>
      <c r="S284" s="6"/>
      <c r="X284" s="6"/>
    </row>
    <row r="285">
      <c r="L285" s="33"/>
      <c r="S285" s="6"/>
      <c r="X285" s="6"/>
    </row>
    <row r="286">
      <c r="L286" s="33"/>
      <c r="S286" s="6"/>
      <c r="X286" s="6"/>
    </row>
    <row r="287">
      <c r="L287" s="33"/>
      <c r="S287" s="6"/>
      <c r="X287" s="6"/>
    </row>
    <row r="288">
      <c r="L288" s="33"/>
      <c r="S288" s="6"/>
      <c r="X288" s="6"/>
    </row>
    <row r="289">
      <c r="L289" s="33"/>
      <c r="S289" s="6"/>
      <c r="X289" s="6"/>
    </row>
    <row r="290">
      <c r="L290" s="33"/>
      <c r="S290" s="6"/>
      <c r="X290" s="6"/>
    </row>
    <row r="291">
      <c r="L291" s="33"/>
      <c r="S291" s="6"/>
      <c r="X291" s="6"/>
    </row>
    <row r="292">
      <c r="L292" s="33"/>
      <c r="S292" s="6"/>
      <c r="X292" s="6"/>
    </row>
    <row r="293">
      <c r="L293" s="33"/>
      <c r="S293" s="6"/>
      <c r="X293" s="6"/>
    </row>
    <row r="294">
      <c r="L294" s="33"/>
      <c r="S294" s="6"/>
      <c r="X294" s="6"/>
    </row>
    <row r="295">
      <c r="L295" s="33"/>
      <c r="S295" s="6"/>
      <c r="X295" s="6"/>
    </row>
    <row r="296">
      <c r="L296" s="33"/>
      <c r="S296" s="6"/>
      <c r="X296" s="6"/>
    </row>
    <row r="297">
      <c r="L297" s="33"/>
      <c r="S297" s="6"/>
      <c r="X297" s="6"/>
    </row>
    <row r="298">
      <c r="L298" s="33"/>
      <c r="S298" s="6"/>
      <c r="X298" s="6"/>
    </row>
    <row r="299">
      <c r="L299" s="33"/>
      <c r="S299" s="6"/>
      <c r="X299" s="6"/>
    </row>
    <row r="300">
      <c r="L300" s="33"/>
      <c r="S300" s="6"/>
      <c r="X300" s="6"/>
    </row>
    <row r="301">
      <c r="L301" s="33"/>
      <c r="S301" s="6"/>
      <c r="X301" s="6"/>
    </row>
    <row r="302">
      <c r="L302" s="33"/>
      <c r="S302" s="6"/>
      <c r="X302" s="6"/>
    </row>
    <row r="303">
      <c r="L303" s="33"/>
      <c r="S303" s="6"/>
      <c r="X303" s="6"/>
    </row>
    <row r="304">
      <c r="L304" s="33"/>
      <c r="S304" s="6"/>
      <c r="X304" s="6"/>
    </row>
    <row r="305">
      <c r="L305" s="33"/>
      <c r="S305" s="6"/>
      <c r="X305" s="6"/>
    </row>
    <row r="306">
      <c r="L306" s="33"/>
      <c r="S306" s="6"/>
      <c r="X306" s="6"/>
    </row>
    <row r="307">
      <c r="L307" s="33"/>
      <c r="S307" s="6"/>
      <c r="X307" s="6"/>
    </row>
    <row r="308">
      <c r="L308" s="33"/>
      <c r="S308" s="6"/>
      <c r="X308" s="6"/>
    </row>
    <row r="309">
      <c r="L309" s="33"/>
      <c r="S309" s="6"/>
      <c r="X309" s="6"/>
    </row>
    <row r="310">
      <c r="L310" s="33"/>
      <c r="S310" s="6"/>
      <c r="X310" s="6"/>
    </row>
    <row r="311">
      <c r="L311" s="33"/>
      <c r="S311" s="6"/>
      <c r="X311" s="6"/>
    </row>
    <row r="312">
      <c r="L312" s="33"/>
      <c r="S312" s="6"/>
      <c r="X312" s="6"/>
    </row>
    <row r="313">
      <c r="L313" s="33"/>
      <c r="S313" s="6"/>
      <c r="X313" s="6"/>
    </row>
    <row r="314">
      <c r="L314" s="33"/>
      <c r="S314" s="6"/>
      <c r="X314" s="6"/>
    </row>
    <row r="315">
      <c r="L315" s="33"/>
      <c r="S315" s="6"/>
      <c r="X315" s="6"/>
    </row>
    <row r="316">
      <c r="L316" s="33"/>
      <c r="S316" s="6"/>
      <c r="X316" s="6"/>
    </row>
    <row r="317">
      <c r="L317" s="33"/>
      <c r="S317" s="6"/>
      <c r="X317" s="6"/>
    </row>
    <row r="318">
      <c r="L318" s="33"/>
      <c r="S318" s="6"/>
      <c r="X318" s="6"/>
    </row>
    <row r="319">
      <c r="L319" s="33"/>
      <c r="S319" s="6"/>
      <c r="X319" s="6"/>
    </row>
    <row r="320">
      <c r="L320" s="33"/>
      <c r="S320" s="6"/>
      <c r="X320" s="6"/>
    </row>
    <row r="321">
      <c r="L321" s="33"/>
      <c r="S321" s="6"/>
      <c r="X321" s="6"/>
    </row>
    <row r="322">
      <c r="L322" s="33"/>
      <c r="S322" s="6"/>
      <c r="X322" s="6"/>
    </row>
    <row r="323">
      <c r="L323" s="33"/>
      <c r="S323" s="6"/>
      <c r="X323" s="6"/>
    </row>
    <row r="324">
      <c r="L324" s="33"/>
      <c r="S324" s="6"/>
      <c r="X324" s="6"/>
    </row>
    <row r="325">
      <c r="L325" s="33"/>
      <c r="S325" s="6"/>
      <c r="X325" s="6"/>
    </row>
    <row r="326">
      <c r="L326" s="33"/>
      <c r="S326" s="6"/>
      <c r="X326" s="6"/>
    </row>
    <row r="327">
      <c r="L327" s="33"/>
      <c r="S327" s="6"/>
      <c r="X327" s="6"/>
    </row>
    <row r="328">
      <c r="L328" s="33"/>
      <c r="S328" s="6"/>
      <c r="X328" s="6"/>
    </row>
    <row r="329">
      <c r="L329" s="33"/>
      <c r="S329" s="6"/>
      <c r="X329" s="6"/>
    </row>
    <row r="330">
      <c r="L330" s="33"/>
      <c r="S330" s="6"/>
      <c r="X330" s="6"/>
    </row>
    <row r="331">
      <c r="L331" s="33"/>
      <c r="S331" s="6"/>
      <c r="X331" s="6"/>
    </row>
    <row r="332">
      <c r="L332" s="33"/>
      <c r="S332" s="6"/>
      <c r="X332" s="6"/>
    </row>
    <row r="333">
      <c r="L333" s="33"/>
      <c r="S333" s="6"/>
      <c r="X333" s="6"/>
    </row>
    <row r="334">
      <c r="L334" s="33"/>
      <c r="S334" s="6"/>
      <c r="X334" s="6"/>
    </row>
    <row r="335">
      <c r="L335" s="33"/>
      <c r="S335" s="6"/>
      <c r="X335" s="6"/>
    </row>
    <row r="336">
      <c r="L336" s="33"/>
      <c r="S336" s="6"/>
      <c r="X336" s="6"/>
    </row>
    <row r="337">
      <c r="L337" s="33"/>
      <c r="S337" s="6"/>
      <c r="X337" s="6"/>
    </row>
    <row r="338">
      <c r="L338" s="33"/>
      <c r="S338" s="6"/>
      <c r="X338" s="6"/>
    </row>
    <row r="339">
      <c r="L339" s="33"/>
      <c r="S339" s="6"/>
      <c r="X339" s="6"/>
    </row>
    <row r="340">
      <c r="L340" s="33"/>
      <c r="S340" s="6"/>
      <c r="X340" s="6"/>
    </row>
    <row r="341">
      <c r="L341" s="33"/>
      <c r="S341" s="6"/>
      <c r="X341" s="6"/>
    </row>
    <row r="342">
      <c r="L342" s="33"/>
      <c r="S342" s="6"/>
      <c r="X342" s="6"/>
    </row>
    <row r="343">
      <c r="L343" s="33"/>
      <c r="S343" s="6"/>
      <c r="X343" s="6"/>
    </row>
    <row r="344">
      <c r="L344" s="33"/>
      <c r="S344" s="6"/>
      <c r="X344" s="6"/>
    </row>
    <row r="345">
      <c r="L345" s="33"/>
      <c r="S345" s="6"/>
      <c r="X345" s="6"/>
    </row>
    <row r="346">
      <c r="L346" s="33"/>
      <c r="S346" s="6"/>
      <c r="X346" s="6"/>
    </row>
    <row r="347">
      <c r="L347" s="33"/>
      <c r="S347" s="6"/>
      <c r="X347" s="6"/>
    </row>
    <row r="348">
      <c r="L348" s="33"/>
      <c r="S348" s="6"/>
      <c r="X348" s="6"/>
    </row>
    <row r="349">
      <c r="L349" s="33"/>
      <c r="S349" s="6"/>
      <c r="X349" s="6"/>
    </row>
    <row r="350">
      <c r="L350" s="33"/>
      <c r="S350" s="6"/>
      <c r="X350" s="6"/>
    </row>
    <row r="351">
      <c r="L351" s="33"/>
      <c r="S351" s="6"/>
      <c r="X351" s="6"/>
    </row>
    <row r="352">
      <c r="L352" s="33"/>
      <c r="S352" s="6"/>
      <c r="X352" s="6"/>
    </row>
    <row r="353">
      <c r="L353" s="33"/>
      <c r="S353" s="6"/>
      <c r="X353" s="6"/>
    </row>
    <row r="354">
      <c r="L354" s="33"/>
      <c r="S354" s="6"/>
      <c r="X354" s="6"/>
    </row>
    <row r="355">
      <c r="L355" s="33"/>
      <c r="S355" s="6"/>
      <c r="X355" s="6"/>
    </row>
    <row r="356">
      <c r="L356" s="33"/>
      <c r="S356" s="6"/>
      <c r="X356" s="6"/>
    </row>
    <row r="357">
      <c r="L357" s="33"/>
      <c r="S357" s="6"/>
      <c r="X357" s="6"/>
    </row>
    <row r="358">
      <c r="L358" s="33"/>
      <c r="S358" s="6"/>
      <c r="X358" s="6"/>
    </row>
    <row r="359">
      <c r="L359" s="33"/>
      <c r="S359" s="6"/>
      <c r="X359" s="6"/>
    </row>
    <row r="360">
      <c r="L360" s="33"/>
      <c r="S360" s="6"/>
      <c r="X360" s="6"/>
    </row>
    <row r="361">
      <c r="L361" s="33"/>
      <c r="S361" s="6"/>
      <c r="X361" s="6"/>
    </row>
    <row r="362">
      <c r="L362" s="33"/>
      <c r="S362" s="6"/>
      <c r="X362" s="6"/>
    </row>
    <row r="363">
      <c r="L363" s="33"/>
      <c r="S363" s="6"/>
      <c r="X363" s="6"/>
    </row>
    <row r="364">
      <c r="L364" s="33"/>
      <c r="S364" s="6"/>
      <c r="X364" s="6"/>
    </row>
    <row r="365">
      <c r="L365" s="33"/>
      <c r="S365" s="6"/>
      <c r="X365" s="6"/>
    </row>
    <row r="366">
      <c r="L366" s="33"/>
      <c r="S366" s="6"/>
      <c r="X366" s="6"/>
    </row>
    <row r="367">
      <c r="L367" s="33"/>
      <c r="S367" s="6"/>
      <c r="X367" s="6"/>
    </row>
    <row r="368">
      <c r="L368" s="33"/>
      <c r="S368" s="6"/>
      <c r="X368" s="6"/>
    </row>
    <row r="369">
      <c r="L369" s="33"/>
      <c r="S369" s="6"/>
      <c r="X369" s="6"/>
    </row>
    <row r="370">
      <c r="L370" s="33"/>
      <c r="S370" s="6"/>
      <c r="X370" s="6"/>
    </row>
    <row r="371">
      <c r="L371" s="33"/>
      <c r="S371" s="6"/>
      <c r="X371" s="6"/>
    </row>
    <row r="372">
      <c r="L372" s="33"/>
      <c r="S372" s="6"/>
      <c r="X372" s="6"/>
    </row>
    <row r="373">
      <c r="L373" s="33"/>
      <c r="S373" s="6"/>
      <c r="X373" s="6"/>
    </row>
    <row r="374">
      <c r="L374" s="33"/>
      <c r="S374" s="6"/>
      <c r="X374" s="6"/>
    </row>
    <row r="375">
      <c r="L375" s="33"/>
      <c r="S375" s="6"/>
      <c r="X375" s="6"/>
    </row>
    <row r="376">
      <c r="L376" s="33"/>
      <c r="S376" s="6"/>
      <c r="X376" s="6"/>
    </row>
    <row r="377">
      <c r="L377" s="33"/>
      <c r="S377" s="6"/>
      <c r="X377" s="6"/>
    </row>
    <row r="378">
      <c r="L378" s="33"/>
      <c r="S378" s="6"/>
      <c r="X378" s="6"/>
    </row>
    <row r="379">
      <c r="L379" s="33"/>
      <c r="S379" s="6"/>
      <c r="X379" s="6"/>
    </row>
    <row r="380">
      <c r="L380" s="33"/>
      <c r="S380" s="6"/>
      <c r="X380" s="6"/>
    </row>
    <row r="381">
      <c r="L381" s="33"/>
      <c r="S381" s="6"/>
      <c r="X381" s="6"/>
    </row>
    <row r="382">
      <c r="L382" s="33"/>
      <c r="S382" s="6"/>
      <c r="X382" s="6"/>
    </row>
    <row r="383">
      <c r="L383" s="33"/>
      <c r="S383" s="6"/>
      <c r="X383" s="6"/>
    </row>
    <row r="384">
      <c r="L384" s="33"/>
      <c r="S384" s="6"/>
      <c r="X384" s="6"/>
    </row>
    <row r="385">
      <c r="L385" s="33"/>
      <c r="S385" s="6"/>
      <c r="X385" s="6"/>
    </row>
    <row r="386">
      <c r="L386" s="33"/>
      <c r="S386" s="6"/>
      <c r="X386" s="6"/>
    </row>
    <row r="387">
      <c r="L387" s="33"/>
      <c r="S387" s="6"/>
      <c r="X387" s="6"/>
    </row>
    <row r="388">
      <c r="L388" s="33"/>
      <c r="S388" s="6"/>
      <c r="X388" s="6"/>
    </row>
    <row r="389">
      <c r="L389" s="33"/>
      <c r="S389" s="6"/>
      <c r="X389" s="6"/>
    </row>
    <row r="390">
      <c r="L390" s="33"/>
      <c r="S390" s="6"/>
      <c r="X390" s="6"/>
    </row>
    <row r="391">
      <c r="L391" s="33"/>
      <c r="S391" s="6"/>
      <c r="X391" s="6"/>
    </row>
    <row r="392">
      <c r="L392" s="33"/>
      <c r="S392" s="6"/>
      <c r="X392" s="6"/>
    </row>
    <row r="393">
      <c r="L393" s="33"/>
      <c r="S393" s="6"/>
      <c r="X393" s="6"/>
    </row>
    <row r="394">
      <c r="L394" s="33"/>
      <c r="S394" s="6"/>
      <c r="X394" s="6"/>
    </row>
    <row r="395">
      <c r="L395" s="33"/>
      <c r="S395" s="6"/>
      <c r="X395" s="6"/>
    </row>
    <row r="396">
      <c r="L396" s="33"/>
      <c r="S396" s="6"/>
      <c r="X396" s="6"/>
    </row>
    <row r="397">
      <c r="L397" s="33"/>
      <c r="S397" s="6"/>
      <c r="X397" s="6"/>
    </row>
    <row r="398">
      <c r="L398" s="33"/>
      <c r="S398" s="6"/>
      <c r="X398" s="6"/>
    </row>
    <row r="399">
      <c r="L399" s="33"/>
      <c r="S399" s="6"/>
      <c r="X399" s="6"/>
    </row>
    <row r="400">
      <c r="L400" s="33"/>
      <c r="S400" s="6"/>
      <c r="X400" s="6"/>
    </row>
    <row r="401">
      <c r="L401" s="33"/>
      <c r="S401" s="6"/>
      <c r="X401" s="6"/>
    </row>
    <row r="402">
      <c r="L402" s="33"/>
      <c r="S402" s="6"/>
      <c r="X402" s="6"/>
    </row>
    <row r="403">
      <c r="L403" s="33"/>
      <c r="S403" s="6"/>
      <c r="X403" s="6"/>
    </row>
    <row r="404">
      <c r="L404" s="33"/>
      <c r="S404" s="6"/>
      <c r="X404" s="6"/>
    </row>
    <row r="405">
      <c r="L405" s="33"/>
      <c r="S405" s="6"/>
      <c r="X405" s="6"/>
    </row>
    <row r="406">
      <c r="L406" s="33"/>
      <c r="S406" s="6"/>
      <c r="X406" s="6"/>
    </row>
    <row r="407">
      <c r="L407" s="33"/>
      <c r="S407" s="6"/>
      <c r="X407" s="6"/>
    </row>
    <row r="408">
      <c r="L408" s="33"/>
      <c r="S408" s="6"/>
      <c r="X408" s="6"/>
    </row>
    <row r="409">
      <c r="L409" s="33"/>
      <c r="S409" s="6"/>
      <c r="X409" s="6"/>
    </row>
    <row r="410">
      <c r="L410" s="33"/>
      <c r="S410" s="6"/>
      <c r="X410" s="6"/>
    </row>
    <row r="411">
      <c r="L411" s="33"/>
      <c r="S411" s="6"/>
      <c r="X411" s="6"/>
    </row>
    <row r="412">
      <c r="L412" s="33"/>
      <c r="S412" s="6"/>
      <c r="X412" s="6"/>
    </row>
    <row r="413">
      <c r="L413" s="33"/>
      <c r="S413" s="6"/>
      <c r="X413" s="6"/>
    </row>
    <row r="414">
      <c r="L414" s="33"/>
      <c r="S414" s="6"/>
      <c r="X414" s="6"/>
    </row>
    <row r="415">
      <c r="L415" s="33"/>
      <c r="S415" s="6"/>
      <c r="X415" s="6"/>
    </row>
    <row r="416">
      <c r="L416" s="33"/>
      <c r="S416" s="6"/>
      <c r="X416" s="6"/>
    </row>
    <row r="417">
      <c r="L417" s="33"/>
      <c r="S417" s="6"/>
      <c r="X417" s="6"/>
    </row>
    <row r="418">
      <c r="L418" s="33"/>
      <c r="S418" s="6"/>
      <c r="X418" s="6"/>
    </row>
    <row r="419">
      <c r="L419" s="33"/>
      <c r="S419" s="6"/>
      <c r="X419" s="6"/>
    </row>
    <row r="420">
      <c r="L420" s="33"/>
      <c r="S420" s="6"/>
      <c r="X420" s="6"/>
    </row>
    <row r="421">
      <c r="L421" s="33"/>
      <c r="S421" s="6"/>
      <c r="X421" s="6"/>
    </row>
    <row r="422">
      <c r="L422" s="33"/>
      <c r="S422" s="6"/>
      <c r="X422" s="6"/>
    </row>
    <row r="423">
      <c r="L423" s="33"/>
      <c r="S423" s="6"/>
      <c r="X423" s="6"/>
    </row>
    <row r="424">
      <c r="L424" s="33"/>
      <c r="S424" s="6"/>
      <c r="X424" s="6"/>
    </row>
    <row r="425">
      <c r="L425" s="33"/>
      <c r="S425" s="6"/>
      <c r="X425" s="6"/>
    </row>
    <row r="426">
      <c r="L426" s="33"/>
      <c r="S426" s="6"/>
      <c r="X426" s="6"/>
    </row>
    <row r="427">
      <c r="L427" s="33"/>
      <c r="S427" s="6"/>
      <c r="X427" s="6"/>
    </row>
    <row r="428">
      <c r="L428" s="33"/>
      <c r="S428" s="6"/>
      <c r="X428" s="6"/>
    </row>
    <row r="429">
      <c r="L429" s="33"/>
      <c r="S429" s="6"/>
      <c r="X429" s="6"/>
    </row>
    <row r="430">
      <c r="L430" s="33"/>
      <c r="S430" s="6"/>
      <c r="X430" s="6"/>
    </row>
    <row r="431">
      <c r="L431" s="33"/>
      <c r="S431" s="6"/>
      <c r="X431" s="6"/>
    </row>
    <row r="432">
      <c r="L432" s="33"/>
      <c r="S432" s="6"/>
      <c r="X432" s="6"/>
    </row>
    <row r="433">
      <c r="L433" s="33"/>
      <c r="S433" s="6"/>
      <c r="X433" s="6"/>
    </row>
    <row r="434">
      <c r="L434" s="33"/>
      <c r="S434" s="6"/>
      <c r="X434" s="6"/>
    </row>
    <row r="435">
      <c r="L435" s="33"/>
      <c r="S435" s="6"/>
      <c r="X435" s="6"/>
    </row>
    <row r="436">
      <c r="L436" s="33"/>
      <c r="S436" s="6"/>
      <c r="X436" s="6"/>
    </row>
    <row r="437">
      <c r="L437" s="33"/>
      <c r="S437" s="6"/>
      <c r="X437" s="6"/>
    </row>
    <row r="438">
      <c r="L438" s="33"/>
      <c r="S438" s="6"/>
      <c r="X438" s="6"/>
    </row>
    <row r="439">
      <c r="L439" s="33"/>
      <c r="S439" s="6"/>
      <c r="X439" s="6"/>
    </row>
    <row r="440">
      <c r="L440" s="33"/>
      <c r="S440" s="6"/>
      <c r="X440" s="6"/>
    </row>
    <row r="441">
      <c r="L441" s="33"/>
      <c r="S441" s="6"/>
      <c r="X441" s="6"/>
    </row>
    <row r="442">
      <c r="L442" s="33"/>
      <c r="S442" s="6"/>
      <c r="X442" s="6"/>
    </row>
    <row r="443">
      <c r="L443" s="33"/>
      <c r="S443" s="6"/>
      <c r="X443" s="6"/>
    </row>
    <row r="444">
      <c r="L444" s="33"/>
      <c r="S444" s="6"/>
      <c r="X444" s="6"/>
    </row>
    <row r="445">
      <c r="L445" s="33"/>
      <c r="S445" s="6"/>
      <c r="X445" s="6"/>
    </row>
    <row r="446">
      <c r="L446" s="33"/>
      <c r="S446" s="6"/>
      <c r="X446" s="6"/>
    </row>
    <row r="447">
      <c r="L447" s="33"/>
      <c r="S447" s="6"/>
      <c r="X447" s="6"/>
    </row>
    <row r="448">
      <c r="L448" s="33"/>
      <c r="S448" s="6"/>
      <c r="X448" s="6"/>
    </row>
    <row r="449">
      <c r="L449" s="33"/>
      <c r="S449" s="6"/>
      <c r="X449" s="6"/>
    </row>
    <row r="450">
      <c r="L450" s="33"/>
      <c r="S450" s="6"/>
      <c r="X450" s="6"/>
    </row>
    <row r="451">
      <c r="L451" s="33"/>
      <c r="S451" s="6"/>
      <c r="X451" s="6"/>
    </row>
    <row r="452">
      <c r="L452" s="33"/>
      <c r="S452" s="6"/>
      <c r="X452" s="6"/>
    </row>
    <row r="453">
      <c r="L453" s="33"/>
      <c r="S453" s="6"/>
      <c r="X453" s="6"/>
    </row>
    <row r="454">
      <c r="L454" s="33"/>
      <c r="S454" s="6"/>
      <c r="X454" s="6"/>
    </row>
    <row r="455">
      <c r="L455" s="33"/>
      <c r="S455" s="6"/>
      <c r="X455" s="6"/>
    </row>
    <row r="456">
      <c r="L456" s="33"/>
      <c r="S456" s="6"/>
      <c r="X456" s="6"/>
    </row>
    <row r="457">
      <c r="L457" s="33"/>
      <c r="S457" s="6"/>
      <c r="X457" s="6"/>
    </row>
    <row r="458">
      <c r="L458" s="33"/>
      <c r="S458" s="6"/>
      <c r="X458" s="6"/>
    </row>
    <row r="459">
      <c r="L459" s="33"/>
      <c r="S459" s="6"/>
      <c r="X459" s="6"/>
    </row>
    <row r="460">
      <c r="L460" s="33"/>
      <c r="S460" s="6"/>
      <c r="X460" s="6"/>
    </row>
    <row r="461">
      <c r="L461" s="33"/>
      <c r="S461" s="6"/>
      <c r="X461" s="6"/>
    </row>
    <row r="462">
      <c r="L462" s="33"/>
      <c r="S462" s="6"/>
      <c r="X462" s="6"/>
    </row>
    <row r="463">
      <c r="L463" s="33"/>
      <c r="S463" s="6"/>
      <c r="X463" s="6"/>
    </row>
    <row r="464">
      <c r="L464" s="33"/>
      <c r="S464" s="6"/>
      <c r="X464" s="6"/>
    </row>
    <row r="465">
      <c r="L465" s="33"/>
      <c r="S465" s="6"/>
      <c r="X465" s="6"/>
    </row>
    <row r="466">
      <c r="L466" s="33"/>
      <c r="S466" s="6"/>
      <c r="X466" s="6"/>
    </row>
    <row r="467">
      <c r="L467" s="33"/>
      <c r="S467" s="6"/>
      <c r="X467" s="6"/>
    </row>
    <row r="468">
      <c r="L468" s="33"/>
      <c r="S468" s="6"/>
      <c r="X468" s="6"/>
    </row>
    <row r="469">
      <c r="L469" s="33"/>
      <c r="S469" s="6"/>
      <c r="X469" s="6"/>
    </row>
    <row r="470">
      <c r="L470" s="33"/>
      <c r="S470" s="6"/>
      <c r="X470" s="6"/>
    </row>
    <row r="471">
      <c r="L471" s="33"/>
      <c r="S471" s="6"/>
      <c r="X471" s="6"/>
    </row>
    <row r="472">
      <c r="L472" s="33"/>
      <c r="S472" s="6"/>
      <c r="X472" s="6"/>
    </row>
    <row r="473">
      <c r="L473" s="33"/>
      <c r="S473" s="6"/>
      <c r="X473" s="6"/>
    </row>
    <row r="474">
      <c r="L474" s="33"/>
      <c r="S474" s="6"/>
      <c r="X474" s="6"/>
    </row>
    <row r="475">
      <c r="L475" s="33"/>
      <c r="S475" s="6"/>
      <c r="X475" s="6"/>
    </row>
    <row r="476">
      <c r="L476" s="33"/>
      <c r="S476" s="6"/>
      <c r="X476" s="6"/>
    </row>
    <row r="477">
      <c r="L477" s="33"/>
      <c r="S477" s="6"/>
      <c r="X477" s="6"/>
    </row>
    <row r="478">
      <c r="L478" s="33"/>
      <c r="S478" s="6"/>
      <c r="X478" s="6"/>
    </row>
    <row r="479">
      <c r="L479" s="33"/>
      <c r="S479" s="6"/>
      <c r="X479" s="6"/>
    </row>
    <row r="480">
      <c r="L480" s="33"/>
      <c r="S480" s="6"/>
      <c r="X480" s="6"/>
    </row>
    <row r="481">
      <c r="L481" s="33"/>
      <c r="S481" s="6"/>
      <c r="X481" s="6"/>
    </row>
    <row r="482">
      <c r="L482" s="33"/>
      <c r="S482" s="6"/>
      <c r="X482" s="6"/>
    </row>
    <row r="483">
      <c r="L483" s="33"/>
      <c r="S483" s="6"/>
      <c r="X483" s="6"/>
    </row>
    <row r="484">
      <c r="L484" s="33"/>
      <c r="S484" s="6"/>
      <c r="X484" s="6"/>
    </row>
    <row r="485">
      <c r="L485" s="33"/>
      <c r="S485" s="6"/>
      <c r="X485" s="6"/>
    </row>
    <row r="486">
      <c r="L486" s="33"/>
      <c r="S486" s="6"/>
      <c r="X486" s="6"/>
    </row>
    <row r="487">
      <c r="L487" s="33"/>
      <c r="S487" s="6"/>
      <c r="X487" s="6"/>
    </row>
    <row r="488">
      <c r="L488" s="33"/>
      <c r="S488" s="6"/>
      <c r="X488" s="6"/>
    </row>
    <row r="489">
      <c r="L489" s="33"/>
      <c r="S489" s="6"/>
      <c r="X489" s="6"/>
    </row>
    <row r="490">
      <c r="L490" s="33"/>
      <c r="S490" s="6"/>
      <c r="X490" s="6"/>
    </row>
    <row r="491">
      <c r="L491" s="33"/>
      <c r="S491" s="6"/>
      <c r="X491" s="6"/>
    </row>
    <row r="492">
      <c r="L492" s="33"/>
      <c r="S492" s="6"/>
      <c r="X492" s="6"/>
    </row>
    <row r="493">
      <c r="L493" s="33"/>
      <c r="S493" s="6"/>
      <c r="X493" s="6"/>
    </row>
    <row r="494">
      <c r="L494" s="33"/>
      <c r="S494" s="6"/>
      <c r="X494" s="6"/>
    </row>
    <row r="495">
      <c r="L495" s="33"/>
      <c r="S495" s="6"/>
      <c r="X495" s="6"/>
    </row>
    <row r="496">
      <c r="L496" s="33"/>
      <c r="S496" s="6"/>
      <c r="X496" s="6"/>
    </row>
    <row r="497">
      <c r="L497" s="33"/>
      <c r="S497" s="6"/>
      <c r="X497" s="6"/>
    </row>
    <row r="498">
      <c r="L498" s="33"/>
      <c r="S498" s="6"/>
      <c r="X498" s="6"/>
    </row>
    <row r="499">
      <c r="L499" s="33"/>
      <c r="S499" s="6"/>
      <c r="X499" s="6"/>
    </row>
    <row r="500">
      <c r="L500" s="33"/>
      <c r="S500" s="6"/>
      <c r="X500" s="6"/>
    </row>
    <row r="501">
      <c r="L501" s="33"/>
      <c r="S501" s="6"/>
      <c r="X501" s="6"/>
    </row>
    <row r="502">
      <c r="L502" s="33"/>
      <c r="S502" s="6"/>
      <c r="X502" s="6"/>
    </row>
    <row r="503">
      <c r="L503" s="33"/>
      <c r="S503" s="6"/>
      <c r="X503" s="6"/>
    </row>
    <row r="504">
      <c r="L504" s="33"/>
      <c r="S504" s="6"/>
      <c r="X504" s="6"/>
    </row>
    <row r="505">
      <c r="L505" s="33"/>
      <c r="S505" s="6"/>
      <c r="X505" s="6"/>
    </row>
    <row r="506">
      <c r="L506" s="33"/>
      <c r="S506" s="6"/>
      <c r="X506" s="6"/>
    </row>
    <row r="507">
      <c r="L507" s="33"/>
      <c r="S507" s="6"/>
      <c r="X507" s="6"/>
    </row>
    <row r="508">
      <c r="L508" s="33"/>
      <c r="S508" s="6"/>
      <c r="X508" s="6"/>
    </row>
    <row r="509">
      <c r="L509" s="33"/>
      <c r="S509" s="6"/>
      <c r="X509" s="6"/>
    </row>
    <row r="510">
      <c r="L510" s="33"/>
      <c r="S510" s="6"/>
      <c r="X510" s="6"/>
    </row>
    <row r="511">
      <c r="L511" s="33"/>
      <c r="S511" s="6"/>
      <c r="X511" s="6"/>
    </row>
    <row r="512">
      <c r="L512" s="33"/>
      <c r="S512" s="6"/>
      <c r="X512" s="6"/>
    </row>
    <row r="513">
      <c r="L513" s="33"/>
      <c r="S513" s="6"/>
      <c r="X513" s="6"/>
    </row>
    <row r="514">
      <c r="L514" s="33"/>
      <c r="S514" s="6"/>
      <c r="X514" s="6"/>
    </row>
    <row r="515">
      <c r="L515" s="33"/>
      <c r="S515" s="6"/>
      <c r="X515" s="6"/>
    </row>
    <row r="516">
      <c r="L516" s="33"/>
      <c r="S516" s="6"/>
      <c r="X516" s="6"/>
    </row>
    <row r="517">
      <c r="L517" s="33"/>
      <c r="S517" s="6"/>
      <c r="X517" s="6"/>
    </row>
    <row r="518">
      <c r="L518" s="33"/>
      <c r="S518" s="6"/>
      <c r="X518" s="6"/>
    </row>
    <row r="519">
      <c r="L519" s="33"/>
      <c r="S519" s="6"/>
      <c r="X519" s="6"/>
    </row>
    <row r="520">
      <c r="L520" s="33"/>
      <c r="S520" s="6"/>
      <c r="X520" s="6"/>
    </row>
    <row r="521">
      <c r="L521" s="33"/>
      <c r="S521" s="6"/>
      <c r="X521" s="6"/>
    </row>
    <row r="522">
      <c r="L522" s="33"/>
      <c r="S522" s="6"/>
      <c r="X522" s="6"/>
    </row>
    <row r="523">
      <c r="L523" s="33"/>
      <c r="S523" s="6"/>
      <c r="X523" s="6"/>
    </row>
    <row r="524">
      <c r="L524" s="33"/>
      <c r="S524" s="6"/>
      <c r="X524" s="6"/>
    </row>
    <row r="525">
      <c r="L525" s="33"/>
      <c r="S525" s="6"/>
      <c r="X525" s="6"/>
    </row>
    <row r="526">
      <c r="L526" s="33"/>
      <c r="S526" s="6"/>
      <c r="X526" s="6"/>
    </row>
    <row r="527">
      <c r="L527" s="33"/>
      <c r="S527" s="6"/>
      <c r="X527" s="6"/>
    </row>
    <row r="528">
      <c r="L528" s="33"/>
      <c r="S528" s="6"/>
      <c r="X528" s="6"/>
    </row>
    <row r="529">
      <c r="L529" s="33"/>
      <c r="S529" s="6"/>
      <c r="X529" s="6"/>
    </row>
    <row r="530">
      <c r="L530" s="33"/>
      <c r="S530" s="6"/>
      <c r="X530" s="6"/>
    </row>
    <row r="531">
      <c r="L531" s="33"/>
      <c r="S531" s="6"/>
      <c r="X531" s="6"/>
    </row>
    <row r="532">
      <c r="L532" s="33"/>
      <c r="S532" s="6"/>
      <c r="X532" s="6"/>
    </row>
    <row r="533">
      <c r="L533" s="33"/>
      <c r="S533" s="6"/>
      <c r="X533" s="6"/>
    </row>
    <row r="534">
      <c r="L534" s="33"/>
      <c r="S534" s="6"/>
      <c r="X534" s="6"/>
    </row>
    <row r="535">
      <c r="L535" s="33"/>
      <c r="S535" s="6"/>
      <c r="X535" s="6"/>
    </row>
    <row r="536">
      <c r="L536" s="33"/>
      <c r="S536" s="6"/>
      <c r="X536" s="6"/>
    </row>
    <row r="537">
      <c r="L537" s="33"/>
      <c r="S537" s="6"/>
      <c r="X537" s="6"/>
    </row>
    <row r="538">
      <c r="L538" s="33"/>
      <c r="S538" s="6"/>
      <c r="X538" s="6"/>
    </row>
    <row r="539">
      <c r="L539" s="33"/>
      <c r="S539" s="6"/>
      <c r="X539" s="6"/>
    </row>
    <row r="540">
      <c r="L540" s="33"/>
      <c r="S540" s="6"/>
      <c r="X540" s="6"/>
    </row>
    <row r="541">
      <c r="L541" s="33"/>
      <c r="S541" s="6"/>
      <c r="X541" s="6"/>
    </row>
    <row r="542">
      <c r="L542" s="33"/>
      <c r="S542" s="6"/>
      <c r="X542" s="6"/>
    </row>
    <row r="543">
      <c r="L543" s="33"/>
      <c r="S543" s="6"/>
      <c r="X543" s="6"/>
    </row>
    <row r="544">
      <c r="L544" s="33"/>
      <c r="S544" s="6"/>
      <c r="X544" s="6"/>
    </row>
    <row r="545">
      <c r="L545" s="33"/>
      <c r="S545" s="6"/>
      <c r="X545" s="6"/>
    </row>
    <row r="546">
      <c r="L546" s="33"/>
      <c r="S546" s="6"/>
      <c r="X546" s="6"/>
    </row>
    <row r="547">
      <c r="L547" s="33"/>
      <c r="S547" s="6"/>
      <c r="X547" s="6"/>
    </row>
    <row r="548">
      <c r="L548" s="33"/>
      <c r="S548" s="6"/>
      <c r="X548" s="6"/>
    </row>
    <row r="549">
      <c r="L549" s="33"/>
      <c r="S549" s="6"/>
      <c r="X549" s="6"/>
    </row>
    <row r="550">
      <c r="L550" s="33"/>
      <c r="S550" s="6"/>
      <c r="X550" s="6"/>
    </row>
    <row r="551">
      <c r="L551" s="33"/>
      <c r="S551" s="6"/>
      <c r="X551" s="6"/>
    </row>
    <row r="552">
      <c r="L552" s="33"/>
      <c r="S552" s="6"/>
      <c r="X552" s="6"/>
    </row>
    <row r="553">
      <c r="L553" s="33"/>
      <c r="S553" s="6"/>
      <c r="X553" s="6"/>
    </row>
    <row r="554">
      <c r="L554" s="33"/>
      <c r="S554" s="6"/>
      <c r="X554" s="6"/>
    </row>
    <row r="555">
      <c r="L555" s="33"/>
      <c r="S555" s="6"/>
      <c r="X555" s="6"/>
    </row>
    <row r="556">
      <c r="L556" s="33"/>
      <c r="S556" s="6"/>
      <c r="X556" s="6"/>
    </row>
    <row r="557">
      <c r="L557" s="33"/>
      <c r="S557" s="6"/>
      <c r="X557" s="6"/>
    </row>
    <row r="558">
      <c r="L558" s="33"/>
      <c r="S558" s="6"/>
      <c r="X558" s="6"/>
    </row>
    <row r="559">
      <c r="L559" s="33"/>
      <c r="S559" s="6"/>
      <c r="X559" s="6"/>
    </row>
    <row r="560">
      <c r="L560" s="33"/>
      <c r="S560" s="6"/>
      <c r="X560" s="6"/>
    </row>
    <row r="561">
      <c r="L561" s="33"/>
      <c r="S561" s="6"/>
      <c r="X561" s="6"/>
    </row>
    <row r="562">
      <c r="L562" s="33"/>
      <c r="S562" s="6"/>
      <c r="X562" s="6"/>
    </row>
    <row r="563">
      <c r="L563" s="33"/>
      <c r="S563" s="6"/>
      <c r="X563" s="6"/>
    </row>
    <row r="564">
      <c r="L564" s="33"/>
      <c r="S564" s="6"/>
      <c r="X564" s="6"/>
    </row>
    <row r="565">
      <c r="L565" s="33"/>
      <c r="S565" s="6"/>
      <c r="X565" s="6"/>
    </row>
    <row r="566">
      <c r="L566" s="33"/>
      <c r="S566" s="6"/>
      <c r="X566" s="6"/>
    </row>
    <row r="567">
      <c r="L567" s="33"/>
      <c r="S567" s="6"/>
      <c r="X567" s="6"/>
    </row>
    <row r="568">
      <c r="L568" s="33"/>
      <c r="S568" s="6"/>
      <c r="X568" s="6"/>
    </row>
    <row r="569">
      <c r="L569" s="33"/>
      <c r="S569" s="6"/>
      <c r="X569" s="6"/>
    </row>
    <row r="570">
      <c r="L570" s="33"/>
      <c r="S570" s="6"/>
      <c r="X570" s="6"/>
    </row>
    <row r="571">
      <c r="L571" s="33"/>
      <c r="S571" s="6"/>
      <c r="X571" s="6"/>
    </row>
    <row r="572">
      <c r="L572" s="33"/>
      <c r="S572" s="6"/>
      <c r="X572" s="6"/>
    </row>
    <row r="573">
      <c r="L573" s="33"/>
      <c r="S573" s="6"/>
      <c r="X573" s="6"/>
    </row>
    <row r="574">
      <c r="L574" s="33"/>
      <c r="S574" s="6"/>
      <c r="X574" s="6"/>
    </row>
    <row r="575">
      <c r="L575" s="33"/>
      <c r="S575" s="6"/>
      <c r="X575" s="6"/>
    </row>
    <row r="576">
      <c r="L576" s="33"/>
      <c r="S576" s="6"/>
      <c r="X576" s="6"/>
    </row>
    <row r="577">
      <c r="L577" s="33"/>
      <c r="S577" s="6"/>
      <c r="X577" s="6"/>
    </row>
    <row r="578">
      <c r="L578" s="33"/>
      <c r="S578" s="6"/>
      <c r="X578" s="6"/>
    </row>
    <row r="579">
      <c r="L579" s="33"/>
      <c r="S579" s="6"/>
      <c r="X579" s="6"/>
    </row>
    <row r="580">
      <c r="L580" s="33"/>
      <c r="S580" s="6"/>
      <c r="X580" s="6"/>
    </row>
    <row r="581">
      <c r="L581" s="33"/>
      <c r="S581" s="6"/>
      <c r="X581" s="6"/>
    </row>
    <row r="582">
      <c r="L582" s="33"/>
      <c r="S582" s="6"/>
      <c r="X582" s="6"/>
    </row>
    <row r="583">
      <c r="L583" s="33"/>
      <c r="S583" s="6"/>
      <c r="X583" s="6"/>
    </row>
    <row r="584">
      <c r="L584" s="33"/>
      <c r="S584" s="6"/>
      <c r="X584" s="6"/>
    </row>
    <row r="585">
      <c r="L585" s="33"/>
      <c r="S585" s="6"/>
      <c r="X585" s="6"/>
    </row>
    <row r="586">
      <c r="L586" s="33"/>
      <c r="S586" s="6"/>
      <c r="X586" s="6"/>
    </row>
    <row r="587">
      <c r="L587" s="33"/>
      <c r="S587" s="6"/>
      <c r="X587" s="6"/>
    </row>
    <row r="588">
      <c r="L588" s="33"/>
      <c r="S588" s="6"/>
      <c r="X588" s="6"/>
    </row>
    <row r="589">
      <c r="L589" s="33"/>
      <c r="S589" s="6"/>
      <c r="X589" s="6"/>
    </row>
    <row r="590">
      <c r="L590" s="33"/>
      <c r="S590" s="6"/>
      <c r="X590" s="6"/>
    </row>
    <row r="591">
      <c r="L591" s="33"/>
      <c r="S591" s="6"/>
      <c r="X591" s="6"/>
    </row>
    <row r="592">
      <c r="L592" s="33"/>
      <c r="S592" s="6"/>
      <c r="X592" s="6"/>
    </row>
    <row r="593">
      <c r="L593" s="33"/>
      <c r="S593" s="6"/>
      <c r="X593" s="6"/>
    </row>
    <row r="594">
      <c r="L594" s="33"/>
      <c r="S594" s="6"/>
      <c r="X594" s="6"/>
    </row>
    <row r="595">
      <c r="L595" s="33"/>
      <c r="S595" s="6"/>
      <c r="X595" s="6"/>
    </row>
    <row r="596">
      <c r="L596" s="33"/>
      <c r="S596" s="6"/>
      <c r="X596" s="6"/>
    </row>
    <row r="597">
      <c r="L597" s="33"/>
      <c r="S597" s="6"/>
      <c r="X597" s="6"/>
    </row>
    <row r="598">
      <c r="L598" s="33"/>
      <c r="S598" s="6"/>
      <c r="X598" s="6"/>
    </row>
    <row r="599">
      <c r="L599" s="33"/>
      <c r="S599" s="6"/>
      <c r="X599" s="6"/>
    </row>
    <row r="600">
      <c r="L600" s="33"/>
      <c r="S600" s="6"/>
      <c r="X600" s="6"/>
    </row>
    <row r="601">
      <c r="L601" s="33"/>
      <c r="S601" s="6"/>
      <c r="X601" s="6"/>
    </row>
    <row r="602">
      <c r="L602" s="33"/>
      <c r="S602" s="6"/>
      <c r="X602" s="6"/>
    </row>
    <row r="603">
      <c r="L603" s="33"/>
      <c r="S603" s="6"/>
      <c r="X603" s="6"/>
    </row>
    <row r="604">
      <c r="L604" s="33"/>
      <c r="S604" s="6"/>
      <c r="X604" s="6"/>
    </row>
    <row r="605">
      <c r="L605" s="33"/>
      <c r="S605" s="6"/>
      <c r="X605" s="6"/>
    </row>
    <row r="606">
      <c r="L606" s="33"/>
      <c r="S606" s="6"/>
      <c r="X606" s="6"/>
    </row>
    <row r="607">
      <c r="L607" s="33"/>
      <c r="S607" s="6"/>
      <c r="X607" s="6"/>
    </row>
    <row r="608">
      <c r="L608" s="33"/>
      <c r="S608" s="6"/>
      <c r="X608" s="6"/>
    </row>
    <row r="609">
      <c r="L609" s="33"/>
      <c r="S609" s="6"/>
      <c r="X609" s="6"/>
    </row>
    <row r="610">
      <c r="L610" s="33"/>
      <c r="S610" s="6"/>
      <c r="X610" s="6"/>
    </row>
    <row r="611">
      <c r="L611" s="33"/>
      <c r="S611" s="6"/>
      <c r="X611" s="6"/>
    </row>
    <row r="612">
      <c r="L612" s="33"/>
      <c r="S612" s="6"/>
      <c r="X612" s="6"/>
    </row>
    <row r="613">
      <c r="L613" s="33"/>
      <c r="S613" s="6"/>
      <c r="X613" s="6"/>
    </row>
    <row r="614">
      <c r="L614" s="33"/>
      <c r="S614" s="6"/>
      <c r="X614" s="6"/>
    </row>
    <row r="615">
      <c r="L615" s="33"/>
      <c r="S615" s="6"/>
      <c r="X615" s="6"/>
    </row>
    <row r="616">
      <c r="L616" s="33"/>
      <c r="S616" s="6"/>
      <c r="X616" s="6"/>
    </row>
    <row r="617">
      <c r="L617" s="33"/>
      <c r="S617" s="6"/>
      <c r="X617" s="6"/>
    </row>
    <row r="618">
      <c r="L618" s="33"/>
      <c r="S618" s="6"/>
      <c r="X618" s="6"/>
    </row>
    <row r="619">
      <c r="L619" s="33"/>
      <c r="S619" s="6"/>
      <c r="X619" s="6"/>
    </row>
    <row r="620">
      <c r="L620" s="33"/>
      <c r="S620" s="6"/>
      <c r="X620" s="6"/>
    </row>
    <row r="621">
      <c r="L621" s="33"/>
      <c r="S621" s="6"/>
      <c r="X621" s="6"/>
    </row>
    <row r="622">
      <c r="L622" s="33"/>
      <c r="S622" s="6"/>
      <c r="X622" s="6"/>
    </row>
    <row r="623">
      <c r="L623" s="33"/>
      <c r="S623" s="6"/>
      <c r="X623" s="6"/>
    </row>
    <row r="624">
      <c r="L624" s="33"/>
      <c r="S624" s="6"/>
      <c r="X624" s="6"/>
    </row>
    <row r="625">
      <c r="L625" s="33"/>
      <c r="S625" s="6"/>
      <c r="X625" s="6"/>
    </row>
    <row r="626">
      <c r="L626" s="33"/>
      <c r="S626" s="6"/>
      <c r="X626" s="6"/>
    </row>
    <row r="627">
      <c r="L627" s="33"/>
      <c r="S627" s="6"/>
      <c r="X627" s="6"/>
    </row>
    <row r="628">
      <c r="L628" s="33"/>
      <c r="S628" s="6"/>
      <c r="X628" s="6"/>
    </row>
    <row r="629">
      <c r="L629" s="33"/>
      <c r="S629" s="6"/>
      <c r="X629" s="6"/>
    </row>
    <row r="630">
      <c r="L630" s="33"/>
      <c r="S630" s="6"/>
      <c r="X630" s="6"/>
    </row>
    <row r="631">
      <c r="L631" s="33"/>
      <c r="S631" s="6"/>
      <c r="X631" s="6"/>
    </row>
    <row r="632">
      <c r="L632" s="33"/>
      <c r="S632" s="6"/>
      <c r="X632" s="6"/>
    </row>
    <row r="633">
      <c r="L633" s="33"/>
      <c r="S633" s="6"/>
      <c r="X633" s="6"/>
    </row>
    <row r="634">
      <c r="L634" s="33"/>
      <c r="S634" s="6"/>
      <c r="X634" s="6"/>
    </row>
    <row r="635">
      <c r="L635" s="33"/>
      <c r="S635" s="6"/>
      <c r="X635" s="6"/>
    </row>
    <row r="636">
      <c r="L636" s="33"/>
      <c r="S636" s="6"/>
      <c r="X636" s="6"/>
    </row>
    <row r="637">
      <c r="L637" s="33"/>
      <c r="S637" s="6"/>
      <c r="X637" s="6"/>
    </row>
    <row r="638">
      <c r="L638" s="33"/>
      <c r="S638" s="6"/>
      <c r="X638" s="6"/>
    </row>
    <row r="639">
      <c r="L639" s="33"/>
      <c r="S639" s="6"/>
      <c r="X639" s="6"/>
    </row>
    <row r="640">
      <c r="L640" s="33"/>
      <c r="S640" s="6"/>
      <c r="X640" s="6"/>
    </row>
    <row r="641">
      <c r="L641" s="33"/>
      <c r="S641" s="6"/>
      <c r="X641" s="6"/>
    </row>
    <row r="642">
      <c r="L642" s="33"/>
      <c r="S642" s="6"/>
      <c r="X642" s="6"/>
    </row>
    <row r="643">
      <c r="L643" s="33"/>
      <c r="S643" s="6"/>
      <c r="X643" s="6"/>
    </row>
    <row r="644">
      <c r="L644" s="33"/>
      <c r="S644" s="6"/>
      <c r="X644" s="6"/>
    </row>
    <row r="645">
      <c r="L645" s="33"/>
      <c r="S645" s="6"/>
      <c r="X645" s="6"/>
    </row>
    <row r="646">
      <c r="L646" s="33"/>
      <c r="S646" s="6"/>
      <c r="X646" s="6"/>
    </row>
    <row r="647">
      <c r="L647" s="33"/>
      <c r="S647" s="6"/>
      <c r="X647" s="6"/>
    </row>
    <row r="648">
      <c r="L648" s="33"/>
      <c r="S648" s="6"/>
      <c r="X648" s="6"/>
    </row>
    <row r="649">
      <c r="L649" s="33"/>
      <c r="S649" s="6"/>
      <c r="X649" s="6"/>
    </row>
    <row r="650">
      <c r="L650" s="33"/>
      <c r="S650" s="6"/>
      <c r="X650" s="6"/>
    </row>
    <row r="651">
      <c r="L651" s="33"/>
      <c r="S651" s="6"/>
      <c r="X651" s="6"/>
    </row>
    <row r="652">
      <c r="L652" s="33"/>
      <c r="S652" s="6"/>
      <c r="X652" s="6"/>
    </row>
    <row r="653">
      <c r="L653" s="33"/>
      <c r="S653" s="6"/>
      <c r="X653" s="6"/>
    </row>
    <row r="654">
      <c r="L654" s="33"/>
      <c r="S654" s="6"/>
      <c r="X654" s="6"/>
    </row>
    <row r="655">
      <c r="L655" s="33"/>
      <c r="S655" s="6"/>
      <c r="X655" s="6"/>
    </row>
    <row r="656">
      <c r="L656" s="33"/>
      <c r="S656" s="6"/>
      <c r="X656" s="6"/>
    </row>
    <row r="657">
      <c r="L657" s="33"/>
      <c r="S657" s="6"/>
      <c r="X657" s="6"/>
    </row>
    <row r="658">
      <c r="L658" s="33"/>
      <c r="S658" s="6"/>
      <c r="X658" s="6"/>
    </row>
    <row r="659">
      <c r="L659" s="33"/>
      <c r="S659" s="6"/>
      <c r="X659" s="6"/>
    </row>
    <row r="660">
      <c r="L660" s="33"/>
      <c r="S660" s="6"/>
      <c r="X660" s="6"/>
    </row>
    <row r="661">
      <c r="L661" s="33"/>
      <c r="S661" s="6"/>
      <c r="X661" s="6"/>
    </row>
    <row r="662">
      <c r="L662" s="33"/>
      <c r="S662" s="6"/>
      <c r="X662" s="6"/>
    </row>
    <row r="663">
      <c r="L663" s="33"/>
      <c r="S663" s="6"/>
      <c r="X663" s="6"/>
    </row>
    <row r="664">
      <c r="L664" s="33"/>
      <c r="S664" s="6"/>
      <c r="X664" s="6"/>
    </row>
    <row r="665">
      <c r="L665" s="33"/>
      <c r="S665" s="6"/>
      <c r="X665" s="6"/>
    </row>
    <row r="666">
      <c r="L666" s="33"/>
      <c r="S666" s="6"/>
      <c r="X666" s="6"/>
    </row>
    <row r="667">
      <c r="L667" s="33"/>
      <c r="S667" s="6"/>
      <c r="X667" s="6"/>
    </row>
    <row r="668">
      <c r="L668" s="33"/>
      <c r="S668" s="6"/>
      <c r="X668" s="6"/>
    </row>
    <row r="669">
      <c r="L669" s="33"/>
      <c r="S669" s="6"/>
      <c r="X669" s="6"/>
    </row>
    <row r="670">
      <c r="L670" s="33"/>
      <c r="S670" s="6"/>
      <c r="X670" s="6"/>
    </row>
    <row r="671">
      <c r="L671" s="33"/>
      <c r="S671" s="6"/>
      <c r="X671" s="6"/>
    </row>
    <row r="672">
      <c r="L672" s="33"/>
      <c r="S672" s="6"/>
      <c r="X672" s="6"/>
    </row>
    <row r="673">
      <c r="L673" s="33"/>
      <c r="S673" s="6"/>
      <c r="X673" s="6"/>
    </row>
    <row r="674">
      <c r="L674" s="33"/>
      <c r="S674" s="6"/>
      <c r="X674" s="6"/>
    </row>
    <row r="675">
      <c r="L675" s="33"/>
      <c r="S675" s="6"/>
      <c r="X675" s="6"/>
    </row>
    <row r="676">
      <c r="L676" s="33"/>
      <c r="S676" s="6"/>
      <c r="X676" s="6"/>
    </row>
    <row r="677">
      <c r="L677" s="33"/>
      <c r="S677" s="6"/>
      <c r="X677" s="6"/>
    </row>
    <row r="678">
      <c r="L678" s="33"/>
      <c r="S678" s="6"/>
      <c r="X678" s="6"/>
    </row>
    <row r="679">
      <c r="L679" s="33"/>
      <c r="S679" s="6"/>
      <c r="X679" s="6"/>
    </row>
    <row r="680">
      <c r="L680" s="33"/>
      <c r="S680" s="6"/>
      <c r="X680" s="6"/>
    </row>
    <row r="681">
      <c r="L681" s="33"/>
      <c r="S681" s="6"/>
      <c r="X681" s="6"/>
    </row>
    <row r="682">
      <c r="L682" s="33"/>
      <c r="S682" s="6"/>
      <c r="X682" s="6"/>
    </row>
    <row r="683">
      <c r="L683" s="33"/>
      <c r="S683" s="6"/>
      <c r="X683" s="6"/>
    </row>
    <row r="684">
      <c r="L684" s="33"/>
      <c r="S684" s="6"/>
      <c r="X684" s="6"/>
    </row>
    <row r="685">
      <c r="L685" s="33"/>
      <c r="S685" s="6"/>
      <c r="X685" s="6"/>
    </row>
    <row r="686">
      <c r="L686" s="33"/>
      <c r="S686" s="6"/>
      <c r="X686" s="6"/>
    </row>
    <row r="687">
      <c r="L687" s="33"/>
      <c r="S687" s="6"/>
      <c r="X687" s="6"/>
    </row>
    <row r="688">
      <c r="L688" s="33"/>
      <c r="S688" s="6"/>
      <c r="X688" s="6"/>
    </row>
    <row r="689">
      <c r="L689" s="33"/>
      <c r="S689" s="6"/>
      <c r="X689" s="6"/>
    </row>
    <row r="690">
      <c r="L690" s="33"/>
      <c r="S690" s="6"/>
      <c r="X690" s="6"/>
    </row>
    <row r="691">
      <c r="L691" s="33"/>
      <c r="S691" s="6"/>
      <c r="X691" s="6"/>
    </row>
    <row r="692">
      <c r="L692" s="33"/>
      <c r="S692" s="6"/>
      <c r="X692" s="6"/>
    </row>
    <row r="693">
      <c r="L693" s="33"/>
      <c r="S693" s="6"/>
      <c r="X693" s="6"/>
    </row>
    <row r="694">
      <c r="L694" s="33"/>
      <c r="S694" s="6"/>
      <c r="X694" s="6"/>
    </row>
    <row r="695">
      <c r="L695" s="33"/>
      <c r="S695" s="6"/>
      <c r="X695" s="6"/>
    </row>
    <row r="696">
      <c r="L696" s="33"/>
      <c r="S696" s="6"/>
      <c r="X696" s="6"/>
    </row>
    <row r="697">
      <c r="L697" s="33"/>
      <c r="S697" s="6"/>
      <c r="X697" s="6"/>
    </row>
    <row r="698">
      <c r="L698" s="33"/>
      <c r="S698" s="6"/>
      <c r="X698" s="6"/>
    </row>
    <row r="699">
      <c r="L699" s="33"/>
      <c r="S699" s="6"/>
      <c r="X699" s="6"/>
    </row>
    <row r="700">
      <c r="L700" s="33"/>
      <c r="S700" s="6"/>
      <c r="X700" s="6"/>
    </row>
    <row r="701">
      <c r="L701" s="33"/>
      <c r="S701" s="6"/>
      <c r="X701" s="6"/>
    </row>
    <row r="702">
      <c r="L702" s="33"/>
      <c r="S702" s="6"/>
      <c r="X702" s="6"/>
    </row>
    <row r="703">
      <c r="L703" s="33"/>
      <c r="S703" s="6"/>
      <c r="X703" s="6"/>
    </row>
    <row r="704">
      <c r="L704" s="33"/>
      <c r="S704" s="6"/>
      <c r="X704" s="6"/>
    </row>
    <row r="705">
      <c r="L705" s="33"/>
      <c r="S705" s="6"/>
      <c r="X705" s="6"/>
    </row>
    <row r="706">
      <c r="L706" s="33"/>
      <c r="S706" s="6"/>
      <c r="X706" s="6"/>
    </row>
    <row r="707">
      <c r="L707" s="33"/>
      <c r="S707" s="6"/>
      <c r="X707" s="6"/>
    </row>
    <row r="708">
      <c r="L708" s="33"/>
      <c r="S708" s="6"/>
      <c r="X708" s="6"/>
    </row>
    <row r="709">
      <c r="L709" s="33"/>
      <c r="S709" s="6"/>
      <c r="X709" s="6"/>
    </row>
    <row r="710">
      <c r="L710" s="33"/>
      <c r="S710" s="6"/>
      <c r="X710" s="6"/>
    </row>
    <row r="711">
      <c r="L711" s="33"/>
      <c r="S711" s="6"/>
      <c r="X711" s="6"/>
    </row>
    <row r="712">
      <c r="L712" s="33"/>
      <c r="S712" s="6"/>
      <c r="X712" s="6"/>
    </row>
    <row r="713">
      <c r="L713" s="33"/>
      <c r="S713" s="6"/>
      <c r="X713" s="6"/>
    </row>
    <row r="714">
      <c r="L714" s="33"/>
      <c r="S714" s="6"/>
      <c r="X714" s="6"/>
    </row>
    <row r="715">
      <c r="L715" s="33"/>
      <c r="S715" s="6"/>
      <c r="X715" s="6"/>
    </row>
    <row r="716">
      <c r="L716" s="33"/>
      <c r="S716" s="6"/>
      <c r="X716" s="6"/>
    </row>
    <row r="717">
      <c r="L717" s="33"/>
      <c r="S717" s="6"/>
      <c r="X717" s="6"/>
    </row>
    <row r="718">
      <c r="L718" s="33"/>
      <c r="S718" s="6"/>
      <c r="X718" s="6"/>
    </row>
    <row r="719">
      <c r="L719" s="33"/>
      <c r="S719" s="6"/>
      <c r="X719" s="6"/>
    </row>
    <row r="720">
      <c r="L720" s="33"/>
      <c r="S720" s="6"/>
      <c r="X720" s="6"/>
    </row>
    <row r="721">
      <c r="L721" s="33"/>
      <c r="S721" s="6"/>
      <c r="X721" s="6"/>
    </row>
    <row r="722">
      <c r="L722" s="33"/>
      <c r="S722" s="6"/>
      <c r="X722" s="6"/>
    </row>
    <row r="723">
      <c r="L723" s="33"/>
      <c r="S723" s="6"/>
      <c r="X723" s="6"/>
    </row>
    <row r="724">
      <c r="L724" s="33"/>
      <c r="S724" s="6"/>
      <c r="X724" s="6"/>
    </row>
    <row r="725">
      <c r="L725" s="33"/>
      <c r="S725" s="6"/>
      <c r="X725" s="6"/>
    </row>
    <row r="726">
      <c r="L726" s="33"/>
      <c r="S726" s="6"/>
      <c r="X726" s="6"/>
    </row>
    <row r="727">
      <c r="L727" s="33"/>
      <c r="S727" s="6"/>
      <c r="X727" s="6"/>
    </row>
    <row r="728">
      <c r="L728" s="33"/>
      <c r="S728" s="6"/>
      <c r="X728" s="6"/>
    </row>
    <row r="729">
      <c r="L729" s="33"/>
      <c r="S729" s="6"/>
      <c r="X729" s="6"/>
    </row>
    <row r="730">
      <c r="L730" s="33"/>
      <c r="S730" s="6"/>
      <c r="X730" s="6"/>
    </row>
    <row r="731">
      <c r="L731" s="33"/>
      <c r="S731" s="6"/>
      <c r="X731" s="6"/>
    </row>
    <row r="732">
      <c r="L732" s="33"/>
      <c r="S732" s="6"/>
      <c r="X732" s="6"/>
    </row>
    <row r="733">
      <c r="L733" s="33"/>
      <c r="S733" s="6"/>
      <c r="X733" s="6"/>
    </row>
    <row r="734">
      <c r="L734" s="33"/>
      <c r="S734" s="6"/>
      <c r="X734" s="6"/>
    </row>
    <row r="735">
      <c r="L735" s="33"/>
      <c r="S735" s="6"/>
      <c r="X735" s="6"/>
    </row>
    <row r="736">
      <c r="L736" s="33"/>
      <c r="S736" s="6"/>
      <c r="X736" s="6"/>
    </row>
    <row r="737">
      <c r="L737" s="33"/>
      <c r="S737" s="6"/>
      <c r="X737" s="6"/>
    </row>
    <row r="738">
      <c r="L738" s="33"/>
      <c r="S738" s="6"/>
      <c r="X738" s="6"/>
    </row>
    <row r="739">
      <c r="L739" s="33"/>
      <c r="S739" s="6"/>
      <c r="X739" s="6"/>
    </row>
    <row r="740">
      <c r="L740" s="33"/>
      <c r="S740" s="6"/>
      <c r="X740" s="6"/>
    </row>
    <row r="741">
      <c r="L741" s="33"/>
      <c r="S741" s="6"/>
      <c r="X741" s="6"/>
    </row>
    <row r="742">
      <c r="L742" s="33"/>
      <c r="S742" s="6"/>
      <c r="X742" s="6"/>
    </row>
    <row r="743">
      <c r="L743" s="33"/>
      <c r="S743" s="6"/>
      <c r="X743" s="6"/>
    </row>
    <row r="744">
      <c r="L744" s="33"/>
      <c r="S744" s="6"/>
      <c r="X744" s="6"/>
    </row>
    <row r="745">
      <c r="L745" s="33"/>
      <c r="S745" s="6"/>
      <c r="X745" s="6"/>
    </row>
    <row r="746">
      <c r="L746" s="33"/>
      <c r="S746" s="6"/>
      <c r="X746" s="6"/>
    </row>
    <row r="747">
      <c r="L747" s="33"/>
      <c r="S747" s="6"/>
      <c r="X747" s="6"/>
    </row>
    <row r="748">
      <c r="L748" s="33"/>
      <c r="S748" s="6"/>
      <c r="X748" s="6"/>
    </row>
    <row r="749">
      <c r="L749" s="33"/>
      <c r="S749" s="6"/>
      <c r="X749" s="6"/>
    </row>
    <row r="750">
      <c r="L750" s="33"/>
      <c r="S750" s="6"/>
      <c r="X750" s="6"/>
    </row>
    <row r="751">
      <c r="L751" s="33"/>
      <c r="S751" s="6"/>
      <c r="X751" s="6"/>
    </row>
    <row r="752">
      <c r="L752" s="33"/>
      <c r="S752" s="6"/>
      <c r="X752" s="6"/>
    </row>
    <row r="753">
      <c r="L753" s="33"/>
      <c r="S753" s="6"/>
      <c r="X753" s="6"/>
    </row>
    <row r="754">
      <c r="L754" s="33"/>
      <c r="S754" s="6"/>
      <c r="X754" s="6"/>
    </row>
    <row r="755">
      <c r="L755" s="33"/>
      <c r="S755" s="6"/>
      <c r="X755" s="6"/>
    </row>
    <row r="756">
      <c r="L756" s="33"/>
      <c r="S756" s="6"/>
      <c r="X756" s="6"/>
    </row>
    <row r="757">
      <c r="L757" s="33"/>
      <c r="S757" s="6"/>
      <c r="X757" s="6"/>
    </row>
    <row r="758">
      <c r="L758" s="33"/>
      <c r="S758" s="6"/>
      <c r="X758" s="6"/>
    </row>
    <row r="759">
      <c r="L759" s="33"/>
      <c r="S759" s="6"/>
      <c r="X759" s="6"/>
    </row>
    <row r="760">
      <c r="L760" s="33"/>
      <c r="S760" s="6"/>
      <c r="X760" s="6"/>
    </row>
    <row r="761">
      <c r="L761" s="33"/>
      <c r="S761" s="6"/>
      <c r="X761" s="6"/>
    </row>
    <row r="762">
      <c r="L762" s="33"/>
      <c r="S762" s="6"/>
      <c r="X762" s="6"/>
    </row>
    <row r="763">
      <c r="L763" s="33"/>
      <c r="S763" s="6"/>
      <c r="X763" s="6"/>
    </row>
    <row r="764">
      <c r="L764" s="33"/>
      <c r="S764" s="6"/>
      <c r="X764" s="6"/>
    </row>
    <row r="765">
      <c r="L765" s="33"/>
      <c r="S765" s="6"/>
      <c r="X765" s="6"/>
    </row>
    <row r="766">
      <c r="L766" s="33"/>
      <c r="S766" s="6"/>
      <c r="X766" s="6"/>
    </row>
    <row r="767">
      <c r="L767" s="33"/>
      <c r="S767" s="6"/>
      <c r="X767" s="6"/>
    </row>
    <row r="768">
      <c r="L768" s="33"/>
      <c r="S768" s="6"/>
      <c r="X768" s="6"/>
    </row>
    <row r="769">
      <c r="L769" s="33"/>
      <c r="S769" s="6"/>
      <c r="X769" s="6"/>
    </row>
    <row r="770">
      <c r="L770" s="33"/>
      <c r="S770" s="6"/>
      <c r="X770" s="6"/>
    </row>
    <row r="771">
      <c r="L771" s="33"/>
      <c r="S771" s="6"/>
      <c r="X771" s="6"/>
    </row>
    <row r="772">
      <c r="L772" s="33"/>
      <c r="S772" s="6"/>
      <c r="X772" s="6"/>
    </row>
    <row r="773">
      <c r="L773" s="33"/>
      <c r="S773" s="6"/>
      <c r="X773" s="6"/>
    </row>
    <row r="774">
      <c r="L774" s="33"/>
      <c r="S774" s="6"/>
      <c r="X774" s="6"/>
    </row>
    <row r="775">
      <c r="L775" s="33"/>
      <c r="S775" s="6"/>
      <c r="X775" s="6"/>
    </row>
    <row r="776">
      <c r="L776" s="33"/>
      <c r="S776" s="6"/>
      <c r="X776" s="6"/>
    </row>
    <row r="777">
      <c r="L777" s="33"/>
      <c r="S777" s="6"/>
      <c r="X777" s="6"/>
    </row>
    <row r="778">
      <c r="L778" s="33"/>
      <c r="S778" s="6"/>
      <c r="X778" s="6"/>
    </row>
    <row r="779">
      <c r="L779" s="33"/>
      <c r="S779" s="6"/>
      <c r="X779" s="6"/>
    </row>
    <row r="780">
      <c r="L780" s="33"/>
      <c r="S780" s="6"/>
      <c r="X780" s="6"/>
    </row>
    <row r="781">
      <c r="L781" s="33"/>
      <c r="S781" s="6"/>
      <c r="X781" s="6"/>
    </row>
    <row r="782">
      <c r="L782" s="33"/>
      <c r="S782" s="6"/>
      <c r="X782" s="6"/>
    </row>
    <row r="783">
      <c r="L783" s="33"/>
      <c r="S783" s="6"/>
      <c r="X783" s="6"/>
    </row>
    <row r="784">
      <c r="L784" s="33"/>
      <c r="S784" s="6"/>
      <c r="X784" s="6"/>
    </row>
    <row r="785">
      <c r="L785" s="33"/>
      <c r="S785" s="6"/>
      <c r="X785" s="6"/>
    </row>
    <row r="786">
      <c r="L786" s="33"/>
      <c r="S786" s="6"/>
      <c r="X786" s="6"/>
    </row>
    <row r="787">
      <c r="L787" s="33"/>
      <c r="S787" s="6"/>
      <c r="X787" s="6"/>
    </row>
    <row r="788">
      <c r="L788" s="33"/>
      <c r="S788" s="6"/>
      <c r="X788" s="6"/>
    </row>
    <row r="789">
      <c r="L789" s="33"/>
      <c r="S789" s="6"/>
      <c r="X789" s="6"/>
    </row>
    <row r="790">
      <c r="L790" s="33"/>
      <c r="S790" s="6"/>
      <c r="X790" s="6"/>
    </row>
    <row r="791">
      <c r="L791" s="33"/>
      <c r="S791" s="6"/>
      <c r="X791" s="6"/>
    </row>
    <row r="792">
      <c r="L792" s="33"/>
      <c r="S792" s="6"/>
      <c r="X792" s="6"/>
    </row>
    <row r="793">
      <c r="L793" s="33"/>
      <c r="S793" s="6"/>
      <c r="X793" s="6"/>
    </row>
    <row r="794">
      <c r="L794" s="33"/>
      <c r="S794" s="6"/>
      <c r="X794" s="6"/>
    </row>
    <row r="795">
      <c r="L795" s="33"/>
      <c r="S795" s="6"/>
      <c r="X795" s="6"/>
    </row>
    <row r="796">
      <c r="L796" s="33"/>
      <c r="S796" s="6"/>
      <c r="X796" s="6"/>
    </row>
    <row r="797">
      <c r="L797" s="33"/>
      <c r="S797" s="6"/>
      <c r="X797" s="6"/>
    </row>
    <row r="798">
      <c r="L798" s="33"/>
      <c r="S798" s="6"/>
      <c r="X798" s="6"/>
    </row>
    <row r="799">
      <c r="L799" s="33"/>
      <c r="S799" s="6"/>
      <c r="X799" s="6"/>
    </row>
    <row r="800">
      <c r="L800" s="33"/>
      <c r="S800" s="6"/>
      <c r="X800" s="6"/>
    </row>
    <row r="801">
      <c r="L801" s="33"/>
      <c r="S801" s="6"/>
      <c r="X801" s="6"/>
    </row>
    <row r="802">
      <c r="L802" s="33"/>
      <c r="S802" s="6"/>
      <c r="X802" s="6"/>
    </row>
    <row r="803">
      <c r="L803" s="33"/>
      <c r="S803" s="6"/>
      <c r="X803" s="6"/>
    </row>
    <row r="804">
      <c r="L804" s="33"/>
      <c r="S804" s="6"/>
      <c r="X804" s="6"/>
    </row>
    <row r="805">
      <c r="L805" s="33"/>
      <c r="S805" s="6"/>
      <c r="X805" s="6"/>
    </row>
    <row r="806">
      <c r="L806" s="33"/>
      <c r="S806" s="6"/>
      <c r="X806" s="6"/>
    </row>
    <row r="807">
      <c r="L807" s="33"/>
      <c r="S807" s="6"/>
      <c r="X807" s="6"/>
    </row>
    <row r="808">
      <c r="L808" s="33"/>
      <c r="S808" s="6"/>
      <c r="X808" s="6"/>
    </row>
    <row r="809">
      <c r="L809" s="33"/>
      <c r="S809" s="6"/>
      <c r="X809" s="6"/>
    </row>
    <row r="810">
      <c r="L810" s="33"/>
      <c r="S810" s="6"/>
      <c r="X810" s="6"/>
    </row>
    <row r="811">
      <c r="L811" s="33"/>
      <c r="S811" s="6"/>
      <c r="X811" s="6"/>
    </row>
    <row r="812">
      <c r="L812" s="33"/>
      <c r="S812" s="6"/>
      <c r="X812" s="6"/>
    </row>
    <row r="813">
      <c r="L813" s="33"/>
      <c r="S813" s="6"/>
      <c r="X813" s="6"/>
    </row>
    <row r="814">
      <c r="L814" s="33"/>
      <c r="S814" s="6"/>
      <c r="X814" s="6"/>
    </row>
    <row r="815">
      <c r="L815" s="33"/>
      <c r="S815" s="6"/>
      <c r="X815" s="6"/>
    </row>
    <row r="816">
      <c r="L816" s="33"/>
      <c r="S816" s="6"/>
      <c r="X816" s="6"/>
    </row>
    <row r="817">
      <c r="L817" s="33"/>
      <c r="S817" s="6"/>
      <c r="X817" s="6"/>
    </row>
    <row r="818">
      <c r="L818" s="33"/>
      <c r="S818" s="6"/>
      <c r="X818" s="6"/>
    </row>
    <row r="819">
      <c r="L819" s="33"/>
      <c r="S819" s="6"/>
      <c r="X819" s="6"/>
    </row>
    <row r="820">
      <c r="L820" s="33"/>
      <c r="S820" s="6"/>
      <c r="X820" s="6"/>
    </row>
    <row r="821">
      <c r="L821" s="33"/>
      <c r="S821" s="6"/>
      <c r="X821" s="6"/>
    </row>
    <row r="822">
      <c r="L822" s="33"/>
      <c r="S822" s="6"/>
      <c r="X822" s="6"/>
    </row>
    <row r="823">
      <c r="L823" s="33"/>
      <c r="S823" s="6"/>
      <c r="X823" s="6"/>
    </row>
    <row r="824">
      <c r="L824" s="33"/>
      <c r="S824" s="6"/>
      <c r="X824" s="6"/>
    </row>
    <row r="825">
      <c r="L825" s="33"/>
      <c r="S825" s="6"/>
      <c r="X825" s="6"/>
    </row>
    <row r="826">
      <c r="L826" s="33"/>
      <c r="S826" s="6"/>
      <c r="X826" s="6"/>
    </row>
    <row r="827">
      <c r="L827" s="33"/>
      <c r="S827" s="6"/>
      <c r="X827" s="6"/>
    </row>
    <row r="828">
      <c r="L828" s="33"/>
      <c r="S828" s="6"/>
      <c r="X828" s="6"/>
    </row>
    <row r="829">
      <c r="L829" s="33"/>
      <c r="S829" s="6"/>
      <c r="X829" s="6"/>
    </row>
    <row r="830">
      <c r="L830" s="33"/>
      <c r="S830" s="6"/>
      <c r="X830" s="6"/>
    </row>
    <row r="831">
      <c r="L831" s="33"/>
      <c r="S831" s="6"/>
      <c r="X831" s="6"/>
    </row>
    <row r="832">
      <c r="L832" s="33"/>
      <c r="S832" s="6"/>
      <c r="X832" s="6"/>
    </row>
    <row r="833">
      <c r="L833" s="33"/>
      <c r="S833" s="6"/>
      <c r="X833" s="6"/>
    </row>
    <row r="834">
      <c r="L834" s="33"/>
      <c r="S834" s="6"/>
      <c r="X834" s="6"/>
    </row>
    <row r="835">
      <c r="L835" s="33"/>
      <c r="S835" s="6"/>
      <c r="X835" s="6"/>
    </row>
    <row r="836">
      <c r="L836" s="33"/>
      <c r="S836" s="6"/>
      <c r="X836" s="6"/>
    </row>
    <row r="837">
      <c r="L837" s="33"/>
      <c r="S837" s="6"/>
      <c r="X837" s="6"/>
    </row>
    <row r="838">
      <c r="L838" s="33"/>
      <c r="S838" s="6"/>
      <c r="X838" s="6"/>
    </row>
    <row r="839">
      <c r="L839" s="33"/>
      <c r="S839" s="6"/>
      <c r="X839" s="6"/>
    </row>
    <row r="840">
      <c r="L840" s="33"/>
      <c r="S840" s="6"/>
      <c r="X840" s="6"/>
    </row>
    <row r="841">
      <c r="L841" s="33"/>
      <c r="S841" s="6"/>
      <c r="X841" s="6"/>
    </row>
    <row r="842">
      <c r="L842" s="33"/>
      <c r="S842" s="6"/>
      <c r="X842" s="6"/>
    </row>
    <row r="843">
      <c r="L843" s="33"/>
      <c r="S843" s="6"/>
      <c r="X843" s="6"/>
    </row>
    <row r="844">
      <c r="L844" s="33"/>
      <c r="S844" s="6"/>
      <c r="X844" s="6"/>
    </row>
    <row r="845">
      <c r="L845" s="33"/>
      <c r="S845" s="6"/>
      <c r="X845" s="6"/>
    </row>
    <row r="846">
      <c r="L846" s="33"/>
      <c r="S846" s="6"/>
      <c r="X846" s="6"/>
    </row>
    <row r="847">
      <c r="L847" s="33"/>
      <c r="S847" s="6"/>
      <c r="X847" s="6"/>
    </row>
    <row r="848">
      <c r="L848" s="33"/>
      <c r="S848" s="6"/>
      <c r="X848" s="6"/>
    </row>
    <row r="849">
      <c r="L849" s="33"/>
      <c r="S849" s="6"/>
      <c r="X849" s="6"/>
    </row>
    <row r="850">
      <c r="L850" s="33"/>
      <c r="S850" s="6"/>
      <c r="X850" s="6"/>
    </row>
    <row r="851">
      <c r="L851" s="33"/>
      <c r="S851" s="6"/>
      <c r="X851" s="6"/>
    </row>
    <row r="852">
      <c r="L852" s="33"/>
      <c r="S852" s="6"/>
      <c r="X852" s="6"/>
    </row>
    <row r="853">
      <c r="L853" s="33"/>
      <c r="S853" s="6"/>
      <c r="X853" s="6"/>
    </row>
    <row r="854">
      <c r="L854" s="33"/>
      <c r="S854" s="6"/>
      <c r="X854" s="6"/>
    </row>
    <row r="855">
      <c r="L855" s="33"/>
      <c r="S855" s="6"/>
      <c r="X855" s="6"/>
    </row>
    <row r="856">
      <c r="L856" s="33"/>
      <c r="S856" s="6"/>
      <c r="X856" s="6"/>
    </row>
    <row r="857">
      <c r="L857" s="33"/>
      <c r="S857" s="6"/>
      <c r="X857" s="6"/>
    </row>
    <row r="858">
      <c r="L858" s="33"/>
      <c r="S858" s="6"/>
      <c r="X858" s="6"/>
    </row>
    <row r="859">
      <c r="L859" s="33"/>
      <c r="S859" s="6"/>
      <c r="X859" s="6"/>
    </row>
    <row r="860">
      <c r="L860" s="33"/>
      <c r="S860" s="6"/>
      <c r="X860" s="6"/>
    </row>
    <row r="861">
      <c r="L861" s="33"/>
      <c r="S861" s="6"/>
      <c r="X861" s="6"/>
    </row>
    <row r="862">
      <c r="L862" s="33"/>
      <c r="S862" s="6"/>
      <c r="X862" s="6"/>
    </row>
    <row r="863">
      <c r="L863" s="33"/>
      <c r="S863" s="6"/>
      <c r="X863" s="6"/>
    </row>
    <row r="864">
      <c r="L864" s="33"/>
      <c r="S864" s="6"/>
      <c r="X864" s="6"/>
    </row>
    <row r="865">
      <c r="L865" s="33"/>
      <c r="S865" s="6"/>
      <c r="X865" s="6"/>
    </row>
    <row r="866">
      <c r="L866" s="33"/>
      <c r="S866" s="6"/>
      <c r="X866" s="6"/>
    </row>
    <row r="867">
      <c r="L867" s="33"/>
      <c r="S867" s="6"/>
      <c r="X867" s="6"/>
    </row>
    <row r="868">
      <c r="L868" s="33"/>
      <c r="S868" s="6"/>
      <c r="X868" s="6"/>
    </row>
    <row r="869">
      <c r="L869" s="33"/>
      <c r="S869" s="6"/>
      <c r="X869" s="6"/>
    </row>
    <row r="870">
      <c r="L870" s="33"/>
      <c r="S870" s="6"/>
      <c r="X870" s="6"/>
    </row>
    <row r="871">
      <c r="L871" s="33"/>
      <c r="S871" s="6"/>
      <c r="X871" s="6"/>
    </row>
    <row r="872">
      <c r="L872" s="33"/>
      <c r="S872" s="6"/>
      <c r="X872" s="6"/>
    </row>
    <row r="873">
      <c r="L873" s="33"/>
      <c r="S873" s="6"/>
      <c r="X873" s="6"/>
    </row>
    <row r="874">
      <c r="L874" s="33"/>
      <c r="S874" s="6"/>
      <c r="X874" s="6"/>
    </row>
    <row r="875">
      <c r="L875" s="33"/>
      <c r="S875" s="6"/>
      <c r="X875" s="6"/>
    </row>
    <row r="876">
      <c r="L876" s="33"/>
      <c r="S876" s="6"/>
      <c r="X876" s="6"/>
    </row>
    <row r="877">
      <c r="L877" s="33"/>
      <c r="S877" s="6"/>
      <c r="X877" s="6"/>
    </row>
    <row r="878">
      <c r="L878" s="33"/>
      <c r="S878" s="6"/>
      <c r="X878" s="6"/>
    </row>
    <row r="879">
      <c r="L879" s="33"/>
      <c r="S879" s="6"/>
      <c r="X879" s="6"/>
    </row>
    <row r="880">
      <c r="L880" s="33"/>
      <c r="S880" s="6"/>
      <c r="X880" s="6"/>
    </row>
    <row r="881">
      <c r="L881" s="33"/>
      <c r="S881" s="6"/>
      <c r="X881" s="6"/>
    </row>
    <row r="882">
      <c r="L882" s="33"/>
      <c r="S882" s="6"/>
      <c r="X882" s="6"/>
    </row>
    <row r="883">
      <c r="L883" s="33"/>
      <c r="S883" s="6"/>
      <c r="X883" s="6"/>
    </row>
    <row r="884">
      <c r="L884" s="33"/>
      <c r="S884" s="6"/>
      <c r="X884" s="6"/>
    </row>
    <row r="885">
      <c r="L885" s="33"/>
      <c r="S885" s="6"/>
      <c r="X885" s="6"/>
    </row>
    <row r="886">
      <c r="L886" s="33"/>
      <c r="S886" s="6"/>
      <c r="X886" s="6"/>
    </row>
    <row r="887">
      <c r="L887" s="33"/>
      <c r="S887" s="6"/>
      <c r="X887" s="6"/>
    </row>
    <row r="888">
      <c r="L888" s="33"/>
      <c r="S888" s="6"/>
      <c r="X888" s="6"/>
    </row>
    <row r="889">
      <c r="L889" s="33"/>
      <c r="S889" s="6"/>
      <c r="X889" s="6"/>
    </row>
    <row r="890">
      <c r="L890" s="33"/>
      <c r="S890" s="6"/>
      <c r="X890" s="6"/>
    </row>
    <row r="891">
      <c r="L891" s="33"/>
      <c r="S891" s="6"/>
      <c r="X891" s="6"/>
    </row>
    <row r="892">
      <c r="L892" s="33"/>
      <c r="S892" s="6"/>
      <c r="X892" s="6"/>
    </row>
    <row r="893">
      <c r="L893" s="33"/>
      <c r="S893" s="6"/>
      <c r="X893" s="6"/>
    </row>
    <row r="894">
      <c r="L894" s="33"/>
      <c r="S894" s="6"/>
      <c r="X894" s="6"/>
    </row>
    <row r="895">
      <c r="L895" s="33"/>
      <c r="S895" s="6"/>
      <c r="X895" s="6"/>
    </row>
    <row r="896">
      <c r="L896" s="33"/>
      <c r="S896" s="6"/>
      <c r="X896" s="6"/>
    </row>
    <row r="897">
      <c r="L897" s="33"/>
      <c r="S897" s="6"/>
      <c r="X897" s="6"/>
    </row>
    <row r="898">
      <c r="L898" s="33"/>
      <c r="S898" s="6"/>
      <c r="X898" s="6"/>
    </row>
    <row r="899">
      <c r="L899" s="33"/>
      <c r="S899" s="6"/>
      <c r="X899" s="6"/>
    </row>
    <row r="900">
      <c r="L900" s="33"/>
      <c r="S900" s="6"/>
      <c r="X900" s="6"/>
    </row>
    <row r="901">
      <c r="L901" s="33"/>
      <c r="S901" s="6"/>
      <c r="X901" s="6"/>
    </row>
    <row r="902">
      <c r="L902" s="33"/>
      <c r="S902" s="6"/>
      <c r="X902" s="6"/>
    </row>
    <row r="903">
      <c r="L903" s="33"/>
      <c r="S903" s="6"/>
      <c r="X903" s="6"/>
    </row>
    <row r="904">
      <c r="L904" s="33"/>
      <c r="S904" s="6"/>
      <c r="X904" s="6"/>
    </row>
    <row r="905">
      <c r="L905" s="33"/>
      <c r="S905" s="6"/>
      <c r="X905" s="6"/>
    </row>
    <row r="906">
      <c r="L906" s="33"/>
      <c r="S906" s="6"/>
      <c r="X906" s="6"/>
    </row>
    <row r="907">
      <c r="L907" s="33"/>
      <c r="S907" s="6"/>
      <c r="X907" s="6"/>
    </row>
    <row r="908">
      <c r="L908" s="33"/>
      <c r="S908" s="6"/>
      <c r="X908" s="6"/>
    </row>
    <row r="909">
      <c r="L909" s="33"/>
      <c r="S909" s="6"/>
      <c r="X909" s="6"/>
    </row>
    <row r="910">
      <c r="L910" s="33"/>
      <c r="S910" s="6"/>
      <c r="X910" s="6"/>
    </row>
    <row r="911">
      <c r="L911" s="33"/>
      <c r="S911" s="6"/>
      <c r="X911" s="6"/>
    </row>
    <row r="912">
      <c r="L912" s="33"/>
      <c r="S912" s="6"/>
      <c r="X912" s="6"/>
    </row>
    <row r="913">
      <c r="L913" s="33"/>
      <c r="S913" s="6"/>
      <c r="X913" s="6"/>
    </row>
    <row r="914">
      <c r="L914" s="33"/>
      <c r="S914" s="6"/>
      <c r="X914" s="6"/>
    </row>
    <row r="915">
      <c r="L915" s="33"/>
      <c r="S915" s="6"/>
      <c r="X915" s="6"/>
    </row>
    <row r="916">
      <c r="L916" s="33"/>
      <c r="S916" s="6"/>
      <c r="X916" s="6"/>
    </row>
    <row r="917">
      <c r="L917" s="33"/>
      <c r="S917" s="6"/>
      <c r="X917" s="6"/>
    </row>
    <row r="918">
      <c r="L918" s="33"/>
      <c r="S918" s="6"/>
      <c r="X918" s="6"/>
    </row>
    <row r="919">
      <c r="L919" s="33"/>
      <c r="S919" s="6"/>
      <c r="X919" s="6"/>
    </row>
    <row r="920">
      <c r="L920" s="33"/>
      <c r="S920" s="6"/>
      <c r="X920" s="6"/>
    </row>
    <row r="921">
      <c r="L921" s="33"/>
      <c r="S921" s="6"/>
      <c r="X921" s="6"/>
    </row>
    <row r="922">
      <c r="L922" s="33"/>
      <c r="S922" s="6"/>
      <c r="X922" s="6"/>
    </row>
    <row r="923">
      <c r="L923" s="33"/>
      <c r="S923" s="6"/>
      <c r="X923" s="6"/>
    </row>
    <row r="924">
      <c r="L924" s="33"/>
      <c r="S924" s="6"/>
      <c r="X924" s="6"/>
    </row>
    <row r="925">
      <c r="L925" s="33"/>
      <c r="S925" s="6"/>
      <c r="X925" s="6"/>
    </row>
    <row r="926">
      <c r="L926" s="33"/>
      <c r="S926" s="6"/>
      <c r="X926" s="6"/>
    </row>
    <row r="927">
      <c r="L927" s="33"/>
      <c r="S927" s="6"/>
      <c r="X927" s="6"/>
    </row>
    <row r="928">
      <c r="L928" s="33"/>
      <c r="S928" s="6"/>
      <c r="X928" s="6"/>
    </row>
    <row r="929">
      <c r="L929" s="33"/>
      <c r="S929" s="6"/>
      <c r="X929" s="6"/>
    </row>
    <row r="930">
      <c r="L930" s="33"/>
      <c r="S930" s="6"/>
      <c r="X930" s="6"/>
    </row>
    <row r="931">
      <c r="L931" s="33"/>
      <c r="S931" s="6"/>
      <c r="X931" s="6"/>
    </row>
    <row r="932">
      <c r="L932" s="33"/>
      <c r="S932" s="6"/>
      <c r="X932" s="6"/>
    </row>
    <row r="933">
      <c r="L933" s="33"/>
      <c r="S933" s="6"/>
      <c r="X933" s="6"/>
    </row>
    <row r="934">
      <c r="L934" s="33"/>
      <c r="S934" s="6"/>
      <c r="X934" s="6"/>
    </row>
    <row r="935">
      <c r="L935" s="33"/>
      <c r="S935" s="6"/>
      <c r="X935" s="6"/>
    </row>
    <row r="936">
      <c r="L936" s="33"/>
      <c r="S936" s="6"/>
      <c r="X936" s="6"/>
    </row>
    <row r="937">
      <c r="L937" s="33"/>
      <c r="S937" s="6"/>
      <c r="X937" s="6"/>
    </row>
    <row r="938">
      <c r="L938" s="33"/>
      <c r="S938" s="6"/>
      <c r="X938" s="6"/>
    </row>
    <row r="939">
      <c r="L939" s="33"/>
      <c r="S939" s="6"/>
      <c r="X939" s="6"/>
    </row>
    <row r="940">
      <c r="L940" s="33"/>
      <c r="S940" s="6"/>
      <c r="X940" s="6"/>
    </row>
    <row r="941">
      <c r="L941" s="33"/>
      <c r="S941" s="6"/>
      <c r="X941" s="6"/>
    </row>
    <row r="942">
      <c r="L942" s="33"/>
      <c r="S942" s="6"/>
      <c r="X942" s="6"/>
    </row>
    <row r="943">
      <c r="L943" s="33"/>
      <c r="S943" s="6"/>
      <c r="X943" s="6"/>
    </row>
    <row r="944">
      <c r="L944" s="33"/>
      <c r="S944" s="6"/>
      <c r="X944" s="6"/>
    </row>
    <row r="945">
      <c r="L945" s="33"/>
      <c r="S945" s="6"/>
      <c r="X945" s="6"/>
    </row>
    <row r="946">
      <c r="L946" s="33"/>
      <c r="S946" s="6"/>
      <c r="X946" s="6"/>
    </row>
    <row r="947">
      <c r="L947" s="33"/>
      <c r="S947" s="6"/>
      <c r="X947" s="6"/>
    </row>
    <row r="948">
      <c r="L948" s="33"/>
      <c r="S948" s="6"/>
      <c r="X948" s="6"/>
    </row>
    <row r="949">
      <c r="L949" s="33"/>
      <c r="S949" s="6"/>
      <c r="X949" s="6"/>
    </row>
    <row r="950">
      <c r="L950" s="33"/>
      <c r="S950" s="6"/>
      <c r="X950" s="6"/>
    </row>
    <row r="951">
      <c r="L951" s="33"/>
      <c r="S951" s="6"/>
      <c r="X951" s="6"/>
    </row>
    <row r="952">
      <c r="L952" s="33"/>
      <c r="S952" s="6"/>
      <c r="X952" s="6"/>
    </row>
    <row r="953">
      <c r="L953" s="33"/>
      <c r="S953" s="6"/>
      <c r="X953" s="6"/>
    </row>
    <row r="954">
      <c r="L954" s="33"/>
      <c r="S954" s="6"/>
      <c r="X954" s="6"/>
    </row>
    <row r="955">
      <c r="L955" s="33"/>
      <c r="S955" s="6"/>
      <c r="X955" s="6"/>
    </row>
    <row r="956">
      <c r="L956" s="33"/>
      <c r="S956" s="6"/>
      <c r="X956" s="6"/>
    </row>
    <row r="957">
      <c r="L957" s="33"/>
      <c r="S957" s="6"/>
      <c r="X957" s="6"/>
    </row>
    <row r="958">
      <c r="L958" s="33"/>
      <c r="S958" s="6"/>
      <c r="X958" s="6"/>
    </row>
    <row r="959">
      <c r="L959" s="33"/>
      <c r="S959" s="6"/>
      <c r="X959" s="6"/>
    </row>
    <row r="960">
      <c r="L960" s="33"/>
      <c r="S960" s="6"/>
      <c r="X960" s="6"/>
    </row>
    <row r="961">
      <c r="L961" s="33"/>
      <c r="S961" s="6"/>
      <c r="X961" s="6"/>
    </row>
    <row r="962">
      <c r="L962" s="33"/>
      <c r="S962" s="6"/>
      <c r="X962" s="6"/>
    </row>
    <row r="963">
      <c r="L963" s="33"/>
      <c r="S963" s="6"/>
      <c r="X963" s="6"/>
    </row>
    <row r="964">
      <c r="L964" s="33"/>
      <c r="S964" s="6"/>
      <c r="X964" s="6"/>
    </row>
    <row r="965">
      <c r="L965" s="33"/>
      <c r="S965" s="6"/>
      <c r="X965" s="6"/>
    </row>
    <row r="966">
      <c r="L966" s="33"/>
      <c r="S966" s="6"/>
      <c r="X966" s="6"/>
    </row>
    <row r="967">
      <c r="L967" s="33"/>
      <c r="S967" s="6"/>
      <c r="X967" s="6"/>
    </row>
    <row r="968">
      <c r="L968" s="33"/>
      <c r="S968" s="6"/>
      <c r="X968" s="6"/>
    </row>
    <row r="969">
      <c r="L969" s="33"/>
      <c r="S969" s="6"/>
      <c r="X969" s="6"/>
    </row>
    <row r="970">
      <c r="L970" s="33"/>
      <c r="S970" s="6"/>
      <c r="X970" s="6"/>
    </row>
    <row r="971">
      <c r="L971" s="33"/>
      <c r="S971" s="6"/>
      <c r="X971" s="6"/>
    </row>
    <row r="972">
      <c r="L972" s="33"/>
      <c r="S972" s="6"/>
      <c r="X972" s="6"/>
    </row>
    <row r="973">
      <c r="L973" s="33"/>
      <c r="S973" s="6"/>
      <c r="X973" s="6"/>
    </row>
    <row r="974">
      <c r="L974" s="33"/>
      <c r="S974" s="6"/>
      <c r="X974" s="6"/>
    </row>
    <row r="975">
      <c r="L975" s="33"/>
      <c r="S975" s="6"/>
      <c r="X975" s="6"/>
    </row>
    <row r="976">
      <c r="L976" s="33"/>
      <c r="S976" s="6"/>
      <c r="X976" s="6"/>
    </row>
    <row r="977">
      <c r="L977" s="33"/>
      <c r="S977" s="6"/>
      <c r="X977" s="6"/>
    </row>
    <row r="978">
      <c r="L978" s="33"/>
      <c r="S978" s="6"/>
      <c r="X978" s="6"/>
    </row>
    <row r="979">
      <c r="L979" s="33"/>
      <c r="S979" s="6"/>
      <c r="X979" s="6"/>
    </row>
    <row r="980">
      <c r="L980" s="33"/>
      <c r="S980" s="6"/>
      <c r="X980" s="6"/>
    </row>
    <row r="981">
      <c r="L981" s="33"/>
      <c r="S981" s="6"/>
      <c r="X981" s="6"/>
    </row>
    <row r="982">
      <c r="L982" s="33"/>
      <c r="S982" s="6"/>
      <c r="X982" s="6"/>
    </row>
    <row r="983">
      <c r="L983" s="33"/>
      <c r="S983" s="6"/>
      <c r="X983" s="6"/>
    </row>
    <row r="984">
      <c r="L984" s="33"/>
      <c r="S984" s="6"/>
      <c r="X984" s="6"/>
    </row>
    <row r="985">
      <c r="L985" s="33"/>
      <c r="S985" s="6"/>
      <c r="X985" s="6"/>
    </row>
    <row r="986">
      <c r="L986" s="33"/>
      <c r="S986" s="6"/>
      <c r="X986" s="6"/>
    </row>
    <row r="987">
      <c r="L987" s="33"/>
      <c r="S987" s="6"/>
      <c r="X987" s="6"/>
    </row>
    <row r="988">
      <c r="L988" s="33"/>
      <c r="S988" s="6"/>
      <c r="X988" s="6"/>
    </row>
    <row r="989">
      <c r="L989" s="33"/>
      <c r="S989" s="6"/>
      <c r="X989" s="6"/>
    </row>
    <row r="990">
      <c r="L990" s="33"/>
      <c r="S990" s="6"/>
      <c r="X990" s="6"/>
    </row>
    <row r="991">
      <c r="L991" s="33"/>
      <c r="S991" s="6"/>
      <c r="X991" s="6"/>
    </row>
    <row r="992">
      <c r="L992" s="33"/>
      <c r="S992" s="6"/>
      <c r="X992" s="6"/>
    </row>
    <row r="993">
      <c r="L993" s="33"/>
      <c r="S993" s="6"/>
      <c r="X993" s="6"/>
    </row>
    <row r="994">
      <c r="L994" s="33"/>
      <c r="S994" s="6"/>
      <c r="X994" s="6"/>
    </row>
    <row r="995">
      <c r="L995" s="33"/>
      <c r="S995" s="6"/>
      <c r="X995" s="6"/>
    </row>
    <row r="996">
      <c r="L996" s="33"/>
      <c r="S996" s="6"/>
      <c r="X996" s="6"/>
    </row>
    <row r="997">
      <c r="L997" s="33"/>
      <c r="S997" s="6"/>
      <c r="X997" s="6"/>
    </row>
    <row r="998">
      <c r="L998" s="33"/>
      <c r="S998" s="6"/>
      <c r="X998" s="6"/>
    </row>
    <row r="999">
      <c r="L999" s="33"/>
      <c r="S999" s="6"/>
      <c r="X999" s="6"/>
    </row>
    <row r="1000">
      <c r="L1000" s="33"/>
      <c r="S1000" s="6"/>
      <c r="X1000" s="6"/>
    </row>
  </sheetData>
  <mergeCells count="3">
    <mergeCell ref="B2:K2"/>
    <mergeCell ref="M2:R2"/>
    <mergeCell ref="T2:W2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1"/>
      <c r="B1" s="7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95"/>
      <c r="L2" s="95"/>
      <c r="R2" s="95"/>
    </row>
    <row r="3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</row>
    <row r="4">
      <c r="A4" s="98"/>
      <c r="B4" s="1"/>
      <c r="C4" s="1"/>
      <c r="D4" s="1"/>
      <c r="E4" s="1"/>
      <c r="F4" s="1"/>
      <c r="G4" s="9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100" t="s">
        <v>117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9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1"/>
      <c r="B7" s="99"/>
      <c r="C7" s="1"/>
      <c r="D7" s="1"/>
      <c r="E7" s="1"/>
      <c r="F7" s="1"/>
      <c r="G7" s="1"/>
      <c r="H7" s="1"/>
      <c r="I7" s="1"/>
      <c r="J7" s="1"/>
      <c r="K7" s="1"/>
      <c r="L7" s="101"/>
      <c r="M7" s="1"/>
      <c r="N7" s="1"/>
      <c r="O7" s="1"/>
      <c r="P7" s="101"/>
      <c r="Q7" s="1"/>
      <c r="R7" s="101"/>
      <c r="S7" s="1"/>
      <c r="T7" s="101"/>
      <c r="U7" s="1"/>
    </row>
    <row r="8">
      <c r="A8" s="1"/>
      <c r="B8" s="9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9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99"/>
      <c r="B10" s="9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9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9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"/>
      <c r="B13" s="99"/>
      <c r="C13" s="1"/>
      <c r="D13" s="1"/>
      <c r="E13" s="1"/>
      <c r="F13" s="1"/>
      <c r="G13" s="1"/>
      <c r="H13" s="1"/>
      <c r="I13" s="101"/>
      <c r="J13" s="1"/>
      <c r="K13" s="1"/>
      <c r="L13" s="1"/>
      <c r="M13" s="101"/>
      <c r="N13" s="1"/>
      <c r="O13" s="1"/>
      <c r="P13" s="101"/>
      <c r="Q13" s="101"/>
      <c r="R13" s="1"/>
      <c r="S13" s="101"/>
      <c r="T13" s="1"/>
      <c r="U13" s="1"/>
    </row>
  </sheetData>
  <mergeCells count="3">
    <mergeCell ref="B2:K2"/>
    <mergeCell ref="L2:Q2"/>
    <mergeCell ref="R2:U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/>
      <c r="B1" s="2"/>
    </row>
    <row r="2">
      <c r="A2" s="13" t="s">
        <v>4</v>
      </c>
      <c r="B2" s="102" t="s">
        <v>118</v>
      </c>
    </row>
    <row r="3">
      <c r="A3" s="18" t="s">
        <v>27</v>
      </c>
      <c r="B3" s="78" t="s">
        <v>119</v>
      </c>
    </row>
    <row r="4">
      <c r="A4" s="22" t="s">
        <v>28</v>
      </c>
      <c r="B4" s="78" t="s">
        <v>120</v>
      </c>
    </row>
    <row r="5">
      <c r="A5" s="22" t="s">
        <v>29</v>
      </c>
      <c r="B5" s="78" t="s">
        <v>120</v>
      </c>
    </row>
    <row r="6">
      <c r="A6" s="22" t="s">
        <v>30</v>
      </c>
      <c r="B6" s="78" t="s">
        <v>120</v>
      </c>
    </row>
    <row r="7">
      <c r="A7" s="22" t="s">
        <v>31</v>
      </c>
      <c r="B7" s="78" t="s">
        <v>119</v>
      </c>
    </row>
    <row r="8">
      <c r="A8" s="22" t="s">
        <v>32</v>
      </c>
      <c r="B8" s="78" t="s">
        <v>120</v>
      </c>
    </row>
    <row r="9">
      <c r="A9" s="28" t="s">
        <v>33</v>
      </c>
      <c r="B9" s="78" t="s">
        <v>120</v>
      </c>
    </row>
    <row r="10">
      <c r="A10" s="22" t="s">
        <v>34</v>
      </c>
      <c r="B10" s="78" t="s">
        <v>121</v>
      </c>
    </row>
    <row r="11">
      <c r="A11" s="22" t="s">
        <v>35</v>
      </c>
      <c r="B11" s="78" t="s">
        <v>121</v>
      </c>
    </row>
    <row r="12">
      <c r="A12" s="22" t="s">
        <v>36</v>
      </c>
      <c r="B12" s="78" t="s">
        <v>119</v>
      </c>
    </row>
    <row r="15">
      <c r="A15" s="97" t="s">
        <v>122</v>
      </c>
      <c r="B15" s="1"/>
    </row>
    <row r="16">
      <c r="A16" s="100" t="s">
        <v>120</v>
      </c>
      <c r="B16" s="103" t="s">
        <v>123</v>
      </c>
    </row>
    <row r="17">
      <c r="A17" s="100" t="s">
        <v>119</v>
      </c>
      <c r="B17" s="103" t="s">
        <v>124</v>
      </c>
    </row>
    <row r="18">
      <c r="A18" s="100" t="s">
        <v>121</v>
      </c>
      <c r="B18" s="103" t="s">
        <v>125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8.63"/>
  </cols>
  <sheetData>
    <row r="1">
      <c r="A1" s="1"/>
      <c r="B1" s="2"/>
    </row>
    <row r="2">
      <c r="A2" s="13" t="s">
        <v>4</v>
      </c>
      <c r="B2" s="102" t="s">
        <v>126</v>
      </c>
    </row>
    <row r="3">
      <c r="A3" s="18" t="s">
        <v>27</v>
      </c>
      <c r="B3" s="19" t="s">
        <v>121</v>
      </c>
    </row>
    <row r="4">
      <c r="A4" s="22" t="s">
        <v>28</v>
      </c>
      <c r="B4" s="19" t="s">
        <v>120</v>
      </c>
    </row>
    <row r="5">
      <c r="A5" s="22" t="s">
        <v>29</v>
      </c>
      <c r="B5" s="19" t="s">
        <v>120</v>
      </c>
    </row>
    <row r="6">
      <c r="A6" s="22" t="s">
        <v>30</v>
      </c>
      <c r="B6" s="19" t="s">
        <v>119</v>
      </c>
    </row>
    <row r="7">
      <c r="A7" s="22" t="s">
        <v>31</v>
      </c>
      <c r="B7" s="19" t="s">
        <v>121</v>
      </c>
    </row>
    <row r="8">
      <c r="A8" s="22" t="s">
        <v>32</v>
      </c>
      <c r="B8" s="19" t="s">
        <v>119</v>
      </c>
    </row>
    <row r="9">
      <c r="A9" s="28" t="s">
        <v>33</v>
      </c>
      <c r="B9" s="19" t="s">
        <v>119</v>
      </c>
    </row>
    <row r="10">
      <c r="A10" s="22" t="s">
        <v>34</v>
      </c>
      <c r="B10" s="19" t="s">
        <v>119</v>
      </c>
    </row>
    <row r="11">
      <c r="A11" s="22" t="s">
        <v>35</v>
      </c>
      <c r="B11" s="19" t="s">
        <v>119</v>
      </c>
    </row>
    <row r="12">
      <c r="A12" s="22" t="s">
        <v>36</v>
      </c>
      <c r="B12" s="19" t="s">
        <v>121</v>
      </c>
    </row>
    <row r="15">
      <c r="A15" s="97" t="s">
        <v>127</v>
      </c>
      <c r="B15" s="97"/>
    </row>
    <row r="16">
      <c r="A16" s="100" t="s">
        <v>120</v>
      </c>
      <c r="B16" s="103" t="s">
        <v>128</v>
      </c>
    </row>
    <row r="17">
      <c r="A17" s="100" t="s">
        <v>119</v>
      </c>
      <c r="B17" s="103" t="s">
        <v>129</v>
      </c>
    </row>
    <row r="18">
      <c r="A18" s="100" t="s">
        <v>121</v>
      </c>
      <c r="B18" s="103" t="s">
        <v>130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6" max="16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5"/>
      <c r="M1" s="3"/>
      <c r="N1" s="3"/>
      <c r="O1" s="3"/>
      <c r="P1" s="3"/>
      <c r="Q1" s="3"/>
      <c r="R1" s="3"/>
      <c r="S1" s="5"/>
      <c r="T1" s="3"/>
      <c r="U1" s="3"/>
      <c r="V1" s="3"/>
      <c r="W1" s="3"/>
      <c r="X1" s="6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34" t="s">
        <v>37</v>
      </c>
      <c r="M2" s="8" t="s">
        <v>2</v>
      </c>
      <c r="N2" s="9"/>
      <c r="O2" s="9"/>
      <c r="P2" s="9"/>
      <c r="Q2" s="9"/>
      <c r="R2" s="10"/>
      <c r="S2" s="34" t="s">
        <v>37</v>
      </c>
      <c r="T2" s="8" t="s">
        <v>3</v>
      </c>
      <c r="U2" s="9"/>
      <c r="V2" s="9"/>
      <c r="W2" s="10"/>
      <c r="X2" s="35" t="s">
        <v>37</v>
      </c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36"/>
      <c r="M3" s="14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36"/>
      <c r="T3" s="14" t="s">
        <v>22</v>
      </c>
      <c r="U3" s="14" t="s">
        <v>23</v>
      </c>
      <c r="V3" s="14" t="s">
        <v>24</v>
      </c>
      <c r="W3" s="14" t="s">
        <v>25</v>
      </c>
      <c r="X3" s="6"/>
    </row>
    <row r="4">
      <c r="A4" s="18" t="s">
        <v>27</v>
      </c>
      <c r="B4" s="19">
        <v>205860.0</v>
      </c>
      <c r="C4" s="19">
        <v>138244.0</v>
      </c>
      <c r="D4" s="19">
        <v>137324.0</v>
      </c>
      <c r="E4" s="19">
        <v>268520.0</v>
      </c>
      <c r="F4" s="19">
        <v>160908.0</v>
      </c>
      <c r="G4" s="19">
        <v>98016.0</v>
      </c>
      <c r="H4" s="19">
        <v>3032272.0</v>
      </c>
      <c r="I4" s="19">
        <v>202732.0</v>
      </c>
      <c r="J4" s="19">
        <v>313124.0</v>
      </c>
      <c r="K4" s="19">
        <v>111544.0</v>
      </c>
      <c r="L4" s="21">
        <f t="shared" ref="L4:L13" si="1">AVERAGE(B4:K4)/1024</f>
        <v>455.9125</v>
      </c>
      <c r="M4" s="19">
        <v>161192.0</v>
      </c>
      <c r="N4" s="19">
        <v>831312.0</v>
      </c>
      <c r="O4" s="19">
        <v>336976.0</v>
      </c>
      <c r="P4" s="19">
        <v>3032272.0</v>
      </c>
      <c r="Q4" s="19">
        <v>341024.0</v>
      </c>
      <c r="R4" s="19">
        <v>535564.0</v>
      </c>
      <c r="S4" s="21">
        <f t="shared" ref="S4:S13" si="2">average(M4:R4)/1024</f>
        <v>852.594401</v>
      </c>
      <c r="T4" s="19">
        <v>3112792.0</v>
      </c>
      <c r="U4" s="19">
        <v>1027268.0</v>
      </c>
      <c r="V4" s="19">
        <v>157776.0</v>
      </c>
      <c r="W4" s="19">
        <v>144584.0</v>
      </c>
      <c r="X4" s="6">
        <f t="shared" ref="X4:X13" si="3">average(T4:W4)/1024</f>
        <v>1084.575195</v>
      </c>
    </row>
    <row r="5">
      <c r="A5" s="22" t="s">
        <v>28</v>
      </c>
      <c r="B5" s="19">
        <v>422464.0</v>
      </c>
      <c r="C5" s="19">
        <v>408776.0</v>
      </c>
      <c r="D5" s="19">
        <v>409900.0</v>
      </c>
      <c r="E5" s="19">
        <v>463848.0</v>
      </c>
      <c r="F5" s="19">
        <v>420036.0</v>
      </c>
      <c r="G5" s="19">
        <v>393296.0</v>
      </c>
      <c r="H5" s="19">
        <v>408300.0</v>
      </c>
      <c r="I5" s="19">
        <v>437876.0</v>
      </c>
      <c r="J5" s="19">
        <v>488564.0</v>
      </c>
      <c r="K5" s="19">
        <v>398884.0</v>
      </c>
      <c r="L5" s="21">
        <f t="shared" si="1"/>
        <v>415.2289063</v>
      </c>
      <c r="M5" s="19">
        <v>414452.0</v>
      </c>
      <c r="N5" s="19">
        <v>2562752.0</v>
      </c>
      <c r="O5" s="19">
        <v>496192.0</v>
      </c>
      <c r="P5" s="19">
        <v>2290732.0</v>
      </c>
      <c r="Q5" s="19">
        <v>658660.0</v>
      </c>
      <c r="R5" s="19">
        <v>3265032.0</v>
      </c>
      <c r="S5" s="21">
        <f t="shared" si="2"/>
        <v>1576.79362</v>
      </c>
      <c r="T5" s="19">
        <v>2381736.0</v>
      </c>
      <c r="U5" s="19">
        <v>3264968.0</v>
      </c>
      <c r="V5" s="19">
        <v>2201972.0</v>
      </c>
      <c r="W5" s="19">
        <v>4478836.0</v>
      </c>
      <c r="X5" s="6">
        <f t="shared" si="3"/>
        <v>3009.646484</v>
      </c>
    </row>
    <row r="6">
      <c r="A6" s="22" t="s">
        <v>29</v>
      </c>
      <c r="B6" s="19">
        <v>310488.0</v>
      </c>
      <c r="C6" s="19">
        <v>295644.0</v>
      </c>
      <c r="D6" s="19">
        <v>312636.0</v>
      </c>
      <c r="E6" s="19">
        <v>318344.0</v>
      </c>
      <c r="F6" s="19">
        <v>307688.0</v>
      </c>
      <c r="G6" s="19">
        <v>292528.0</v>
      </c>
      <c r="H6" s="19">
        <v>304076.0</v>
      </c>
      <c r="I6" s="19">
        <v>322180.0</v>
      </c>
      <c r="J6" s="19">
        <v>327360.0</v>
      </c>
      <c r="K6" s="19">
        <v>309468.0</v>
      </c>
      <c r="L6" s="21">
        <f t="shared" si="1"/>
        <v>302.7746094</v>
      </c>
      <c r="M6" s="19">
        <v>334356.0</v>
      </c>
      <c r="N6" s="19">
        <v>990996.0</v>
      </c>
      <c r="O6" s="19">
        <v>329012.0</v>
      </c>
      <c r="P6" s="19">
        <v>536252.0</v>
      </c>
      <c r="Q6" s="19">
        <v>374144.0</v>
      </c>
      <c r="R6" s="19">
        <v>527884.0</v>
      </c>
      <c r="S6" s="21">
        <f t="shared" si="2"/>
        <v>503.360026</v>
      </c>
      <c r="T6" s="19">
        <v>1274036.0</v>
      </c>
      <c r="U6" s="19">
        <v>605496.0</v>
      </c>
      <c r="V6" s="19">
        <v>16776.0</v>
      </c>
      <c r="W6" s="19">
        <v>9868.0</v>
      </c>
      <c r="X6" s="6">
        <f t="shared" si="3"/>
        <v>465.375</v>
      </c>
    </row>
    <row r="7">
      <c r="A7" s="22" t="s">
        <v>30</v>
      </c>
      <c r="B7" s="19">
        <v>181660.0</v>
      </c>
      <c r="C7" s="19">
        <v>282716.0</v>
      </c>
      <c r="D7" s="19">
        <v>1432536.0</v>
      </c>
      <c r="E7" s="19">
        <v>542104.0</v>
      </c>
      <c r="F7" s="19">
        <v>179824.0</v>
      </c>
      <c r="G7" s="19">
        <v>257392.0</v>
      </c>
      <c r="H7" s="19">
        <v>280080.0</v>
      </c>
      <c r="I7" s="19">
        <v>373852.0</v>
      </c>
      <c r="J7" s="19">
        <v>897580.0</v>
      </c>
      <c r="K7" s="19">
        <v>246248.0</v>
      </c>
      <c r="L7" s="21">
        <f t="shared" si="1"/>
        <v>456.4445313</v>
      </c>
      <c r="M7" s="23">
        <v>177964.0</v>
      </c>
      <c r="N7" s="19">
        <v>476356.0</v>
      </c>
      <c r="O7" s="19">
        <v>141220.0</v>
      </c>
      <c r="P7" s="19">
        <v>2013984.0</v>
      </c>
      <c r="Q7" s="24"/>
      <c r="R7" s="19">
        <v>572160.0</v>
      </c>
      <c r="S7" s="21">
        <f t="shared" si="2"/>
        <v>660.4851563</v>
      </c>
      <c r="T7" s="24"/>
      <c r="U7" s="19">
        <v>2048540.0</v>
      </c>
      <c r="V7" s="25"/>
      <c r="W7" s="25"/>
      <c r="X7" s="6">
        <f t="shared" si="3"/>
        <v>2000.527344</v>
      </c>
    </row>
    <row r="8">
      <c r="A8" s="22" t="s">
        <v>31</v>
      </c>
      <c r="B8" s="19">
        <v>32664.0</v>
      </c>
      <c r="C8" s="19">
        <v>32400.0</v>
      </c>
      <c r="D8" s="19">
        <v>32528.0</v>
      </c>
      <c r="E8" s="19">
        <v>33396.0</v>
      </c>
      <c r="F8" s="19">
        <v>32568.0</v>
      </c>
      <c r="G8" s="19">
        <v>32184.0</v>
      </c>
      <c r="H8" s="19">
        <v>32528.0</v>
      </c>
      <c r="I8" s="19">
        <v>32632.0</v>
      </c>
      <c r="J8" s="19">
        <v>34088.0</v>
      </c>
      <c r="K8" s="19">
        <v>32308.0</v>
      </c>
      <c r="L8" s="21">
        <f t="shared" si="1"/>
        <v>31.9625</v>
      </c>
      <c r="M8" s="19">
        <v>30852.0</v>
      </c>
      <c r="N8" s="19">
        <v>31484.0</v>
      </c>
      <c r="O8" s="26"/>
      <c r="P8" s="19">
        <v>167624.0</v>
      </c>
      <c r="Q8" s="19">
        <v>34400.0</v>
      </c>
      <c r="R8" s="19">
        <v>43260.0</v>
      </c>
      <c r="S8" s="21">
        <f t="shared" si="2"/>
        <v>60.08203125</v>
      </c>
      <c r="T8" s="19">
        <v>183676.0</v>
      </c>
      <c r="U8" s="19">
        <v>73912.0</v>
      </c>
      <c r="V8" s="19">
        <v>33796.0</v>
      </c>
      <c r="W8" s="19">
        <v>1.30265528E8</v>
      </c>
      <c r="X8" s="6">
        <f t="shared" si="3"/>
        <v>31874.24609</v>
      </c>
    </row>
    <row r="9">
      <c r="A9" s="22" t="s">
        <v>32</v>
      </c>
      <c r="B9" s="19">
        <v>255020.0</v>
      </c>
      <c r="C9" s="19">
        <v>131784.0</v>
      </c>
      <c r="D9" s="19">
        <v>174520.0</v>
      </c>
      <c r="E9" s="19">
        <v>359572.0</v>
      </c>
      <c r="F9" s="19">
        <v>160660.0</v>
      </c>
      <c r="G9" s="19">
        <v>3.3252896E7</v>
      </c>
      <c r="H9" s="19">
        <v>134812.0</v>
      </c>
      <c r="I9" s="19">
        <v>247192.0</v>
      </c>
      <c r="J9" s="19">
        <v>421036.0</v>
      </c>
      <c r="K9" s="19">
        <v>85796.0</v>
      </c>
      <c r="L9" s="21">
        <f t="shared" si="1"/>
        <v>3439.774219</v>
      </c>
      <c r="M9" s="19">
        <v>155680.0</v>
      </c>
      <c r="N9" s="19">
        <v>1234700.0</v>
      </c>
      <c r="O9" s="19">
        <v>3157572.0</v>
      </c>
      <c r="P9" s="19">
        <v>3.366108E7</v>
      </c>
      <c r="Q9" s="19">
        <v>622792.0</v>
      </c>
      <c r="R9" s="19">
        <v>1218520.0</v>
      </c>
      <c r="S9" s="21">
        <f t="shared" si="2"/>
        <v>6518.610677</v>
      </c>
      <c r="T9" s="19">
        <v>1.2048888E7</v>
      </c>
      <c r="U9" s="19">
        <v>9020688.0</v>
      </c>
      <c r="V9" s="19">
        <v>171284.0</v>
      </c>
      <c r="W9" s="19">
        <v>298036.0</v>
      </c>
      <c r="X9" s="6">
        <f t="shared" si="3"/>
        <v>5258.519531</v>
      </c>
    </row>
    <row r="10">
      <c r="A10" s="28" t="s">
        <v>33</v>
      </c>
      <c r="B10" s="19">
        <v>85188.0</v>
      </c>
      <c r="C10" s="19">
        <v>68308.0</v>
      </c>
      <c r="D10" s="19">
        <v>70944.0</v>
      </c>
      <c r="E10" s="19">
        <v>77212.0</v>
      </c>
      <c r="F10" s="19">
        <v>71552.0</v>
      </c>
      <c r="G10" s="19">
        <v>71920.0</v>
      </c>
      <c r="H10" s="19">
        <v>67520.0</v>
      </c>
      <c r="I10" s="19">
        <v>79736.0</v>
      </c>
      <c r="J10" s="19">
        <v>91440.0</v>
      </c>
      <c r="K10" s="19">
        <v>64624.0</v>
      </c>
      <c r="L10" s="21">
        <f t="shared" si="1"/>
        <v>73.09023438</v>
      </c>
      <c r="M10" s="19">
        <v>68508.0</v>
      </c>
      <c r="N10" s="19">
        <v>116616.0</v>
      </c>
      <c r="O10" s="19">
        <v>88580.0</v>
      </c>
      <c r="P10" s="19">
        <v>3.3727284E7</v>
      </c>
      <c r="Q10" s="19">
        <v>96044.0</v>
      </c>
      <c r="R10" s="19">
        <v>93936.0</v>
      </c>
      <c r="S10" s="21">
        <f t="shared" si="2"/>
        <v>5564.936198</v>
      </c>
      <c r="T10" s="19">
        <v>316532.0</v>
      </c>
      <c r="U10" s="19">
        <v>148820.0</v>
      </c>
      <c r="V10" s="19">
        <v>74116.0</v>
      </c>
      <c r="W10" s="19">
        <v>60944.0</v>
      </c>
      <c r="X10" s="6">
        <f t="shared" si="3"/>
        <v>146.5849609</v>
      </c>
    </row>
    <row r="11">
      <c r="A11" s="22" t="s">
        <v>34</v>
      </c>
      <c r="B11" s="19">
        <v>772756.0</v>
      </c>
      <c r="C11" s="19">
        <v>1589320.0</v>
      </c>
      <c r="D11" s="19">
        <v>1938904.0</v>
      </c>
      <c r="E11" s="19">
        <v>2117932.0</v>
      </c>
      <c r="F11" s="19">
        <v>1224812.0</v>
      </c>
      <c r="G11" s="19">
        <v>4139116.0</v>
      </c>
      <c r="H11" s="19">
        <v>1595924.0</v>
      </c>
      <c r="I11" s="19">
        <v>1838504.0</v>
      </c>
      <c r="J11" s="31"/>
      <c r="K11" s="19">
        <v>4546476.0</v>
      </c>
      <c r="L11" s="21">
        <f t="shared" si="1"/>
        <v>2144.503472</v>
      </c>
      <c r="M11" s="19">
        <v>459192.0</v>
      </c>
      <c r="N11" s="19">
        <v>2416976.0</v>
      </c>
      <c r="O11" s="26"/>
      <c r="P11" s="26"/>
      <c r="Q11" s="19">
        <v>1352724.0</v>
      </c>
      <c r="R11" s="19">
        <v>2633184.0</v>
      </c>
      <c r="S11" s="21">
        <f t="shared" si="2"/>
        <v>1675.311523</v>
      </c>
      <c r="T11" s="26"/>
      <c r="U11" s="19">
        <v>4049424.0</v>
      </c>
      <c r="V11" s="19">
        <v>2127124.0</v>
      </c>
      <c r="W11" s="19">
        <v>3072608.0</v>
      </c>
      <c r="X11" s="6">
        <f t="shared" si="3"/>
        <v>3010.792969</v>
      </c>
    </row>
    <row r="12">
      <c r="A12" s="22" t="s">
        <v>35</v>
      </c>
      <c r="B12" s="19">
        <v>109412.0</v>
      </c>
      <c r="C12" s="19">
        <v>86176.0</v>
      </c>
      <c r="D12" s="19">
        <v>114856.0</v>
      </c>
      <c r="E12" s="19">
        <v>887692.0</v>
      </c>
      <c r="F12" s="19">
        <v>1024936.0</v>
      </c>
      <c r="G12" s="19">
        <v>85520.0</v>
      </c>
      <c r="H12" s="19">
        <v>214504.0</v>
      </c>
      <c r="I12" s="19">
        <v>179492.0</v>
      </c>
      <c r="J12" s="31"/>
      <c r="K12" s="19">
        <v>122080.0</v>
      </c>
      <c r="L12" s="21">
        <f t="shared" si="1"/>
        <v>306.4960938</v>
      </c>
      <c r="M12" s="19">
        <v>80780.0</v>
      </c>
      <c r="N12" s="19">
        <v>94468.0</v>
      </c>
      <c r="O12" s="19">
        <v>84324.0</v>
      </c>
      <c r="P12" s="19">
        <v>104848.0</v>
      </c>
      <c r="Q12" s="19">
        <v>103676.0</v>
      </c>
      <c r="R12" s="31"/>
      <c r="S12" s="21">
        <f t="shared" si="2"/>
        <v>91.425</v>
      </c>
      <c r="T12" s="19">
        <v>211544.0</v>
      </c>
      <c r="U12" s="19">
        <v>90088.0</v>
      </c>
      <c r="V12" s="19">
        <v>124416.0</v>
      </c>
      <c r="W12" s="19">
        <v>314056.0</v>
      </c>
      <c r="X12" s="6">
        <f t="shared" si="3"/>
        <v>180.6894531</v>
      </c>
    </row>
    <row r="13">
      <c r="A13" s="22" t="s">
        <v>36</v>
      </c>
      <c r="B13" s="19">
        <v>1269020.0</v>
      </c>
      <c r="C13" s="19">
        <v>1265520.0</v>
      </c>
      <c r="D13" s="19">
        <v>1265620.0</v>
      </c>
      <c r="E13" s="19">
        <v>1262856.0</v>
      </c>
      <c r="F13" s="19">
        <v>1265492.0</v>
      </c>
      <c r="G13" s="19">
        <v>1261632.0</v>
      </c>
      <c r="H13" s="19">
        <v>1264432.0</v>
      </c>
      <c r="I13" s="24"/>
      <c r="J13" s="19">
        <v>1273156.0</v>
      </c>
      <c r="K13" s="19">
        <v>1265800.0</v>
      </c>
      <c r="L13" s="21">
        <f t="shared" si="1"/>
        <v>1236.27691</v>
      </c>
      <c r="M13" s="19">
        <v>1264212.0</v>
      </c>
      <c r="N13" s="24"/>
      <c r="O13" s="19">
        <v>1310868.0</v>
      </c>
      <c r="P13" s="19">
        <v>1259208.0</v>
      </c>
      <c r="Q13" s="24"/>
      <c r="R13" s="24"/>
      <c r="S13" s="21">
        <f t="shared" si="2"/>
        <v>1248.140625</v>
      </c>
      <c r="T13" s="19">
        <v>1265624.0</v>
      </c>
      <c r="U13" s="24"/>
      <c r="V13" s="19">
        <v>1259444.0</v>
      </c>
      <c r="W13" s="19">
        <v>1257472.0</v>
      </c>
      <c r="X13" s="6">
        <f t="shared" si="3"/>
        <v>1231.295573</v>
      </c>
    </row>
    <row r="14">
      <c r="L14" s="6"/>
      <c r="S14" s="6"/>
      <c r="X14" s="6"/>
    </row>
    <row r="15">
      <c r="L15" s="6"/>
      <c r="S15" s="6"/>
      <c r="X15" s="6"/>
    </row>
    <row r="16">
      <c r="L16" s="6"/>
      <c r="S16" s="6"/>
      <c r="X16" s="6"/>
    </row>
    <row r="17">
      <c r="L17" s="6"/>
      <c r="S17" s="6"/>
      <c r="X17" s="6"/>
    </row>
    <row r="18">
      <c r="L18" s="6"/>
      <c r="S18" s="6"/>
      <c r="X18" s="6"/>
    </row>
    <row r="19">
      <c r="L19" s="6"/>
      <c r="S19" s="6"/>
      <c r="X19" s="6"/>
    </row>
    <row r="20">
      <c r="L20" s="6"/>
      <c r="S20" s="6"/>
      <c r="X20" s="6"/>
    </row>
    <row r="21">
      <c r="L21" s="6"/>
      <c r="S21" s="6"/>
      <c r="X21" s="6"/>
    </row>
    <row r="22">
      <c r="L22" s="6"/>
      <c r="S22" s="6"/>
      <c r="X22" s="6"/>
    </row>
    <row r="23">
      <c r="L23" s="6"/>
      <c r="S23" s="6"/>
      <c r="X23" s="6"/>
    </row>
    <row r="24">
      <c r="L24" s="6"/>
      <c r="S24" s="6"/>
      <c r="X24" s="6"/>
    </row>
    <row r="25">
      <c r="L25" s="6"/>
      <c r="S25" s="6"/>
      <c r="X25" s="6"/>
    </row>
    <row r="26">
      <c r="L26" s="6"/>
      <c r="S26" s="6"/>
      <c r="X26" s="6"/>
    </row>
    <row r="27">
      <c r="L27" s="6"/>
      <c r="S27" s="6"/>
      <c r="X27" s="6"/>
    </row>
    <row r="28">
      <c r="L28" s="6"/>
      <c r="S28" s="6"/>
      <c r="X28" s="6"/>
    </row>
    <row r="29">
      <c r="L29" s="6"/>
      <c r="S29" s="6"/>
      <c r="X29" s="6"/>
    </row>
    <row r="30">
      <c r="L30" s="6"/>
      <c r="S30" s="6"/>
      <c r="X30" s="6"/>
    </row>
    <row r="31">
      <c r="L31" s="6"/>
      <c r="S31" s="6"/>
      <c r="X31" s="6"/>
    </row>
    <row r="32">
      <c r="L32" s="6"/>
      <c r="S32" s="6"/>
      <c r="X32" s="6"/>
    </row>
    <row r="33">
      <c r="L33" s="6"/>
      <c r="S33" s="6"/>
      <c r="X33" s="6"/>
    </row>
    <row r="34">
      <c r="L34" s="6"/>
      <c r="S34" s="6"/>
      <c r="X34" s="6"/>
    </row>
    <row r="35">
      <c r="L35" s="6"/>
      <c r="S35" s="6"/>
      <c r="X35" s="6"/>
    </row>
    <row r="36">
      <c r="L36" s="6"/>
      <c r="S36" s="6"/>
      <c r="X36" s="6"/>
    </row>
    <row r="37">
      <c r="L37" s="6"/>
      <c r="S37" s="6"/>
      <c r="X37" s="6"/>
    </row>
    <row r="38">
      <c r="L38" s="6"/>
      <c r="S38" s="6"/>
      <c r="X38" s="6"/>
    </row>
    <row r="39">
      <c r="L39" s="6"/>
      <c r="S39" s="6"/>
      <c r="X39" s="6"/>
    </row>
    <row r="40">
      <c r="L40" s="6"/>
      <c r="S40" s="6"/>
      <c r="X40" s="6"/>
    </row>
    <row r="41">
      <c r="L41" s="6"/>
      <c r="S41" s="6"/>
      <c r="X41" s="6"/>
    </row>
    <row r="42">
      <c r="L42" s="6"/>
      <c r="S42" s="6"/>
      <c r="X42" s="6"/>
    </row>
    <row r="43">
      <c r="L43" s="6"/>
      <c r="S43" s="6"/>
      <c r="X43" s="6"/>
    </row>
    <row r="44">
      <c r="L44" s="6"/>
      <c r="S44" s="6"/>
      <c r="X44" s="6"/>
    </row>
    <row r="45">
      <c r="L45" s="6"/>
      <c r="S45" s="6"/>
      <c r="X45" s="6"/>
    </row>
    <row r="46">
      <c r="L46" s="6"/>
      <c r="S46" s="6"/>
      <c r="X46" s="6"/>
    </row>
    <row r="47">
      <c r="L47" s="6"/>
      <c r="S47" s="6"/>
      <c r="X47" s="6"/>
    </row>
    <row r="48">
      <c r="L48" s="6"/>
      <c r="S48" s="6"/>
      <c r="X48" s="6"/>
    </row>
    <row r="49">
      <c r="L49" s="6"/>
      <c r="S49" s="6"/>
      <c r="X49" s="6"/>
    </row>
    <row r="50">
      <c r="L50" s="6"/>
      <c r="S50" s="6"/>
      <c r="X50" s="6"/>
    </row>
    <row r="51">
      <c r="L51" s="6"/>
      <c r="S51" s="6"/>
      <c r="X51" s="6"/>
    </row>
    <row r="52">
      <c r="L52" s="6"/>
      <c r="S52" s="6"/>
      <c r="X52" s="6"/>
    </row>
    <row r="53">
      <c r="L53" s="6"/>
      <c r="S53" s="6"/>
      <c r="X53" s="6"/>
    </row>
    <row r="54">
      <c r="L54" s="6"/>
      <c r="S54" s="6"/>
      <c r="X54" s="6"/>
    </row>
    <row r="55">
      <c r="L55" s="6"/>
      <c r="S55" s="6"/>
      <c r="X55" s="6"/>
    </row>
    <row r="56">
      <c r="L56" s="6"/>
      <c r="S56" s="6"/>
      <c r="X56" s="6"/>
    </row>
    <row r="57">
      <c r="L57" s="6"/>
      <c r="S57" s="6"/>
      <c r="X57" s="6"/>
    </row>
    <row r="58">
      <c r="L58" s="6"/>
      <c r="S58" s="6"/>
      <c r="X58" s="6"/>
    </row>
    <row r="59">
      <c r="L59" s="6"/>
      <c r="S59" s="6"/>
      <c r="X59" s="6"/>
    </row>
    <row r="60">
      <c r="L60" s="6"/>
      <c r="S60" s="6"/>
      <c r="X60" s="6"/>
    </row>
    <row r="61">
      <c r="L61" s="6"/>
      <c r="S61" s="6"/>
      <c r="X61" s="6"/>
    </row>
    <row r="62">
      <c r="L62" s="6"/>
      <c r="S62" s="6"/>
      <c r="X62" s="6"/>
    </row>
    <row r="63">
      <c r="L63" s="6"/>
      <c r="S63" s="6"/>
      <c r="X63" s="6"/>
    </row>
    <row r="64">
      <c r="L64" s="6"/>
      <c r="S64" s="6"/>
      <c r="X64" s="6"/>
    </row>
    <row r="65">
      <c r="L65" s="6"/>
      <c r="S65" s="6"/>
      <c r="X65" s="6"/>
    </row>
    <row r="66">
      <c r="L66" s="6"/>
      <c r="S66" s="6"/>
      <c r="X66" s="6"/>
    </row>
    <row r="67">
      <c r="L67" s="6"/>
      <c r="S67" s="6"/>
      <c r="X67" s="6"/>
    </row>
    <row r="68">
      <c r="L68" s="6"/>
      <c r="S68" s="6"/>
      <c r="X68" s="6"/>
    </row>
    <row r="69">
      <c r="L69" s="6"/>
      <c r="S69" s="6"/>
      <c r="X69" s="6"/>
    </row>
    <row r="70">
      <c r="L70" s="6"/>
      <c r="S70" s="6"/>
      <c r="X70" s="6"/>
    </row>
    <row r="71">
      <c r="L71" s="6"/>
      <c r="S71" s="6"/>
      <c r="X71" s="6"/>
    </row>
    <row r="72">
      <c r="L72" s="6"/>
      <c r="S72" s="6"/>
      <c r="X72" s="6"/>
    </row>
    <row r="73">
      <c r="L73" s="6"/>
      <c r="S73" s="6"/>
      <c r="X73" s="6"/>
    </row>
    <row r="74">
      <c r="L74" s="6"/>
      <c r="S74" s="6"/>
      <c r="X74" s="6"/>
    </row>
    <row r="75">
      <c r="L75" s="6"/>
      <c r="S75" s="6"/>
      <c r="X75" s="6"/>
    </row>
    <row r="76">
      <c r="L76" s="6"/>
      <c r="S76" s="6"/>
      <c r="X76" s="6"/>
    </row>
    <row r="77">
      <c r="L77" s="6"/>
      <c r="S77" s="6"/>
      <c r="X77" s="6"/>
    </row>
    <row r="78">
      <c r="L78" s="6"/>
      <c r="S78" s="6"/>
      <c r="X78" s="6"/>
    </row>
    <row r="79">
      <c r="L79" s="6"/>
      <c r="S79" s="6"/>
      <c r="X79" s="6"/>
    </row>
    <row r="80">
      <c r="L80" s="6"/>
      <c r="S80" s="6"/>
      <c r="X80" s="6"/>
    </row>
    <row r="81">
      <c r="L81" s="6"/>
      <c r="S81" s="6"/>
      <c r="X81" s="6"/>
    </row>
    <row r="82">
      <c r="L82" s="6"/>
      <c r="S82" s="6"/>
      <c r="X82" s="6"/>
    </row>
    <row r="83">
      <c r="L83" s="6"/>
      <c r="S83" s="6"/>
      <c r="X83" s="6"/>
    </row>
    <row r="84">
      <c r="L84" s="6"/>
      <c r="S84" s="6"/>
      <c r="X84" s="6"/>
    </row>
    <row r="85">
      <c r="L85" s="6"/>
      <c r="S85" s="6"/>
      <c r="X85" s="6"/>
    </row>
    <row r="86">
      <c r="L86" s="6"/>
      <c r="S86" s="6"/>
      <c r="X86" s="6"/>
    </row>
    <row r="87">
      <c r="L87" s="6"/>
      <c r="S87" s="6"/>
      <c r="X87" s="6"/>
    </row>
    <row r="88">
      <c r="L88" s="6"/>
      <c r="S88" s="6"/>
      <c r="X88" s="6"/>
    </row>
    <row r="89">
      <c r="L89" s="6"/>
      <c r="S89" s="6"/>
      <c r="X89" s="6"/>
    </row>
    <row r="90">
      <c r="L90" s="6"/>
      <c r="S90" s="6"/>
      <c r="X90" s="6"/>
    </row>
    <row r="91">
      <c r="L91" s="6"/>
      <c r="S91" s="6"/>
      <c r="X91" s="6"/>
    </row>
    <row r="92">
      <c r="L92" s="6"/>
      <c r="S92" s="6"/>
      <c r="X92" s="6"/>
    </row>
    <row r="93">
      <c r="L93" s="6"/>
      <c r="S93" s="6"/>
      <c r="X93" s="6"/>
    </row>
    <row r="94">
      <c r="L94" s="6"/>
      <c r="S94" s="6"/>
      <c r="X94" s="6"/>
    </row>
    <row r="95">
      <c r="L95" s="6"/>
      <c r="S95" s="6"/>
      <c r="X95" s="6"/>
    </row>
    <row r="96">
      <c r="L96" s="6"/>
      <c r="S96" s="6"/>
      <c r="X96" s="6"/>
    </row>
    <row r="97">
      <c r="L97" s="6"/>
      <c r="S97" s="6"/>
      <c r="X97" s="6"/>
    </row>
    <row r="98">
      <c r="L98" s="6"/>
      <c r="S98" s="6"/>
      <c r="X98" s="6"/>
    </row>
    <row r="99">
      <c r="L99" s="6"/>
      <c r="S99" s="6"/>
      <c r="X99" s="6"/>
    </row>
    <row r="100">
      <c r="L100" s="6"/>
      <c r="S100" s="6"/>
      <c r="X100" s="6"/>
    </row>
    <row r="101">
      <c r="L101" s="6"/>
      <c r="S101" s="6"/>
      <c r="X101" s="6"/>
    </row>
    <row r="102">
      <c r="L102" s="6"/>
      <c r="S102" s="6"/>
      <c r="X102" s="6"/>
    </row>
    <row r="103">
      <c r="L103" s="6"/>
      <c r="S103" s="6"/>
      <c r="X103" s="6"/>
    </row>
    <row r="104">
      <c r="L104" s="6"/>
      <c r="S104" s="6"/>
      <c r="X104" s="6"/>
    </row>
    <row r="105">
      <c r="L105" s="6"/>
      <c r="S105" s="6"/>
      <c r="X105" s="6"/>
    </row>
    <row r="106">
      <c r="L106" s="6"/>
      <c r="S106" s="6"/>
      <c r="X106" s="6"/>
    </row>
    <row r="107">
      <c r="L107" s="6"/>
      <c r="S107" s="6"/>
      <c r="X107" s="6"/>
    </row>
    <row r="108">
      <c r="L108" s="6"/>
      <c r="S108" s="6"/>
      <c r="X108" s="6"/>
    </row>
    <row r="109">
      <c r="L109" s="6"/>
      <c r="S109" s="6"/>
      <c r="X109" s="6"/>
    </row>
    <row r="110">
      <c r="L110" s="6"/>
      <c r="S110" s="6"/>
      <c r="X110" s="6"/>
    </row>
    <row r="111">
      <c r="L111" s="6"/>
      <c r="S111" s="6"/>
      <c r="X111" s="6"/>
    </row>
    <row r="112">
      <c r="L112" s="6"/>
      <c r="S112" s="6"/>
      <c r="X112" s="6"/>
    </row>
    <row r="113">
      <c r="L113" s="6"/>
      <c r="S113" s="6"/>
      <c r="X113" s="6"/>
    </row>
    <row r="114">
      <c r="L114" s="6"/>
      <c r="S114" s="6"/>
      <c r="X114" s="6"/>
    </row>
    <row r="115">
      <c r="L115" s="6"/>
      <c r="S115" s="6"/>
      <c r="X115" s="6"/>
    </row>
    <row r="116">
      <c r="L116" s="6"/>
      <c r="S116" s="6"/>
      <c r="X116" s="6"/>
    </row>
    <row r="117">
      <c r="L117" s="6"/>
      <c r="S117" s="6"/>
      <c r="X117" s="6"/>
    </row>
    <row r="118">
      <c r="L118" s="6"/>
      <c r="S118" s="6"/>
      <c r="X118" s="6"/>
    </row>
    <row r="119">
      <c r="L119" s="6"/>
      <c r="S119" s="6"/>
      <c r="X119" s="6"/>
    </row>
    <row r="120">
      <c r="L120" s="6"/>
      <c r="S120" s="6"/>
      <c r="X120" s="6"/>
    </row>
    <row r="121">
      <c r="L121" s="6"/>
      <c r="S121" s="6"/>
      <c r="X121" s="6"/>
    </row>
    <row r="122">
      <c r="L122" s="6"/>
      <c r="S122" s="6"/>
      <c r="X122" s="6"/>
    </row>
    <row r="123">
      <c r="L123" s="6"/>
      <c r="S123" s="6"/>
      <c r="X123" s="6"/>
    </row>
    <row r="124">
      <c r="L124" s="6"/>
      <c r="S124" s="6"/>
      <c r="X124" s="6"/>
    </row>
    <row r="125">
      <c r="L125" s="6"/>
      <c r="S125" s="6"/>
      <c r="X125" s="6"/>
    </row>
    <row r="126">
      <c r="L126" s="6"/>
      <c r="S126" s="6"/>
      <c r="X126" s="6"/>
    </row>
    <row r="127">
      <c r="L127" s="6"/>
      <c r="S127" s="6"/>
      <c r="X127" s="6"/>
    </row>
    <row r="128">
      <c r="L128" s="6"/>
      <c r="S128" s="6"/>
      <c r="X128" s="6"/>
    </row>
    <row r="129">
      <c r="L129" s="6"/>
      <c r="S129" s="6"/>
      <c r="X129" s="6"/>
    </row>
    <row r="130">
      <c r="L130" s="6"/>
      <c r="S130" s="6"/>
      <c r="X130" s="6"/>
    </row>
    <row r="131">
      <c r="L131" s="6"/>
      <c r="S131" s="6"/>
      <c r="X131" s="6"/>
    </row>
    <row r="132">
      <c r="L132" s="6"/>
      <c r="S132" s="6"/>
      <c r="X132" s="6"/>
    </row>
    <row r="133">
      <c r="L133" s="6"/>
      <c r="S133" s="6"/>
      <c r="X133" s="6"/>
    </row>
    <row r="134">
      <c r="L134" s="6"/>
      <c r="S134" s="6"/>
      <c r="X134" s="6"/>
    </row>
    <row r="135">
      <c r="L135" s="6"/>
      <c r="S135" s="6"/>
      <c r="X135" s="6"/>
    </row>
    <row r="136">
      <c r="L136" s="6"/>
      <c r="S136" s="6"/>
      <c r="X136" s="6"/>
    </row>
    <row r="137">
      <c r="L137" s="6"/>
      <c r="S137" s="6"/>
      <c r="X137" s="6"/>
    </row>
    <row r="138">
      <c r="L138" s="6"/>
      <c r="S138" s="6"/>
      <c r="X138" s="6"/>
    </row>
    <row r="139">
      <c r="L139" s="6"/>
      <c r="S139" s="6"/>
      <c r="X139" s="6"/>
    </row>
    <row r="140">
      <c r="L140" s="6"/>
      <c r="S140" s="6"/>
      <c r="X140" s="6"/>
    </row>
    <row r="141">
      <c r="L141" s="6"/>
      <c r="S141" s="6"/>
      <c r="X141" s="6"/>
    </row>
    <row r="142">
      <c r="L142" s="6"/>
      <c r="S142" s="6"/>
      <c r="X142" s="6"/>
    </row>
    <row r="143">
      <c r="L143" s="6"/>
      <c r="S143" s="6"/>
      <c r="X143" s="6"/>
    </row>
    <row r="144">
      <c r="L144" s="6"/>
      <c r="S144" s="6"/>
      <c r="X144" s="6"/>
    </row>
    <row r="145">
      <c r="L145" s="6"/>
      <c r="S145" s="6"/>
      <c r="X145" s="6"/>
    </row>
    <row r="146">
      <c r="L146" s="6"/>
      <c r="S146" s="6"/>
      <c r="X146" s="6"/>
    </row>
    <row r="147">
      <c r="L147" s="6"/>
      <c r="S147" s="6"/>
      <c r="X147" s="6"/>
    </row>
    <row r="148">
      <c r="L148" s="6"/>
      <c r="S148" s="6"/>
      <c r="X148" s="6"/>
    </row>
    <row r="149">
      <c r="L149" s="6"/>
      <c r="S149" s="6"/>
      <c r="X149" s="6"/>
    </row>
    <row r="150">
      <c r="L150" s="6"/>
      <c r="S150" s="6"/>
      <c r="X150" s="6"/>
    </row>
    <row r="151">
      <c r="L151" s="6"/>
      <c r="S151" s="6"/>
      <c r="X151" s="6"/>
    </row>
    <row r="152">
      <c r="L152" s="6"/>
      <c r="S152" s="6"/>
      <c r="X152" s="6"/>
    </row>
    <row r="153">
      <c r="L153" s="6"/>
      <c r="S153" s="6"/>
      <c r="X153" s="6"/>
    </row>
    <row r="154">
      <c r="L154" s="6"/>
      <c r="S154" s="6"/>
      <c r="X154" s="6"/>
    </row>
    <row r="155">
      <c r="L155" s="6"/>
      <c r="S155" s="6"/>
      <c r="X155" s="6"/>
    </row>
    <row r="156">
      <c r="L156" s="6"/>
      <c r="S156" s="6"/>
      <c r="X156" s="6"/>
    </row>
    <row r="157">
      <c r="L157" s="6"/>
      <c r="S157" s="6"/>
      <c r="X157" s="6"/>
    </row>
    <row r="158">
      <c r="L158" s="6"/>
      <c r="S158" s="6"/>
      <c r="X158" s="6"/>
    </row>
    <row r="159">
      <c r="L159" s="6"/>
      <c r="S159" s="6"/>
      <c r="X159" s="6"/>
    </row>
    <row r="160">
      <c r="L160" s="6"/>
      <c r="S160" s="6"/>
      <c r="X160" s="6"/>
    </row>
    <row r="161">
      <c r="L161" s="6"/>
      <c r="S161" s="6"/>
      <c r="X161" s="6"/>
    </row>
    <row r="162">
      <c r="L162" s="6"/>
      <c r="S162" s="6"/>
      <c r="X162" s="6"/>
    </row>
    <row r="163">
      <c r="L163" s="6"/>
      <c r="S163" s="6"/>
      <c r="X163" s="6"/>
    </row>
    <row r="164">
      <c r="L164" s="6"/>
      <c r="S164" s="6"/>
      <c r="X164" s="6"/>
    </row>
    <row r="165">
      <c r="L165" s="6"/>
      <c r="S165" s="6"/>
      <c r="X165" s="6"/>
    </row>
    <row r="166">
      <c r="L166" s="6"/>
      <c r="S166" s="6"/>
      <c r="X166" s="6"/>
    </row>
    <row r="167">
      <c r="L167" s="6"/>
      <c r="S167" s="6"/>
      <c r="X167" s="6"/>
    </row>
    <row r="168">
      <c r="L168" s="6"/>
      <c r="S168" s="6"/>
      <c r="X168" s="6"/>
    </row>
    <row r="169">
      <c r="L169" s="6"/>
      <c r="S169" s="6"/>
      <c r="X169" s="6"/>
    </row>
    <row r="170">
      <c r="L170" s="6"/>
      <c r="S170" s="6"/>
      <c r="X170" s="6"/>
    </row>
    <row r="171">
      <c r="L171" s="6"/>
      <c r="S171" s="6"/>
      <c r="X171" s="6"/>
    </row>
    <row r="172">
      <c r="L172" s="6"/>
      <c r="S172" s="6"/>
      <c r="X172" s="6"/>
    </row>
    <row r="173">
      <c r="L173" s="6"/>
      <c r="S173" s="6"/>
      <c r="X173" s="6"/>
    </row>
    <row r="174">
      <c r="L174" s="6"/>
      <c r="S174" s="6"/>
      <c r="X174" s="6"/>
    </row>
    <row r="175">
      <c r="L175" s="6"/>
      <c r="S175" s="6"/>
      <c r="X175" s="6"/>
    </row>
    <row r="176">
      <c r="L176" s="6"/>
      <c r="S176" s="6"/>
      <c r="X176" s="6"/>
    </row>
    <row r="177">
      <c r="L177" s="6"/>
      <c r="S177" s="6"/>
      <c r="X177" s="6"/>
    </row>
    <row r="178">
      <c r="L178" s="6"/>
      <c r="S178" s="6"/>
      <c r="X178" s="6"/>
    </row>
    <row r="179">
      <c r="L179" s="6"/>
      <c r="S179" s="6"/>
      <c r="X179" s="6"/>
    </row>
    <row r="180">
      <c r="L180" s="6"/>
      <c r="S180" s="6"/>
      <c r="X180" s="6"/>
    </row>
    <row r="181">
      <c r="L181" s="6"/>
      <c r="S181" s="6"/>
      <c r="X181" s="6"/>
    </row>
    <row r="182">
      <c r="L182" s="6"/>
      <c r="S182" s="6"/>
      <c r="X182" s="6"/>
    </row>
    <row r="183">
      <c r="L183" s="6"/>
      <c r="S183" s="6"/>
      <c r="X183" s="6"/>
    </row>
    <row r="184">
      <c r="L184" s="6"/>
      <c r="S184" s="6"/>
      <c r="X184" s="6"/>
    </row>
    <row r="185">
      <c r="L185" s="6"/>
      <c r="S185" s="6"/>
      <c r="X185" s="6"/>
    </row>
    <row r="186">
      <c r="L186" s="6"/>
      <c r="S186" s="6"/>
      <c r="X186" s="6"/>
    </row>
    <row r="187">
      <c r="L187" s="6"/>
      <c r="S187" s="6"/>
      <c r="X187" s="6"/>
    </row>
    <row r="188">
      <c r="L188" s="6"/>
      <c r="S188" s="6"/>
      <c r="X188" s="6"/>
    </row>
    <row r="189">
      <c r="L189" s="6"/>
      <c r="S189" s="6"/>
      <c r="X189" s="6"/>
    </row>
    <row r="190">
      <c r="L190" s="6"/>
      <c r="S190" s="6"/>
      <c r="X190" s="6"/>
    </row>
    <row r="191">
      <c r="L191" s="6"/>
      <c r="S191" s="6"/>
      <c r="X191" s="6"/>
    </row>
    <row r="192">
      <c r="L192" s="6"/>
      <c r="S192" s="6"/>
      <c r="X192" s="6"/>
    </row>
    <row r="193">
      <c r="L193" s="6"/>
      <c r="S193" s="6"/>
      <c r="X193" s="6"/>
    </row>
    <row r="194">
      <c r="L194" s="6"/>
      <c r="S194" s="6"/>
      <c r="X194" s="6"/>
    </row>
    <row r="195">
      <c r="L195" s="6"/>
      <c r="S195" s="6"/>
      <c r="X195" s="6"/>
    </row>
    <row r="196">
      <c r="L196" s="6"/>
      <c r="S196" s="6"/>
      <c r="X196" s="6"/>
    </row>
    <row r="197">
      <c r="L197" s="6"/>
      <c r="S197" s="6"/>
      <c r="X197" s="6"/>
    </row>
    <row r="198">
      <c r="L198" s="6"/>
      <c r="S198" s="6"/>
      <c r="X198" s="6"/>
    </row>
    <row r="199">
      <c r="L199" s="6"/>
      <c r="S199" s="6"/>
      <c r="X199" s="6"/>
    </row>
    <row r="200">
      <c r="L200" s="6"/>
      <c r="S200" s="6"/>
      <c r="X200" s="6"/>
    </row>
    <row r="201">
      <c r="L201" s="6"/>
      <c r="S201" s="6"/>
      <c r="X201" s="6"/>
    </row>
    <row r="202">
      <c r="L202" s="6"/>
      <c r="S202" s="6"/>
      <c r="X202" s="6"/>
    </row>
    <row r="203">
      <c r="L203" s="6"/>
      <c r="S203" s="6"/>
      <c r="X203" s="6"/>
    </row>
    <row r="204">
      <c r="L204" s="6"/>
      <c r="S204" s="6"/>
      <c r="X204" s="6"/>
    </row>
    <row r="205">
      <c r="L205" s="6"/>
      <c r="S205" s="6"/>
      <c r="X205" s="6"/>
    </row>
    <row r="206">
      <c r="L206" s="6"/>
      <c r="S206" s="6"/>
      <c r="X206" s="6"/>
    </row>
    <row r="207">
      <c r="L207" s="6"/>
      <c r="S207" s="6"/>
      <c r="X207" s="6"/>
    </row>
    <row r="208">
      <c r="L208" s="6"/>
      <c r="S208" s="6"/>
      <c r="X208" s="6"/>
    </row>
    <row r="209">
      <c r="L209" s="6"/>
      <c r="S209" s="6"/>
      <c r="X209" s="6"/>
    </row>
    <row r="210">
      <c r="L210" s="6"/>
      <c r="S210" s="6"/>
      <c r="X210" s="6"/>
    </row>
    <row r="211">
      <c r="L211" s="6"/>
      <c r="S211" s="6"/>
      <c r="X211" s="6"/>
    </row>
    <row r="212">
      <c r="L212" s="6"/>
      <c r="S212" s="6"/>
      <c r="X212" s="6"/>
    </row>
    <row r="213">
      <c r="L213" s="6"/>
      <c r="S213" s="6"/>
      <c r="X213" s="6"/>
    </row>
    <row r="214">
      <c r="L214" s="6"/>
      <c r="S214" s="6"/>
      <c r="X214" s="6"/>
    </row>
    <row r="215">
      <c r="L215" s="6"/>
      <c r="S215" s="6"/>
      <c r="X215" s="6"/>
    </row>
    <row r="216">
      <c r="L216" s="6"/>
      <c r="S216" s="6"/>
      <c r="X216" s="6"/>
    </row>
    <row r="217">
      <c r="L217" s="6"/>
      <c r="S217" s="6"/>
      <c r="X217" s="6"/>
    </row>
    <row r="218">
      <c r="L218" s="6"/>
      <c r="S218" s="6"/>
      <c r="X218" s="6"/>
    </row>
    <row r="219">
      <c r="L219" s="6"/>
      <c r="S219" s="6"/>
      <c r="X219" s="6"/>
    </row>
    <row r="220">
      <c r="L220" s="6"/>
      <c r="S220" s="6"/>
      <c r="X220" s="6"/>
    </row>
    <row r="221">
      <c r="L221" s="6"/>
      <c r="S221" s="6"/>
      <c r="X221" s="6"/>
    </row>
    <row r="222">
      <c r="L222" s="6"/>
      <c r="S222" s="6"/>
      <c r="X222" s="6"/>
    </row>
    <row r="223">
      <c r="L223" s="6"/>
      <c r="S223" s="6"/>
      <c r="X223" s="6"/>
    </row>
    <row r="224">
      <c r="L224" s="6"/>
      <c r="S224" s="6"/>
      <c r="X224" s="6"/>
    </row>
    <row r="225">
      <c r="L225" s="6"/>
      <c r="S225" s="6"/>
      <c r="X225" s="6"/>
    </row>
    <row r="226">
      <c r="L226" s="6"/>
      <c r="S226" s="6"/>
      <c r="X226" s="6"/>
    </row>
    <row r="227">
      <c r="L227" s="6"/>
      <c r="S227" s="6"/>
      <c r="X227" s="6"/>
    </row>
    <row r="228">
      <c r="L228" s="6"/>
      <c r="S228" s="6"/>
      <c r="X228" s="6"/>
    </row>
    <row r="229">
      <c r="L229" s="6"/>
      <c r="S229" s="6"/>
      <c r="X229" s="6"/>
    </row>
    <row r="230">
      <c r="L230" s="6"/>
      <c r="S230" s="6"/>
      <c r="X230" s="6"/>
    </row>
    <row r="231">
      <c r="L231" s="6"/>
      <c r="S231" s="6"/>
      <c r="X231" s="6"/>
    </row>
    <row r="232">
      <c r="L232" s="6"/>
      <c r="S232" s="6"/>
      <c r="X232" s="6"/>
    </row>
    <row r="233">
      <c r="L233" s="6"/>
      <c r="S233" s="6"/>
      <c r="X233" s="6"/>
    </row>
    <row r="234">
      <c r="L234" s="6"/>
      <c r="S234" s="6"/>
      <c r="X234" s="6"/>
    </row>
    <row r="235">
      <c r="L235" s="6"/>
      <c r="S235" s="6"/>
      <c r="X235" s="6"/>
    </row>
    <row r="236">
      <c r="L236" s="6"/>
      <c r="S236" s="6"/>
      <c r="X236" s="6"/>
    </row>
    <row r="237">
      <c r="L237" s="6"/>
      <c r="S237" s="6"/>
      <c r="X237" s="6"/>
    </row>
    <row r="238">
      <c r="L238" s="6"/>
      <c r="S238" s="6"/>
      <c r="X238" s="6"/>
    </row>
    <row r="239">
      <c r="L239" s="6"/>
      <c r="S239" s="6"/>
      <c r="X239" s="6"/>
    </row>
    <row r="240">
      <c r="L240" s="6"/>
      <c r="S240" s="6"/>
      <c r="X240" s="6"/>
    </row>
    <row r="241">
      <c r="L241" s="6"/>
      <c r="S241" s="6"/>
      <c r="X241" s="6"/>
    </row>
    <row r="242">
      <c r="L242" s="6"/>
      <c r="S242" s="6"/>
      <c r="X242" s="6"/>
    </row>
    <row r="243">
      <c r="L243" s="6"/>
      <c r="S243" s="6"/>
      <c r="X243" s="6"/>
    </row>
    <row r="244">
      <c r="L244" s="6"/>
      <c r="S244" s="6"/>
      <c r="X244" s="6"/>
    </row>
    <row r="245">
      <c r="L245" s="6"/>
      <c r="S245" s="6"/>
      <c r="X245" s="6"/>
    </row>
    <row r="246">
      <c r="L246" s="6"/>
      <c r="S246" s="6"/>
      <c r="X246" s="6"/>
    </row>
    <row r="247">
      <c r="L247" s="6"/>
      <c r="S247" s="6"/>
      <c r="X247" s="6"/>
    </row>
    <row r="248">
      <c r="L248" s="6"/>
      <c r="S248" s="6"/>
      <c r="X248" s="6"/>
    </row>
    <row r="249">
      <c r="L249" s="6"/>
      <c r="S249" s="6"/>
      <c r="X249" s="6"/>
    </row>
    <row r="250">
      <c r="L250" s="6"/>
      <c r="S250" s="6"/>
      <c r="X250" s="6"/>
    </row>
    <row r="251">
      <c r="L251" s="6"/>
      <c r="S251" s="6"/>
      <c r="X251" s="6"/>
    </row>
    <row r="252">
      <c r="L252" s="6"/>
      <c r="S252" s="6"/>
      <c r="X252" s="6"/>
    </row>
    <row r="253">
      <c r="L253" s="6"/>
      <c r="S253" s="6"/>
      <c r="X253" s="6"/>
    </row>
    <row r="254">
      <c r="L254" s="6"/>
      <c r="S254" s="6"/>
      <c r="X254" s="6"/>
    </row>
    <row r="255">
      <c r="L255" s="6"/>
      <c r="S255" s="6"/>
      <c r="X255" s="6"/>
    </row>
    <row r="256">
      <c r="L256" s="6"/>
      <c r="S256" s="6"/>
      <c r="X256" s="6"/>
    </row>
    <row r="257">
      <c r="L257" s="6"/>
      <c r="S257" s="6"/>
      <c r="X257" s="6"/>
    </row>
    <row r="258">
      <c r="L258" s="6"/>
      <c r="S258" s="6"/>
      <c r="X258" s="6"/>
    </row>
    <row r="259">
      <c r="L259" s="6"/>
      <c r="S259" s="6"/>
      <c r="X259" s="6"/>
    </row>
    <row r="260">
      <c r="L260" s="6"/>
      <c r="S260" s="6"/>
      <c r="X260" s="6"/>
    </row>
    <row r="261">
      <c r="L261" s="6"/>
      <c r="S261" s="6"/>
      <c r="X261" s="6"/>
    </row>
    <row r="262">
      <c r="L262" s="6"/>
      <c r="S262" s="6"/>
      <c r="X262" s="6"/>
    </row>
    <row r="263">
      <c r="L263" s="6"/>
      <c r="S263" s="6"/>
      <c r="X263" s="6"/>
    </row>
    <row r="264">
      <c r="L264" s="6"/>
      <c r="S264" s="6"/>
      <c r="X264" s="6"/>
    </row>
    <row r="265">
      <c r="L265" s="6"/>
      <c r="S265" s="6"/>
      <c r="X265" s="6"/>
    </row>
    <row r="266">
      <c r="L266" s="6"/>
      <c r="S266" s="6"/>
      <c r="X266" s="6"/>
    </row>
    <row r="267">
      <c r="L267" s="6"/>
      <c r="S267" s="6"/>
      <c r="X267" s="6"/>
    </row>
    <row r="268">
      <c r="L268" s="6"/>
      <c r="S268" s="6"/>
      <c r="X268" s="6"/>
    </row>
    <row r="269">
      <c r="L269" s="6"/>
      <c r="S269" s="6"/>
      <c r="X269" s="6"/>
    </row>
    <row r="270">
      <c r="L270" s="6"/>
      <c r="S270" s="6"/>
      <c r="X270" s="6"/>
    </row>
    <row r="271">
      <c r="L271" s="6"/>
      <c r="S271" s="6"/>
      <c r="X271" s="6"/>
    </row>
    <row r="272">
      <c r="L272" s="6"/>
      <c r="S272" s="6"/>
      <c r="X272" s="6"/>
    </row>
    <row r="273">
      <c r="L273" s="6"/>
      <c r="S273" s="6"/>
      <c r="X273" s="6"/>
    </row>
    <row r="274">
      <c r="L274" s="6"/>
      <c r="S274" s="6"/>
      <c r="X274" s="6"/>
    </row>
    <row r="275">
      <c r="L275" s="6"/>
      <c r="S275" s="6"/>
      <c r="X275" s="6"/>
    </row>
    <row r="276">
      <c r="L276" s="6"/>
      <c r="S276" s="6"/>
      <c r="X276" s="6"/>
    </row>
    <row r="277">
      <c r="L277" s="6"/>
      <c r="S277" s="6"/>
      <c r="X277" s="6"/>
    </row>
    <row r="278">
      <c r="L278" s="6"/>
      <c r="S278" s="6"/>
      <c r="X278" s="6"/>
    </row>
    <row r="279">
      <c r="L279" s="6"/>
      <c r="S279" s="6"/>
      <c r="X279" s="6"/>
    </row>
    <row r="280">
      <c r="L280" s="6"/>
      <c r="S280" s="6"/>
      <c r="X280" s="6"/>
    </row>
    <row r="281">
      <c r="L281" s="6"/>
      <c r="S281" s="6"/>
      <c r="X281" s="6"/>
    </row>
    <row r="282">
      <c r="L282" s="6"/>
      <c r="S282" s="6"/>
      <c r="X282" s="6"/>
    </row>
    <row r="283">
      <c r="L283" s="6"/>
      <c r="S283" s="6"/>
      <c r="X283" s="6"/>
    </row>
    <row r="284">
      <c r="L284" s="6"/>
      <c r="S284" s="6"/>
      <c r="X284" s="6"/>
    </row>
    <row r="285">
      <c r="L285" s="6"/>
      <c r="S285" s="6"/>
      <c r="X285" s="6"/>
    </row>
    <row r="286">
      <c r="L286" s="6"/>
      <c r="S286" s="6"/>
      <c r="X286" s="6"/>
    </row>
    <row r="287">
      <c r="L287" s="6"/>
      <c r="S287" s="6"/>
      <c r="X287" s="6"/>
    </row>
    <row r="288">
      <c r="L288" s="6"/>
      <c r="S288" s="6"/>
      <c r="X288" s="6"/>
    </row>
    <row r="289">
      <c r="L289" s="6"/>
      <c r="S289" s="6"/>
      <c r="X289" s="6"/>
    </row>
    <row r="290">
      <c r="L290" s="6"/>
      <c r="S290" s="6"/>
      <c r="X290" s="6"/>
    </row>
    <row r="291">
      <c r="L291" s="6"/>
      <c r="S291" s="6"/>
      <c r="X291" s="6"/>
    </row>
    <row r="292">
      <c r="L292" s="6"/>
      <c r="S292" s="6"/>
      <c r="X292" s="6"/>
    </row>
    <row r="293">
      <c r="L293" s="6"/>
      <c r="S293" s="6"/>
      <c r="X293" s="6"/>
    </row>
    <row r="294">
      <c r="L294" s="6"/>
      <c r="S294" s="6"/>
      <c r="X294" s="6"/>
    </row>
    <row r="295">
      <c r="L295" s="6"/>
      <c r="S295" s="6"/>
      <c r="X295" s="6"/>
    </row>
    <row r="296">
      <c r="L296" s="6"/>
      <c r="S296" s="6"/>
      <c r="X296" s="6"/>
    </row>
    <row r="297">
      <c r="L297" s="6"/>
      <c r="S297" s="6"/>
      <c r="X297" s="6"/>
    </row>
    <row r="298">
      <c r="L298" s="6"/>
      <c r="S298" s="6"/>
      <c r="X298" s="6"/>
    </row>
    <row r="299">
      <c r="L299" s="6"/>
      <c r="S299" s="6"/>
      <c r="X299" s="6"/>
    </row>
    <row r="300">
      <c r="L300" s="6"/>
      <c r="S300" s="6"/>
      <c r="X300" s="6"/>
    </row>
    <row r="301">
      <c r="L301" s="6"/>
      <c r="S301" s="6"/>
      <c r="X301" s="6"/>
    </row>
    <row r="302">
      <c r="L302" s="6"/>
      <c r="S302" s="6"/>
      <c r="X302" s="6"/>
    </row>
    <row r="303">
      <c r="L303" s="6"/>
      <c r="S303" s="6"/>
      <c r="X303" s="6"/>
    </row>
    <row r="304">
      <c r="L304" s="6"/>
      <c r="S304" s="6"/>
      <c r="X304" s="6"/>
    </row>
    <row r="305">
      <c r="L305" s="6"/>
      <c r="S305" s="6"/>
      <c r="X305" s="6"/>
    </row>
    <row r="306">
      <c r="L306" s="6"/>
      <c r="S306" s="6"/>
      <c r="X306" s="6"/>
    </row>
    <row r="307">
      <c r="L307" s="6"/>
      <c r="S307" s="6"/>
      <c r="X307" s="6"/>
    </row>
    <row r="308">
      <c r="L308" s="6"/>
      <c r="S308" s="6"/>
      <c r="X308" s="6"/>
    </row>
    <row r="309">
      <c r="L309" s="6"/>
      <c r="S309" s="6"/>
      <c r="X309" s="6"/>
    </row>
    <row r="310">
      <c r="L310" s="6"/>
      <c r="S310" s="6"/>
      <c r="X310" s="6"/>
    </row>
    <row r="311">
      <c r="L311" s="6"/>
      <c r="S311" s="6"/>
      <c r="X311" s="6"/>
    </row>
    <row r="312">
      <c r="L312" s="6"/>
      <c r="S312" s="6"/>
      <c r="X312" s="6"/>
    </row>
    <row r="313">
      <c r="L313" s="6"/>
      <c r="S313" s="6"/>
      <c r="X313" s="6"/>
    </row>
    <row r="314">
      <c r="L314" s="6"/>
      <c r="S314" s="6"/>
      <c r="X314" s="6"/>
    </row>
    <row r="315">
      <c r="L315" s="6"/>
      <c r="S315" s="6"/>
      <c r="X315" s="6"/>
    </row>
    <row r="316">
      <c r="L316" s="6"/>
      <c r="S316" s="6"/>
      <c r="X316" s="6"/>
    </row>
    <row r="317">
      <c r="L317" s="6"/>
      <c r="S317" s="6"/>
      <c r="X317" s="6"/>
    </row>
    <row r="318">
      <c r="L318" s="6"/>
      <c r="S318" s="6"/>
      <c r="X318" s="6"/>
    </row>
    <row r="319">
      <c r="L319" s="6"/>
      <c r="S319" s="6"/>
      <c r="X319" s="6"/>
    </row>
    <row r="320">
      <c r="L320" s="6"/>
      <c r="S320" s="6"/>
      <c r="X320" s="6"/>
    </row>
    <row r="321">
      <c r="L321" s="6"/>
      <c r="S321" s="6"/>
      <c r="X321" s="6"/>
    </row>
    <row r="322">
      <c r="L322" s="6"/>
      <c r="S322" s="6"/>
      <c r="X322" s="6"/>
    </row>
    <row r="323">
      <c r="L323" s="6"/>
      <c r="S323" s="6"/>
      <c r="X323" s="6"/>
    </row>
    <row r="324">
      <c r="L324" s="6"/>
      <c r="S324" s="6"/>
      <c r="X324" s="6"/>
    </row>
    <row r="325">
      <c r="L325" s="6"/>
      <c r="S325" s="6"/>
      <c r="X325" s="6"/>
    </row>
    <row r="326">
      <c r="L326" s="6"/>
      <c r="S326" s="6"/>
      <c r="X326" s="6"/>
    </row>
    <row r="327">
      <c r="L327" s="6"/>
      <c r="S327" s="6"/>
      <c r="X327" s="6"/>
    </row>
    <row r="328">
      <c r="L328" s="6"/>
      <c r="S328" s="6"/>
      <c r="X328" s="6"/>
    </row>
    <row r="329">
      <c r="L329" s="6"/>
      <c r="S329" s="6"/>
      <c r="X329" s="6"/>
    </row>
    <row r="330">
      <c r="L330" s="6"/>
      <c r="S330" s="6"/>
      <c r="X330" s="6"/>
    </row>
    <row r="331">
      <c r="L331" s="6"/>
      <c r="S331" s="6"/>
      <c r="X331" s="6"/>
    </row>
    <row r="332">
      <c r="L332" s="6"/>
      <c r="S332" s="6"/>
      <c r="X332" s="6"/>
    </row>
    <row r="333">
      <c r="L333" s="6"/>
      <c r="S333" s="6"/>
      <c r="X333" s="6"/>
    </row>
    <row r="334">
      <c r="L334" s="6"/>
      <c r="S334" s="6"/>
      <c r="X334" s="6"/>
    </row>
    <row r="335">
      <c r="L335" s="6"/>
      <c r="S335" s="6"/>
      <c r="X335" s="6"/>
    </row>
    <row r="336">
      <c r="L336" s="6"/>
      <c r="S336" s="6"/>
      <c r="X336" s="6"/>
    </row>
    <row r="337">
      <c r="L337" s="6"/>
      <c r="S337" s="6"/>
      <c r="X337" s="6"/>
    </row>
    <row r="338">
      <c r="L338" s="6"/>
      <c r="S338" s="6"/>
      <c r="X338" s="6"/>
    </row>
    <row r="339">
      <c r="L339" s="6"/>
      <c r="S339" s="6"/>
      <c r="X339" s="6"/>
    </row>
    <row r="340">
      <c r="L340" s="6"/>
      <c r="S340" s="6"/>
      <c r="X340" s="6"/>
    </row>
    <row r="341">
      <c r="L341" s="6"/>
      <c r="S341" s="6"/>
      <c r="X341" s="6"/>
    </row>
    <row r="342">
      <c r="L342" s="6"/>
      <c r="S342" s="6"/>
      <c r="X342" s="6"/>
    </row>
    <row r="343">
      <c r="L343" s="6"/>
      <c r="S343" s="6"/>
      <c r="X343" s="6"/>
    </row>
    <row r="344">
      <c r="L344" s="6"/>
      <c r="S344" s="6"/>
      <c r="X344" s="6"/>
    </row>
    <row r="345">
      <c r="L345" s="6"/>
      <c r="S345" s="6"/>
      <c r="X345" s="6"/>
    </row>
    <row r="346">
      <c r="L346" s="6"/>
      <c r="S346" s="6"/>
      <c r="X346" s="6"/>
    </row>
    <row r="347">
      <c r="L347" s="6"/>
      <c r="S347" s="6"/>
      <c r="X347" s="6"/>
    </row>
    <row r="348">
      <c r="L348" s="6"/>
      <c r="S348" s="6"/>
      <c r="X348" s="6"/>
    </row>
    <row r="349">
      <c r="L349" s="6"/>
      <c r="S349" s="6"/>
      <c r="X349" s="6"/>
    </row>
    <row r="350">
      <c r="L350" s="6"/>
      <c r="S350" s="6"/>
      <c r="X350" s="6"/>
    </row>
    <row r="351">
      <c r="L351" s="6"/>
      <c r="S351" s="6"/>
      <c r="X351" s="6"/>
    </row>
    <row r="352">
      <c r="L352" s="6"/>
      <c r="S352" s="6"/>
      <c r="X352" s="6"/>
    </row>
    <row r="353">
      <c r="L353" s="6"/>
      <c r="S353" s="6"/>
      <c r="X353" s="6"/>
    </row>
    <row r="354">
      <c r="L354" s="6"/>
      <c r="S354" s="6"/>
      <c r="X354" s="6"/>
    </row>
    <row r="355">
      <c r="L355" s="6"/>
      <c r="S355" s="6"/>
      <c r="X355" s="6"/>
    </row>
    <row r="356">
      <c r="L356" s="6"/>
      <c r="S356" s="6"/>
      <c r="X356" s="6"/>
    </row>
    <row r="357">
      <c r="L357" s="6"/>
      <c r="S357" s="6"/>
      <c r="X357" s="6"/>
    </row>
    <row r="358">
      <c r="L358" s="6"/>
      <c r="S358" s="6"/>
      <c r="X358" s="6"/>
    </row>
    <row r="359">
      <c r="L359" s="6"/>
      <c r="S359" s="6"/>
      <c r="X359" s="6"/>
    </row>
    <row r="360">
      <c r="L360" s="6"/>
      <c r="S360" s="6"/>
      <c r="X360" s="6"/>
    </row>
    <row r="361">
      <c r="L361" s="6"/>
      <c r="S361" s="6"/>
      <c r="X361" s="6"/>
    </row>
    <row r="362">
      <c r="L362" s="6"/>
      <c r="S362" s="6"/>
      <c r="X362" s="6"/>
    </row>
    <row r="363">
      <c r="L363" s="6"/>
      <c r="S363" s="6"/>
      <c r="X363" s="6"/>
    </row>
    <row r="364">
      <c r="L364" s="6"/>
      <c r="S364" s="6"/>
      <c r="X364" s="6"/>
    </row>
    <row r="365">
      <c r="L365" s="6"/>
      <c r="S365" s="6"/>
      <c r="X365" s="6"/>
    </row>
    <row r="366">
      <c r="L366" s="6"/>
      <c r="S366" s="6"/>
      <c r="X366" s="6"/>
    </row>
    <row r="367">
      <c r="L367" s="6"/>
      <c r="S367" s="6"/>
      <c r="X367" s="6"/>
    </row>
    <row r="368">
      <c r="L368" s="6"/>
      <c r="S368" s="6"/>
      <c r="X368" s="6"/>
    </row>
    <row r="369">
      <c r="L369" s="6"/>
      <c r="S369" s="6"/>
      <c r="X369" s="6"/>
    </row>
    <row r="370">
      <c r="L370" s="6"/>
      <c r="S370" s="6"/>
      <c r="X370" s="6"/>
    </row>
    <row r="371">
      <c r="L371" s="6"/>
      <c r="S371" s="6"/>
      <c r="X371" s="6"/>
    </row>
    <row r="372">
      <c r="L372" s="6"/>
      <c r="S372" s="6"/>
      <c r="X372" s="6"/>
    </row>
    <row r="373">
      <c r="L373" s="6"/>
      <c r="S373" s="6"/>
      <c r="X373" s="6"/>
    </row>
    <row r="374">
      <c r="L374" s="6"/>
      <c r="S374" s="6"/>
      <c r="X374" s="6"/>
    </row>
    <row r="375">
      <c r="L375" s="6"/>
      <c r="S375" s="6"/>
      <c r="X375" s="6"/>
    </row>
    <row r="376">
      <c r="L376" s="6"/>
      <c r="S376" s="6"/>
      <c r="X376" s="6"/>
    </row>
    <row r="377">
      <c r="L377" s="6"/>
      <c r="S377" s="6"/>
      <c r="X377" s="6"/>
    </row>
    <row r="378">
      <c r="L378" s="6"/>
      <c r="S378" s="6"/>
      <c r="X378" s="6"/>
    </row>
    <row r="379">
      <c r="L379" s="6"/>
      <c r="S379" s="6"/>
      <c r="X379" s="6"/>
    </row>
    <row r="380">
      <c r="L380" s="6"/>
      <c r="S380" s="6"/>
      <c r="X380" s="6"/>
    </row>
    <row r="381">
      <c r="L381" s="6"/>
      <c r="S381" s="6"/>
      <c r="X381" s="6"/>
    </row>
    <row r="382">
      <c r="L382" s="6"/>
      <c r="S382" s="6"/>
      <c r="X382" s="6"/>
    </row>
    <row r="383">
      <c r="L383" s="6"/>
      <c r="S383" s="6"/>
      <c r="X383" s="6"/>
    </row>
    <row r="384">
      <c r="L384" s="6"/>
      <c r="S384" s="6"/>
      <c r="X384" s="6"/>
    </row>
    <row r="385">
      <c r="L385" s="6"/>
      <c r="S385" s="6"/>
      <c r="X385" s="6"/>
    </row>
    <row r="386">
      <c r="L386" s="6"/>
      <c r="S386" s="6"/>
      <c r="X386" s="6"/>
    </row>
    <row r="387">
      <c r="L387" s="6"/>
      <c r="S387" s="6"/>
      <c r="X387" s="6"/>
    </row>
    <row r="388">
      <c r="L388" s="6"/>
      <c r="S388" s="6"/>
      <c r="X388" s="6"/>
    </row>
    <row r="389">
      <c r="L389" s="6"/>
      <c r="S389" s="6"/>
      <c r="X389" s="6"/>
    </row>
    <row r="390">
      <c r="L390" s="6"/>
      <c r="S390" s="6"/>
      <c r="X390" s="6"/>
    </row>
    <row r="391">
      <c r="L391" s="6"/>
      <c r="S391" s="6"/>
      <c r="X391" s="6"/>
    </row>
    <row r="392">
      <c r="L392" s="6"/>
      <c r="S392" s="6"/>
      <c r="X392" s="6"/>
    </row>
    <row r="393">
      <c r="L393" s="6"/>
      <c r="S393" s="6"/>
      <c r="X393" s="6"/>
    </row>
    <row r="394">
      <c r="L394" s="6"/>
      <c r="S394" s="6"/>
      <c r="X394" s="6"/>
    </row>
    <row r="395">
      <c r="L395" s="6"/>
      <c r="S395" s="6"/>
      <c r="X395" s="6"/>
    </row>
    <row r="396">
      <c r="L396" s="6"/>
      <c r="S396" s="6"/>
      <c r="X396" s="6"/>
    </row>
    <row r="397">
      <c r="L397" s="6"/>
      <c r="S397" s="6"/>
      <c r="X397" s="6"/>
    </row>
    <row r="398">
      <c r="L398" s="6"/>
      <c r="S398" s="6"/>
      <c r="X398" s="6"/>
    </row>
    <row r="399">
      <c r="L399" s="6"/>
      <c r="S399" s="6"/>
      <c r="X399" s="6"/>
    </row>
    <row r="400">
      <c r="L400" s="6"/>
      <c r="S400" s="6"/>
      <c r="X400" s="6"/>
    </row>
    <row r="401">
      <c r="L401" s="6"/>
      <c r="S401" s="6"/>
      <c r="X401" s="6"/>
    </row>
    <row r="402">
      <c r="L402" s="6"/>
      <c r="S402" s="6"/>
      <c r="X402" s="6"/>
    </row>
    <row r="403">
      <c r="L403" s="6"/>
      <c r="S403" s="6"/>
      <c r="X403" s="6"/>
    </row>
    <row r="404">
      <c r="L404" s="6"/>
      <c r="S404" s="6"/>
      <c r="X404" s="6"/>
    </row>
    <row r="405">
      <c r="L405" s="6"/>
      <c r="S405" s="6"/>
      <c r="X405" s="6"/>
    </row>
    <row r="406">
      <c r="L406" s="6"/>
      <c r="S406" s="6"/>
      <c r="X406" s="6"/>
    </row>
    <row r="407">
      <c r="L407" s="6"/>
      <c r="S407" s="6"/>
      <c r="X407" s="6"/>
    </row>
    <row r="408">
      <c r="L408" s="6"/>
      <c r="S408" s="6"/>
      <c r="X408" s="6"/>
    </row>
    <row r="409">
      <c r="L409" s="6"/>
      <c r="S409" s="6"/>
      <c r="X409" s="6"/>
    </row>
    <row r="410">
      <c r="L410" s="6"/>
      <c r="S410" s="6"/>
      <c r="X410" s="6"/>
    </row>
    <row r="411">
      <c r="L411" s="6"/>
      <c r="S411" s="6"/>
      <c r="X411" s="6"/>
    </row>
    <row r="412">
      <c r="L412" s="6"/>
      <c r="S412" s="6"/>
      <c r="X412" s="6"/>
    </row>
    <row r="413">
      <c r="L413" s="6"/>
      <c r="S413" s="6"/>
      <c r="X413" s="6"/>
    </row>
    <row r="414">
      <c r="L414" s="6"/>
      <c r="S414" s="6"/>
      <c r="X414" s="6"/>
    </row>
    <row r="415">
      <c r="L415" s="6"/>
      <c r="S415" s="6"/>
      <c r="X415" s="6"/>
    </row>
    <row r="416">
      <c r="L416" s="6"/>
      <c r="S416" s="6"/>
      <c r="X416" s="6"/>
    </row>
    <row r="417">
      <c r="L417" s="6"/>
      <c r="S417" s="6"/>
      <c r="X417" s="6"/>
    </row>
    <row r="418">
      <c r="L418" s="6"/>
      <c r="S418" s="6"/>
      <c r="X418" s="6"/>
    </row>
    <row r="419">
      <c r="L419" s="6"/>
      <c r="S419" s="6"/>
      <c r="X419" s="6"/>
    </row>
    <row r="420">
      <c r="L420" s="6"/>
      <c r="S420" s="6"/>
      <c r="X420" s="6"/>
    </row>
    <row r="421">
      <c r="L421" s="6"/>
      <c r="S421" s="6"/>
      <c r="X421" s="6"/>
    </row>
    <row r="422">
      <c r="L422" s="6"/>
      <c r="S422" s="6"/>
      <c r="X422" s="6"/>
    </row>
    <row r="423">
      <c r="L423" s="6"/>
      <c r="S423" s="6"/>
      <c r="X423" s="6"/>
    </row>
    <row r="424">
      <c r="L424" s="6"/>
      <c r="S424" s="6"/>
      <c r="X424" s="6"/>
    </row>
    <row r="425">
      <c r="L425" s="6"/>
      <c r="S425" s="6"/>
      <c r="X425" s="6"/>
    </row>
    <row r="426">
      <c r="L426" s="6"/>
      <c r="S426" s="6"/>
      <c r="X426" s="6"/>
    </row>
    <row r="427">
      <c r="L427" s="6"/>
      <c r="S427" s="6"/>
      <c r="X427" s="6"/>
    </row>
    <row r="428">
      <c r="L428" s="6"/>
      <c r="S428" s="6"/>
      <c r="X428" s="6"/>
    </row>
    <row r="429">
      <c r="L429" s="6"/>
      <c r="S429" s="6"/>
      <c r="X429" s="6"/>
    </row>
    <row r="430">
      <c r="L430" s="6"/>
      <c r="S430" s="6"/>
      <c r="X430" s="6"/>
    </row>
    <row r="431">
      <c r="L431" s="6"/>
      <c r="S431" s="6"/>
      <c r="X431" s="6"/>
    </row>
    <row r="432">
      <c r="L432" s="6"/>
      <c r="S432" s="6"/>
      <c r="X432" s="6"/>
    </row>
    <row r="433">
      <c r="L433" s="6"/>
      <c r="S433" s="6"/>
      <c r="X433" s="6"/>
    </row>
    <row r="434">
      <c r="L434" s="6"/>
      <c r="S434" s="6"/>
      <c r="X434" s="6"/>
    </row>
    <row r="435">
      <c r="L435" s="6"/>
      <c r="S435" s="6"/>
      <c r="X435" s="6"/>
    </row>
    <row r="436">
      <c r="L436" s="6"/>
      <c r="S436" s="6"/>
      <c r="X436" s="6"/>
    </row>
    <row r="437">
      <c r="L437" s="6"/>
      <c r="S437" s="6"/>
      <c r="X437" s="6"/>
    </row>
    <row r="438">
      <c r="L438" s="6"/>
      <c r="S438" s="6"/>
      <c r="X438" s="6"/>
    </row>
    <row r="439">
      <c r="L439" s="6"/>
      <c r="S439" s="6"/>
      <c r="X439" s="6"/>
    </row>
    <row r="440">
      <c r="L440" s="6"/>
      <c r="S440" s="6"/>
      <c r="X440" s="6"/>
    </row>
    <row r="441">
      <c r="L441" s="6"/>
      <c r="S441" s="6"/>
      <c r="X441" s="6"/>
    </row>
    <row r="442">
      <c r="L442" s="6"/>
      <c r="S442" s="6"/>
      <c r="X442" s="6"/>
    </row>
    <row r="443">
      <c r="L443" s="6"/>
      <c r="S443" s="6"/>
      <c r="X443" s="6"/>
    </row>
    <row r="444">
      <c r="L444" s="6"/>
      <c r="S444" s="6"/>
      <c r="X444" s="6"/>
    </row>
    <row r="445">
      <c r="L445" s="6"/>
      <c r="S445" s="6"/>
      <c r="X445" s="6"/>
    </row>
    <row r="446">
      <c r="L446" s="6"/>
      <c r="S446" s="6"/>
      <c r="X446" s="6"/>
    </row>
    <row r="447">
      <c r="L447" s="6"/>
      <c r="S447" s="6"/>
      <c r="X447" s="6"/>
    </row>
    <row r="448">
      <c r="L448" s="6"/>
      <c r="S448" s="6"/>
      <c r="X448" s="6"/>
    </row>
    <row r="449">
      <c r="L449" s="6"/>
      <c r="S449" s="6"/>
      <c r="X449" s="6"/>
    </row>
    <row r="450">
      <c r="L450" s="6"/>
      <c r="S450" s="6"/>
      <c r="X450" s="6"/>
    </row>
    <row r="451">
      <c r="L451" s="6"/>
      <c r="S451" s="6"/>
      <c r="X451" s="6"/>
    </row>
    <row r="452">
      <c r="L452" s="6"/>
      <c r="S452" s="6"/>
      <c r="X452" s="6"/>
    </row>
    <row r="453">
      <c r="L453" s="6"/>
      <c r="S453" s="6"/>
      <c r="X453" s="6"/>
    </row>
    <row r="454">
      <c r="L454" s="6"/>
      <c r="S454" s="6"/>
      <c r="X454" s="6"/>
    </row>
    <row r="455">
      <c r="L455" s="6"/>
      <c r="S455" s="6"/>
      <c r="X455" s="6"/>
    </row>
    <row r="456">
      <c r="L456" s="6"/>
      <c r="S456" s="6"/>
      <c r="X456" s="6"/>
    </row>
    <row r="457">
      <c r="L457" s="6"/>
      <c r="S457" s="6"/>
      <c r="X457" s="6"/>
    </row>
    <row r="458">
      <c r="L458" s="6"/>
      <c r="S458" s="6"/>
      <c r="X458" s="6"/>
    </row>
    <row r="459">
      <c r="L459" s="6"/>
      <c r="S459" s="6"/>
      <c r="X459" s="6"/>
    </row>
    <row r="460">
      <c r="L460" s="6"/>
      <c r="S460" s="6"/>
      <c r="X460" s="6"/>
    </row>
    <row r="461">
      <c r="L461" s="6"/>
      <c r="S461" s="6"/>
      <c r="X461" s="6"/>
    </row>
    <row r="462">
      <c r="L462" s="6"/>
      <c r="S462" s="6"/>
      <c r="X462" s="6"/>
    </row>
    <row r="463">
      <c r="L463" s="6"/>
      <c r="S463" s="6"/>
      <c r="X463" s="6"/>
    </row>
    <row r="464">
      <c r="L464" s="6"/>
      <c r="S464" s="6"/>
      <c r="X464" s="6"/>
    </row>
    <row r="465">
      <c r="L465" s="6"/>
      <c r="S465" s="6"/>
      <c r="X465" s="6"/>
    </row>
    <row r="466">
      <c r="L466" s="6"/>
      <c r="S466" s="6"/>
      <c r="X466" s="6"/>
    </row>
    <row r="467">
      <c r="L467" s="6"/>
      <c r="S467" s="6"/>
      <c r="X467" s="6"/>
    </row>
    <row r="468">
      <c r="L468" s="6"/>
      <c r="S468" s="6"/>
      <c r="X468" s="6"/>
    </row>
    <row r="469">
      <c r="L469" s="6"/>
      <c r="S469" s="6"/>
      <c r="X469" s="6"/>
    </row>
    <row r="470">
      <c r="L470" s="6"/>
      <c r="S470" s="6"/>
      <c r="X470" s="6"/>
    </row>
    <row r="471">
      <c r="L471" s="6"/>
      <c r="S471" s="6"/>
      <c r="X471" s="6"/>
    </row>
    <row r="472">
      <c r="L472" s="6"/>
      <c r="S472" s="6"/>
      <c r="X472" s="6"/>
    </row>
    <row r="473">
      <c r="L473" s="6"/>
      <c r="S473" s="6"/>
      <c r="X473" s="6"/>
    </row>
    <row r="474">
      <c r="L474" s="6"/>
      <c r="S474" s="6"/>
      <c r="X474" s="6"/>
    </row>
    <row r="475">
      <c r="L475" s="6"/>
      <c r="S475" s="6"/>
      <c r="X475" s="6"/>
    </row>
    <row r="476">
      <c r="L476" s="6"/>
      <c r="S476" s="6"/>
      <c r="X476" s="6"/>
    </row>
    <row r="477">
      <c r="L477" s="6"/>
      <c r="S477" s="6"/>
      <c r="X477" s="6"/>
    </row>
    <row r="478">
      <c r="L478" s="6"/>
      <c r="S478" s="6"/>
      <c r="X478" s="6"/>
    </row>
    <row r="479">
      <c r="L479" s="6"/>
      <c r="S479" s="6"/>
      <c r="X479" s="6"/>
    </row>
    <row r="480">
      <c r="L480" s="6"/>
      <c r="S480" s="6"/>
      <c r="X480" s="6"/>
    </row>
    <row r="481">
      <c r="L481" s="6"/>
      <c r="S481" s="6"/>
      <c r="X481" s="6"/>
    </row>
    <row r="482">
      <c r="L482" s="6"/>
      <c r="S482" s="6"/>
      <c r="X482" s="6"/>
    </row>
    <row r="483">
      <c r="L483" s="6"/>
      <c r="S483" s="6"/>
      <c r="X483" s="6"/>
    </row>
    <row r="484">
      <c r="L484" s="6"/>
      <c r="S484" s="6"/>
      <c r="X484" s="6"/>
    </row>
    <row r="485">
      <c r="L485" s="6"/>
      <c r="S485" s="6"/>
      <c r="X485" s="6"/>
    </row>
    <row r="486">
      <c r="L486" s="6"/>
      <c r="S486" s="6"/>
      <c r="X486" s="6"/>
    </row>
    <row r="487">
      <c r="L487" s="6"/>
      <c r="S487" s="6"/>
      <c r="X487" s="6"/>
    </row>
    <row r="488">
      <c r="L488" s="6"/>
      <c r="S488" s="6"/>
      <c r="X488" s="6"/>
    </row>
    <row r="489">
      <c r="L489" s="6"/>
      <c r="S489" s="6"/>
      <c r="X489" s="6"/>
    </row>
    <row r="490">
      <c r="L490" s="6"/>
      <c r="S490" s="6"/>
      <c r="X490" s="6"/>
    </row>
    <row r="491">
      <c r="L491" s="6"/>
      <c r="S491" s="6"/>
      <c r="X491" s="6"/>
    </row>
    <row r="492">
      <c r="L492" s="6"/>
      <c r="S492" s="6"/>
      <c r="X492" s="6"/>
    </row>
    <row r="493">
      <c r="L493" s="6"/>
      <c r="S493" s="6"/>
      <c r="X493" s="6"/>
    </row>
    <row r="494">
      <c r="L494" s="6"/>
      <c r="S494" s="6"/>
      <c r="X494" s="6"/>
    </row>
    <row r="495">
      <c r="L495" s="6"/>
      <c r="S495" s="6"/>
      <c r="X495" s="6"/>
    </row>
    <row r="496">
      <c r="L496" s="6"/>
      <c r="S496" s="6"/>
      <c r="X496" s="6"/>
    </row>
    <row r="497">
      <c r="L497" s="6"/>
      <c r="S497" s="6"/>
      <c r="X497" s="6"/>
    </row>
    <row r="498">
      <c r="L498" s="6"/>
      <c r="S498" s="6"/>
      <c r="X498" s="6"/>
    </row>
    <row r="499">
      <c r="L499" s="6"/>
      <c r="S499" s="6"/>
      <c r="X499" s="6"/>
    </row>
    <row r="500">
      <c r="L500" s="6"/>
      <c r="S500" s="6"/>
      <c r="X500" s="6"/>
    </row>
    <row r="501">
      <c r="L501" s="6"/>
      <c r="S501" s="6"/>
      <c r="X501" s="6"/>
    </row>
    <row r="502">
      <c r="L502" s="6"/>
      <c r="S502" s="6"/>
      <c r="X502" s="6"/>
    </row>
    <row r="503">
      <c r="L503" s="6"/>
      <c r="S503" s="6"/>
      <c r="X503" s="6"/>
    </row>
    <row r="504">
      <c r="L504" s="6"/>
      <c r="S504" s="6"/>
      <c r="X504" s="6"/>
    </row>
    <row r="505">
      <c r="L505" s="6"/>
      <c r="S505" s="6"/>
      <c r="X505" s="6"/>
    </row>
    <row r="506">
      <c r="L506" s="6"/>
      <c r="S506" s="6"/>
      <c r="X506" s="6"/>
    </row>
    <row r="507">
      <c r="L507" s="6"/>
      <c r="S507" s="6"/>
      <c r="X507" s="6"/>
    </row>
    <row r="508">
      <c r="L508" s="6"/>
      <c r="S508" s="6"/>
      <c r="X508" s="6"/>
    </row>
    <row r="509">
      <c r="L509" s="6"/>
      <c r="S509" s="6"/>
      <c r="X509" s="6"/>
    </row>
    <row r="510">
      <c r="L510" s="6"/>
      <c r="S510" s="6"/>
      <c r="X510" s="6"/>
    </row>
    <row r="511">
      <c r="L511" s="6"/>
      <c r="S511" s="6"/>
      <c r="X511" s="6"/>
    </row>
    <row r="512">
      <c r="L512" s="6"/>
      <c r="S512" s="6"/>
      <c r="X512" s="6"/>
    </row>
    <row r="513">
      <c r="L513" s="6"/>
      <c r="S513" s="6"/>
      <c r="X513" s="6"/>
    </row>
    <row r="514">
      <c r="L514" s="6"/>
      <c r="S514" s="6"/>
      <c r="X514" s="6"/>
    </row>
    <row r="515">
      <c r="L515" s="6"/>
      <c r="S515" s="6"/>
      <c r="X515" s="6"/>
    </row>
    <row r="516">
      <c r="L516" s="6"/>
      <c r="S516" s="6"/>
      <c r="X516" s="6"/>
    </row>
    <row r="517">
      <c r="L517" s="6"/>
      <c r="S517" s="6"/>
      <c r="X517" s="6"/>
    </row>
    <row r="518">
      <c r="L518" s="6"/>
      <c r="S518" s="6"/>
      <c r="X518" s="6"/>
    </row>
    <row r="519">
      <c r="L519" s="6"/>
      <c r="S519" s="6"/>
      <c r="X519" s="6"/>
    </row>
    <row r="520">
      <c r="L520" s="6"/>
      <c r="S520" s="6"/>
      <c r="X520" s="6"/>
    </row>
    <row r="521">
      <c r="L521" s="6"/>
      <c r="S521" s="6"/>
      <c r="X521" s="6"/>
    </row>
    <row r="522">
      <c r="L522" s="6"/>
      <c r="S522" s="6"/>
      <c r="X522" s="6"/>
    </row>
    <row r="523">
      <c r="L523" s="6"/>
      <c r="S523" s="6"/>
      <c r="X523" s="6"/>
    </row>
    <row r="524">
      <c r="L524" s="6"/>
      <c r="S524" s="6"/>
      <c r="X524" s="6"/>
    </row>
    <row r="525">
      <c r="L525" s="6"/>
      <c r="S525" s="6"/>
      <c r="X525" s="6"/>
    </row>
    <row r="526">
      <c r="L526" s="6"/>
      <c r="S526" s="6"/>
      <c r="X526" s="6"/>
    </row>
    <row r="527">
      <c r="L527" s="6"/>
      <c r="S527" s="6"/>
      <c r="X527" s="6"/>
    </row>
    <row r="528">
      <c r="L528" s="6"/>
      <c r="S528" s="6"/>
      <c r="X528" s="6"/>
    </row>
    <row r="529">
      <c r="L529" s="6"/>
      <c r="S529" s="6"/>
      <c r="X529" s="6"/>
    </row>
    <row r="530">
      <c r="L530" s="6"/>
      <c r="S530" s="6"/>
      <c r="X530" s="6"/>
    </row>
    <row r="531">
      <c r="L531" s="6"/>
      <c r="S531" s="6"/>
      <c r="X531" s="6"/>
    </row>
    <row r="532">
      <c r="L532" s="6"/>
      <c r="S532" s="6"/>
      <c r="X532" s="6"/>
    </row>
    <row r="533">
      <c r="L533" s="6"/>
      <c r="S533" s="6"/>
      <c r="X533" s="6"/>
    </row>
    <row r="534">
      <c r="L534" s="6"/>
      <c r="S534" s="6"/>
      <c r="X534" s="6"/>
    </row>
    <row r="535">
      <c r="L535" s="6"/>
      <c r="S535" s="6"/>
      <c r="X535" s="6"/>
    </row>
    <row r="536">
      <c r="L536" s="6"/>
      <c r="S536" s="6"/>
      <c r="X536" s="6"/>
    </row>
    <row r="537">
      <c r="L537" s="6"/>
      <c r="S537" s="6"/>
      <c r="X537" s="6"/>
    </row>
    <row r="538">
      <c r="L538" s="6"/>
      <c r="S538" s="6"/>
      <c r="X538" s="6"/>
    </row>
    <row r="539">
      <c r="L539" s="6"/>
      <c r="S539" s="6"/>
      <c r="X539" s="6"/>
    </row>
    <row r="540">
      <c r="L540" s="6"/>
      <c r="S540" s="6"/>
      <c r="X540" s="6"/>
    </row>
    <row r="541">
      <c r="L541" s="6"/>
      <c r="S541" s="6"/>
      <c r="X541" s="6"/>
    </row>
    <row r="542">
      <c r="L542" s="6"/>
      <c r="S542" s="6"/>
      <c r="X542" s="6"/>
    </row>
    <row r="543">
      <c r="L543" s="6"/>
      <c r="S543" s="6"/>
      <c r="X543" s="6"/>
    </row>
    <row r="544">
      <c r="L544" s="6"/>
      <c r="S544" s="6"/>
      <c r="X544" s="6"/>
    </row>
    <row r="545">
      <c r="L545" s="6"/>
      <c r="S545" s="6"/>
      <c r="X545" s="6"/>
    </row>
    <row r="546">
      <c r="L546" s="6"/>
      <c r="S546" s="6"/>
      <c r="X546" s="6"/>
    </row>
    <row r="547">
      <c r="L547" s="6"/>
      <c r="S547" s="6"/>
      <c r="X547" s="6"/>
    </row>
    <row r="548">
      <c r="L548" s="6"/>
      <c r="S548" s="6"/>
      <c r="X548" s="6"/>
    </row>
    <row r="549">
      <c r="L549" s="6"/>
      <c r="S549" s="6"/>
      <c r="X549" s="6"/>
    </row>
    <row r="550">
      <c r="L550" s="6"/>
      <c r="S550" s="6"/>
      <c r="X550" s="6"/>
    </row>
    <row r="551">
      <c r="L551" s="6"/>
      <c r="S551" s="6"/>
      <c r="X551" s="6"/>
    </row>
    <row r="552">
      <c r="L552" s="6"/>
      <c r="S552" s="6"/>
      <c r="X552" s="6"/>
    </row>
    <row r="553">
      <c r="L553" s="6"/>
      <c r="S553" s="6"/>
      <c r="X553" s="6"/>
    </row>
    <row r="554">
      <c r="L554" s="6"/>
      <c r="S554" s="6"/>
      <c r="X554" s="6"/>
    </row>
    <row r="555">
      <c r="L555" s="6"/>
      <c r="S555" s="6"/>
      <c r="X555" s="6"/>
    </row>
    <row r="556">
      <c r="L556" s="6"/>
      <c r="S556" s="6"/>
      <c r="X556" s="6"/>
    </row>
    <row r="557">
      <c r="L557" s="6"/>
      <c r="S557" s="6"/>
      <c r="X557" s="6"/>
    </row>
    <row r="558">
      <c r="L558" s="6"/>
      <c r="S558" s="6"/>
      <c r="X558" s="6"/>
    </row>
    <row r="559">
      <c r="L559" s="6"/>
      <c r="S559" s="6"/>
      <c r="X559" s="6"/>
    </row>
    <row r="560">
      <c r="L560" s="6"/>
      <c r="S560" s="6"/>
      <c r="X560" s="6"/>
    </row>
    <row r="561">
      <c r="L561" s="6"/>
      <c r="S561" s="6"/>
      <c r="X561" s="6"/>
    </row>
    <row r="562">
      <c r="L562" s="6"/>
      <c r="S562" s="6"/>
      <c r="X562" s="6"/>
    </row>
    <row r="563">
      <c r="L563" s="6"/>
      <c r="S563" s="6"/>
      <c r="X563" s="6"/>
    </row>
    <row r="564">
      <c r="L564" s="6"/>
      <c r="S564" s="6"/>
      <c r="X564" s="6"/>
    </row>
    <row r="565">
      <c r="L565" s="6"/>
      <c r="S565" s="6"/>
      <c r="X565" s="6"/>
    </row>
    <row r="566">
      <c r="L566" s="6"/>
      <c r="S566" s="6"/>
      <c r="X566" s="6"/>
    </row>
    <row r="567">
      <c r="L567" s="6"/>
      <c r="S567" s="6"/>
      <c r="X567" s="6"/>
    </row>
    <row r="568">
      <c r="L568" s="6"/>
      <c r="S568" s="6"/>
      <c r="X568" s="6"/>
    </row>
    <row r="569">
      <c r="L569" s="6"/>
      <c r="S569" s="6"/>
      <c r="X569" s="6"/>
    </row>
    <row r="570">
      <c r="L570" s="6"/>
      <c r="S570" s="6"/>
      <c r="X570" s="6"/>
    </row>
    <row r="571">
      <c r="L571" s="6"/>
      <c r="S571" s="6"/>
      <c r="X571" s="6"/>
    </row>
    <row r="572">
      <c r="L572" s="6"/>
      <c r="S572" s="6"/>
      <c r="X572" s="6"/>
    </row>
    <row r="573">
      <c r="L573" s="6"/>
      <c r="S573" s="6"/>
      <c r="X573" s="6"/>
    </row>
    <row r="574">
      <c r="L574" s="6"/>
      <c r="S574" s="6"/>
      <c r="X574" s="6"/>
    </row>
    <row r="575">
      <c r="L575" s="6"/>
      <c r="S575" s="6"/>
      <c r="X575" s="6"/>
    </row>
    <row r="576">
      <c r="L576" s="6"/>
      <c r="S576" s="6"/>
      <c r="X576" s="6"/>
    </row>
    <row r="577">
      <c r="L577" s="6"/>
      <c r="S577" s="6"/>
      <c r="X577" s="6"/>
    </row>
    <row r="578">
      <c r="L578" s="6"/>
      <c r="S578" s="6"/>
      <c r="X578" s="6"/>
    </row>
    <row r="579">
      <c r="L579" s="6"/>
      <c r="S579" s="6"/>
      <c r="X579" s="6"/>
    </row>
    <row r="580">
      <c r="L580" s="6"/>
      <c r="S580" s="6"/>
      <c r="X580" s="6"/>
    </row>
    <row r="581">
      <c r="L581" s="6"/>
      <c r="S581" s="6"/>
      <c r="X581" s="6"/>
    </row>
    <row r="582">
      <c r="L582" s="6"/>
      <c r="S582" s="6"/>
      <c r="X582" s="6"/>
    </row>
    <row r="583">
      <c r="L583" s="6"/>
      <c r="S583" s="6"/>
      <c r="X583" s="6"/>
    </row>
    <row r="584">
      <c r="L584" s="6"/>
      <c r="S584" s="6"/>
      <c r="X584" s="6"/>
    </row>
    <row r="585">
      <c r="L585" s="6"/>
      <c r="S585" s="6"/>
      <c r="X585" s="6"/>
    </row>
    <row r="586">
      <c r="L586" s="6"/>
      <c r="S586" s="6"/>
      <c r="X586" s="6"/>
    </row>
    <row r="587">
      <c r="L587" s="6"/>
      <c r="S587" s="6"/>
      <c r="X587" s="6"/>
    </row>
    <row r="588">
      <c r="L588" s="6"/>
      <c r="S588" s="6"/>
      <c r="X588" s="6"/>
    </row>
    <row r="589">
      <c r="L589" s="6"/>
      <c r="S589" s="6"/>
      <c r="X589" s="6"/>
    </row>
    <row r="590">
      <c r="L590" s="6"/>
      <c r="S590" s="6"/>
      <c r="X590" s="6"/>
    </row>
    <row r="591">
      <c r="L591" s="6"/>
      <c r="S591" s="6"/>
      <c r="X591" s="6"/>
    </row>
    <row r="592">
      <c r="L592" s="6"/>
      <c r="S592" s="6"/>
      <c r="X592" s="6"/>
    </row>
    <row r="593">
      <c r="L593" s="6"/>
      <c r="S593" s="6"/>
      <c r="X593" s="6"/>
    </row>
    <row r="594">
      <c r="L594" s="6"/>
      <c r="S594" s="6"/>
      <c r="X594" s="6"/>
    </row>
    <row r="595">
      <c r="L595" s="6"/>
      <c r="S595" s="6"/>
      <c r="X595" s="6"/>
    </row>
    <row r="596">
      <c r="L596" s="6"/>
      <c r="S596" s="6"/>
      <c r="X596" s="6"/>
    </row>
    <row r="597">
      <c r="L597" s="6"/>
      <c r="S597" s="6"/>
      <c r="X597" s="6"/>
    </row>
    <row r="598">
      <c r="L598" s="6"/>
      <c r="S598" s="6"/>
      <c r="X598" s="6"/>
    </row>
    <row r="599">
      <c r="L599" s="6"/>
      <c r="S599" s="6"/>
      <c r="X599" s="6"/>
    </row>
    <row r="600">
      <c r="L600" s="6"/>
      <c r="S600" s="6"/>
      <c r="X600" s="6"/>
    </row>
    <row r="601">
      <c r="L601" s="6"/>
      <c r="S601" s="6"/>
      <c r="X601" s="6"/>
    </row>
    <row r="602">
      <c r="L602" s="6"/>
      <c r="S602" s="6"/>
      <c r="X602" s="6"/>
    </row>
    <row r="603">
      <c r="L603" s="6"/>
      <c r="S603" s="6"/>
      <c r="X603" s="6"/>
    </row>
    <row r="604">
      <c r="L604" s="6"/>
      <c r="S604" s="6"/>
      <c r="X604" s="6"/>
    </row>
    <row r="605">
      <c r="L605" s="6"/>
      <c r="S605" s="6"/>
      <c r="X605" s="6"/>
    </row>
    <row r="606">
      <c r="L606" s="6"/>
      <c r="S606" s="6"/>
      <c r="X606" s="6"/>
    </row>
    <row r="607">
      <c r="L607" s="6"/>
      <c r="S607" s="6"/>
      <c r="X607" s="6"/>
    </row>
    <row r="608">
      <c r="L608" s="6"/>
      <c r="S608" s="6"/>
      <c r="X608" s="6"/>
    </row>
    <row r="609">
      <c r="L609" s="6"/>
      <c r="S609" s="6"/>
      <c r="X609" s="6"/>
    </row>
    <row r="610">
      <c r="L610" s="6"/>
      <c r="S610" s="6"/>
      <c r="X610" s="6"/>
    </row>
    <row r="611">
      <c r="L611" s="6"/>
      <c r="S611" s="6"/>
      <c r="X611" s="6"/>
    </row>
    <row r="612">
      <c r="L612" s="6"/>
      <c r="S612" s="6"/>
      <c r="X612" s="6"/>
    </row>
    <row r="613">
      <c r="L613" s="6"/>
      <c r="S613" s="6"/>
      <c r="X613" s="6"/>
    </row>
    <row r="614">
      <c r="L614" s="6"/>
      <c r="S614" s="6"/>
      <c r="X614" s="6"/>
    </row>
    <row r="615">
      <c r="L615" s="6"/>
      <c r="S615" s="6"/>
      <c r="X615" s="6"/>
    </row>
    <row r="616">
      <c r="L616" s="6"/>
      <c r="S616" s="6"/>
      <c r="X616" s="6"/>
    </row>
    <row r="617">
      <c r="L617" s="6"/>
      <c r="S617" s="6"/>
      <c r="X617" s="6"/>
    </row>
    <row r="618">
      <c r="L618" s="6"/>
      <c r="S618" s="6"/>
      <c r="X618" s="6"/>
    </row>
    <row r="619">
      <c r="L619" s="6"/>
      <c r="S619" s="6"/>
      <c r="X619" s="6"/>
    </row>
    <row r="620">
      <c r="L620" s="6"/>
      <c r="S620" s="6"/>
      <c r="X620" s="6"/>
    </row>
    <row r="621">
      <c r="L621" s="6"/>
      <c r="S621" s="6"/>
      <c r="X621" s="6"/>
    </row>
    <row r="622">
      <c r="L622" s="6"/>
      <c r="S622" s="6"/>
      <c r="X622" s="6"/>
    </row>
    <row r="623">
      <c r="L623" s="6"/>
      <c r="S623" s="6"/>
      <c r="X623" s="6"/>
    </row>
    <row r="624">
      <c r="L624" s="6"/>
      <c r="S624" s="6"/>
      <c r="X624" s="6"/>
    </row>
    <row r="625">
      <c r="L625" s="6"/>
      <c r="S625" s="6"/>
      <c r="X625" s="6"/>
    </row>
    <row r="626">
      <c r="L626" s="6"/>
      <c r="S626" s="6"/>
      <c r="X626" s="6"/>
    </row>
    <row r="627">
      <c r="L627" s="6"/>
      <c r="S627" s="6"/>
      <c r="X627" s="6"/>
    </row>
    <row r="628">
      <c r="L628" s="6"/>
      <c r="S628" s="6"/>
      <c r="X628" s="6"/>
    </row>
    <row r="629">
      <c r="L629" s="6"/>
      <c r="S629" s="6"/>
      <c r="X629" s="6"/>
    </row>
    <row r="630">
      <c r="L630" s="6"/>
      <c r="S630" s="6"/>
      <c r="X630" s="6"/>
    </row>
    <row r="631">
      <c r="L631" s="6"/>
      <c r="S631" s="6"/>
      <c r="X631" s="6"/>
    </row>
    <row r="632">
      <c r="L632" s="6"/>
      <c r="S632" s="6"/>
      <c r="X632" s="6"/>
    </row>
    <row r="633">
      <c r="L633" s="6"/>
      <c r="S633" s="6"/>
      <c r="X633" s="6"/>
    </row>
    <row r="634">
      <c r="L634" s="6"/>
      <c r="S634" s="6"/>
      <c r="X634" s="6"/>
    </row>
    <row r="635">
      <c r="L635" s="6"/>
      <c r="S635" s="6"/>
      <c r="X635" s="6"/>
    </row>
    <row r="636">
      <c r="L636" s="6"/>
      <c r="S636" s="6"/>
      <c r="X636" s="6"/>
    </row>
    <row r="637">
      <c r="L637" s="6"/>
      <c r="S637" s="6"/>
      <c r="X637" s="6"/>
    </row>
    <row r="638">
      <c r="L638" s="6"/>
      <c r="S638" s="6"/>
      <c r="X638" s="6"/>
    </row>
    <row r="639">
      <c r="L639" s="6"/>
      <c r="S639" s="6"/>
      <c r="X639" s="6"/>
    </row>
    <row r="640">
      <c r="L640" s="6"/>
      <c r="S640" s="6"/>
      <c r="X640" s="6"/>
    </row>
    <row r="641">
      <c r="L641" s="6"/>
      <c r="S641" s="6"/>
      <c r="X641" s="6"/>
    </row>
    <row r="642">
      <c r="L642" s="6"/>
      <c r="S642" s="6"/>
      <c r="X642" s="6"/>
    </row>
    <row r="643">
      <c r="L643" s="6"/>
      <c r="S643" s="6"/>
      <c r="X643" s="6"/>
    </row>
    <row r="644">
      <c r="L644" s="6"/>
      <c r="S644" s="6"/>
      <c r="X644" s="6"/>
    </row>
    <row r="645">
      <c r="L645" s="6"/>
      <c r="S645" s="6"/>
      <c r="X645" s="6"/>
    </row>
    <row r="646">
      <c r="L646" s="6"/>
      <c r="S646" s="6"/>
      <c r="X646" s="6"/>
    </row>
    <row r="647">
      <c r="L647" s="6"/>
      <c r="S647" s="6"/>
      <c r="X647" s="6"/>
    </row>
    <row r="648">
      <c r="L648" s="6"/>
      <c r="S648" s="6"/>
      <c r="X648" s="6"/>
    </row>
    <row r="649">
      <c r="L649" s="6"/>
      <c r="S649" s="6"/>
      <c r="X649" s="6"/>
    </row>
    <row r="650">
      <c r="L650" s="6"/>
      <c r="S650" s="6"/>
      <c r="X650" s="6"/>
    </row>
    <row r="651">
      <c r="L651" s="6"/>
      <c r="S651" s="6"/>
      <c r="X651" s="6"/>
    </row>
    <row r="652">
      <c r="L652" s="6"/>
      <c r="S652" s="6"/>
      <c r="X652" s="6"/>
    </row>
    <row r="653">
      <c r="L653" s="6"/>
      <c r="S653" s="6"/>
      <c r="X653" s="6"/>
    </row>
    <row r="654">
      <c r="L654" s="6"/>
      <c r="S654" s="6"/>
      <c r="X654" s="6"/>
    </row>
    <row r="655">
      <c r="L655" s="6"/>
      <c r="S655" s="6"/>
      <c r="X655" s="6"/>
    </row>
    <row r="656">
      <c r="L656" s="6"/>
      <c r="S656" s="6"/>
      <c r="X656" s="6"/>
    </row>
    <row r="657">
      <c r="L657" s="6"/>
      <c r="S657" s="6"/>
      <c r="X657" s="6"/>
    </row>
    <row r="658">
      <c r="L658" s="6"/>
      <c r="S658" s="6"/>
      <c r="X658" s="6"/>
    </row>
    <row r="659">
      <c r="L659" s="6"/>
      <c r="S659" s="6"/>
      <c r="X659" s="6"/>
    </row>
    <row r="660">
      <c r="L660" s="6"/>
      <c r="S660" s="6"/>
      <c r="X660" s="6"/>
    </row>
    <row r="661">
      <c r="L661" s="6"/>
      <c r="S661" s="6"/>
      <c r="X661" s="6"/>
    </row>
    <row r="662">
      <c r="L662" s="6"/>
      <c r="S662" s="6"/>
      <c r="X662" s="6"/>
    </row>
    <row r="663">
      <c r="L663" s="6"/>
      <c r="S663" s="6"/>
      <c r="X663" s="6"/>
    </row>
    <row r="664">
      <c r="L664" s="6"/>
      <c r="S664" s="6"/>
      <c r="X664" s="6"/>
    </row>
    <row r="665">
      <c r="L665" s="6"/>
      <c r="S665" s="6"/>
      <c r="X665" s="6"/>
    </row>
    <row r="666">
      <c r="L666" s="6"/>
      <c r="S666" s="6"/>
      <c r="X666" s="6"/>
    </row>
    <row r="667">
      <c r="L667" s="6"/>
      <c r="S667" s="6"/>
      <c r="X667" s="6"/>
    </row>
    <row r="668">
      <c r="L668" s="6"/>
      <c r="S668" s="6"/>
      <c r="X668" s="6"/>
    </row>
    <row r="669">
      <c r="L669" s="6"/>
      <c r="S669" s="6"/>
      <c r="X669" s="6"/>
    </row>
    <row r="670">
      <c r="L670" s="6"/>
      <c r="S670" s="6"/>
      <c r="X670" s="6"/>
    </row>
    <row r="671">
      <c r="L671" s="6"/>
      <c r="S671" s="6"/>
      <c r="X671" s="6"/>
    </row>
    <row r="672">
      <c r="L672" s="6"/>
      <c r="S672" s="6"/>
      <c r="X672" s="6"/>
    </row>
    <row r="673">
      <c r="L673" s="6"/>
      <c r="S673" s="6"/>
      <c r="X673" s="6"/>
    </row>
    <row r="674">
      <c r="L674" s="6"/>
      <c r="S674" s="6"/>
      <c r="X674" s="6"/>
    </row>
    <row r="675">
      <c r="L675" s="6"/>
      <c r="S675" s="6"/>
      <c r="X675" s="6"/>
    </row>
    <row r="676">
      <c r="L676" s="6"/>
      <c r="S676" s="6"/>
      <c r="X676" s="6"/>
    </row>
    <row r="677">
      <c r="L677" s="6"/>
      <c r="S677" s="6"/>
      <c r="X677" s="6"/>
    </row>
    <row r="678">
      <c r="L678" s="6"/>
      <c r="S678" s="6"/>
      <c r="X678" s="6"/>
    </row>
    <row r="679">
      <c r="L679" s="6"/>
      <c r="S679" s="6"/>
      <c r="X679" s="6"/>
    </row>
    <row r="680">
      <c r="L680" s="6"/>
      <c r="S680" s="6"/>
      <c r="X680" s="6"/>
    </row>
    <row r="681">
      <c r="L681" s="6"/>
      <c r="S681" s="6"/>
      <c r="X681" s="6"/>
    </row>
    <row r="682">
      <c r="L682" s="6"/>
      <c r="S682" s="6"/>
      <c r="X682" s="6"/>
    </row>
    <row r="683">
      <c r="L683" s="6"/>
      <c r="S683" s="6"/>
      <c r="X683" s="6"/>
    </row>
    <row r="684">
      <c r="L684" s="6"/>
      <c r="S684" s="6"/>
      <c r="X684" s="6"/>
    </row>
    <row r="685">
      <c r="L685" s="6"/>
      <c r="S685" s="6"/>
      <c r="X685" s="6"/>
    </row>
    <row r="686">
      <c r="L686" s="6"/>
      <c r="S686" s="6"/>
      <c r="X686" s="6"/>
    </row>
    <row r="687">
      <c r="L687" s="6"/>
      <c r="S687" s="6"/>
      <c r="X687" s="6"/>
    </row>
    <row r="688">
      <c r="L688" s="6"/>
      <c r="S688" s="6"/>
      <c r="X688" s="6"/>
    </row>
    <row r="689">
      <c r="L689" s="6"/>
      <c r="S689" s="6"/>
      <c r="X689" s="6"/>
    </row>
    <row r="690">
      <c r="L690" s="6"/>
      <c r="S690" s="6"/>
      <c r="X690" s="6"/>
    </row>
    <row r="691">
      <c r="L691" s="6"/>
      <c r="S691" s="6"/>
      <c r="X691" s="6"/>
    </row>
    <row r="692">
      <c r="L692" s="6"/>
      <c r="S692" s="6"/>
      <c r="X692" s="6"/>
    </row>
    <row r="693">
      <c r="L693" s="6"/>
      <c r="S693" s="6"/>
      <c r="X693" s="6"/>
    </row>
    <row r="694">
      <c r="L694" s="6"/>
      <c r="S694" s="6"/>
      <c r="X694" s="6"/>
    </row>
    <row r="695">
      <c r="L695" s="6"/>
      <c r="S695" s="6"/>
      <c r="X695" s="6"/>
    </row>
    <row r="696">
      <c r="L696" s="6"/>
      <c r="S696" s="6"/>
      <c r="X696" s="6"/>
    </row>
    <row r="697">
      <c r="L697" s="6"/>
      <c r="S697" s="6"/>
      <c r="X697" s="6"/>
    </row>
    <row r="698">
      <c r="L698" s="6"/>
      <c r="S698" s="6"/>
      <c r="X698" s="6"/>
    </row>
    <row r="699">
      <c r="L699" s="6"/>
      <c r="S699" s="6"/>
      <c r="X699" s="6"/>
    </row>
    <row r="700">
      <c r="L700" s="6"/>
      <c r="S700" s="6"/>
      <c r="X700" s="6"/>
    </row>
    <row r="701">
      <c r="L701" s="6"/>
      <c r="S701" s="6"/>
      <c r="X701" s="6"/>
    </row>
    <row r="702">
      <c r="L702" s="6"/>
      <c r="S702" s="6"/>
      <c r="X702" s="6"/>
    </row>
    <row r="703">
      <c r="L703" s="6"/>
      <c r="S703" s="6"/>
      <c r="X703" s="6"/>
    </row>
    <row r="704">
      <c r="L704" s="6"/>
      <c r="S704" s="6"/>
      <c r="X704" s="6"/>
    </row>
    <row r="705">
      <c r="L705" s="6"/>
      <c r="S705" s="6"/>
      <c r="X705" s="6"/>
    </row>
    <row r="706">
      <c r="L706" s="6"/>
      <c r="S706" s="6"/>
      <c r="X706" s="6"/>
    </row>
    <row r="707">
      <c r="L707" s="6"/>
      <c r="S707" s="6"/>
      <c r="X707" s="6"/>
    </row>
    <row r="708">
      <c r="L708" s="6"/>
      <c r="S708" s="6"/>
      <c r="X708" s="6"/>
    </row>
    <row r="709">
      <c r="L709" s="6"/>
      <c r="S709" s="6"/>
      <c r="X709" s="6"/>
    </row>
    <row r="710">
      <c r="L710" s="6"/>
      <c r="S710" s="6"/>
      <c r="X710" s="6"/>
    </row>
    <row r="711">
      <c r="L711" s="6"/>
      <c r="S711" s="6"/>
      <c r="X711" s="6"/>
    </row>
    <row r="712">
      <c r="L712" s="6"/>
      <c r="S712" s="6"/>
      <c r="X712" s="6"/>
    </row>
    <row r="713">
      <c r="L713" s="6"/>
      <c r="S713" s="6"/>
      <c r="X713" s="6"/>
    </row>
    <row r="714">
      <c r="L714" s="6"/>
      <c r="S714" s="6"/>
      <c r="X714" s="6"/>
    </row>
    <row r="715">
      <c r="L715" s="6"/>
      <c r="S715" s="6"/>
      <c r="X715" s="6"/>
    </row>
    <row r="716">
      <c r="L716" s="6"/>
      <c r="S716" s="6"/>
      <c r="X716" s="6"/>
    </row>
    <row r="717">
      <c r="L717" s="6"/>
      <c r="S717" s="6"/>
      <c r="X717" s="6"/>
    </row>
    <row r="718">
      <c r="L718" s="6"/>
      <c r="S718" s="6"/>
      <c r="X718" s="6"/>
    </row>
    <row r="719">
      <c r="L719" s="6"/>
      <c r="S719" s="6"/>
      <c r="X719" s="6"/>
    </row>
    <row r="720">
      <c r="L720" s="6"/>
      <c r="S720" s="6"/>
      <c r="X720" s="6"/>
    </row>
    <row r="721">
      <c r="L721" s="6"/>
      <c r="S721" s="6"/>
      <c r="X721" s="6"/>
    </row>
    <row r="722">
      <c r="L722" s="6"/>
      <c r="S722" s="6"/>
      <c r="X722" s="6"/>
    </row>
    <row r="723">
      <c r="L723" s="6"/>
      <c r="S723" s="6"/>
      <c r="X723" s="6"/>
    </row>
    <row r="724">
      <c r="L724" s="6"/>
      <c r="S724" s="6"/>
      <c r="X724" s="6"/>
    </row>
    <row r="725">
      <c r="L725" s="6"/>
      <c r="S725" s="6"/>
      <c r="X725" s="6"/>
    </row>
    <row r="726">
      <c r="L726" s="6"/>
      <c r="S726" s="6"/>
      <c r="X726" s="6"/>
    </row>
    <row r="727">
      <c r="L727" s="6"/>
      <c r="S727" s="6"/>
      <c r="X727" s="6"/>
    </row>
    <row r="728">
      <c r="L728" s="6"/>
      <c r="S728" s="6"/>
      <c r="X728" s="6"/>
    </row>
    <row r="729">
      <c r="L729" s="6"/>
      <c r="S729" s="6"/>
      <c r="X729" s="6"/>
    </row>
    <row r="730">
      <c r="L730" s="6"/>
      <c r="S730" s="6"/>
      <c r="X730" s="6"/>
    </row>
    <row r="731">
      <c r="L731" s="6"/>
      <c r="S731" s="6"/>
      <c r="X731" s="6"/>
    </row>
    <row r="732">
      <c r="L732" s="6"/>
      <c r="S732" s="6"/>
      <c r="X732" s="6"/>
    </row>
    <row r="733">
      <c r="L733" s="6"/>
      <c r="S733" s="6"/>
      <c r="X733" s="6"/>
    </row>
    <row r="734">
      <c r="L734" s="6"/>
      <c r="S734" s="6"/>
      <c r="X734" s="6"/>
    </row>
    <row r="735">
      <c r="L735" s="6"/>
      <c r="S735" s="6"/>
      <c r="X735" s="6"/>
    </row>
    <row r="736">
      <c r="L736" s="6"/>
      <c r="S736" s="6"/>
      <c r="X736" s="6"/>
    </row>
    <row r="737">
      <c r="L737" s="6"/>
      <c r="S737" s="6"/>
      <c r="X737" s="6"/>
    </row>
    <row r="738">
      <c r="L738" s="6"/>
      <c r="S738" s="6"/>
      <c r="X738" s="6"/>
    </row>
    <row r="739">
      <c r="L739" s="6"/>
      <c r="S739" s="6"/>
      <c r="X739" s="6"/>
    </row>
    <row r="740">
      <c r="L740" s="6"/>
      <c r="S740" s="6"/>
      <c r="X740" s="6"/>
    </row>
    <row r="741">
      <c r="L741" s="6"/>
      <c r="S741" s="6"/>
      <c r="X741" s="6"/>
    </row>
    <row r="742">
      <c r="L742" s="6"/>
      <c r="S742" s="6"/>
      <c r="X742" s="6"/>
    </row>
    <row r="743">
      <c r="L743" s="6"/>
      <c r="S743" s="6"/>
      <c r="X743" s="6"/>
    </row>
    <row r="744">
      <c r="L744" s="6"/>
      <c r="S744" s="6"/>
      <c r="X744" s="6"/>
    </row>
    <row r="745">
      <c r="L745" s="6"/>
      <c r="S745" s="6"/>
      <c r="X745" s="6"/>
    </row>
    <row r="746">
      <c r="L746" s="6"/>
      <c r="S746" s="6"/>
      <c r="X746" s="6"/>
    </row>
    <row r="747">
      <c r="L747" s="6"/>
      <c r="S747" s="6"/>
      <c r="X747" s="6"/>
    </row>
    <row r="748">
      <c r="L748" s="6"/>
      <c r="S748" s="6"/>
      <c r="X748" s="6"/>
    </row>
    <row r="749">
      <c r="L749" s="6"/>
      <c r="S749" s="6"/>
      <c r="X749" s="6"/>
    </row>
    <row r="750">
      <c r="L750" s="6"/>
      <c r="S750" s="6"/>
      <c r="X750" s="6"/>
    </row>
    <row r="751">
      <c r="L751" s="6"/>
      <c r="S751" s="6"/>
      <c r="X751" s="6"/>
    </row>
    <row r="752">
      <c r="L752" s="6"/>
      <c r="S752" s="6"/>
      <c r="X752" s="6"/>
    </row>
    <row r="753">
      <c r="L753" s="6"/>
      <c r="S753" s="6"/>
      <c r="X753" s="6"/>
    </row>
    <row r="754">
      <c r="L754" s="6"/>
      <c r="S754" s="6"/>
      <c r="X754" s="6"/>
    </row>
    <row r="755">
      <c r="L755" s="6"/>
      <c r="S755" s="6"/>
      <c r="X755" s="6"/>
    </row>
    <row r="756">
      <c r="L756" s="6"/>
      <c r="S756" s="6"/>
      <c r="X756" s="6"/>
    </row>
    <row r="757">
      <c r="L757" s="6"/>
      <c r="S757" s="6"/>
      <c r="X757" s="6"/>
    </row>
    <row r="758">
      <c r="L758" s="6"/>
      <c r="S758" s="6"/>
      <c r="X758" s="6"/>
    </row>
    <row r="759">
      <c r="L759" s="6"/>
      <c r="S759" s="6"/>
      <c r="X759" s="6"/>
    </row>
    <row r="760">
      <c r="L760" s="6"/>
      <c r="S760" s="6"/>
      <c r="X760" s="6"/>
    </row>
    <row r="761">
      <c r="L761" s="6"/>
      <c r="S761" s="6"/>
      <c r="X761" s="6"/>
    </row>
    <row r="762">
      <c r="L762" s="6"/>
      <c r="S762" s="6"/>
      <c r="X762" s="6"/>
    </row>
    <row r="763">
      <c r="L763" s="6"/>
      <c r="S763" s="6"/>
      <c r="X763" s="6"/>
    </row>
    <row r="764">
      <c r="L764" s="6"/>
      <c r="S764" s="6"/>
      <c r="X764" s="6"/>
    </row>
    <row r="765">
      <c r="L765" s="6"/>
      <c r="S765" s="6"/>
      <c r="X765" s="6"/>
    </row>
    <row r="766">
      <c r="L766" s="6"/>
      <c r="S766" s="6"/>
      <c r="X766" s="6"/>
    </row>
    <row r="767">
      <c r="L767" s="6"/>
      <c r="S767" s="6"/>
      <c r="X767" s="6"/>
    </row>
    <row r="768">
      <c r="L768" s="6"/>
      <c r="S768" s="6"/>
      <c r="X768" s="6"/>
    </row>
    <row r="769">
      <c r="L769" s="6"/>
      <c r="S769" s="6"/>
      <c r="X769" s="6"/>
    </row>
    <row r="770">
      <c r="L770" s="6"/>
      <c r="S770" s="6"/>
      <c r="X770" s="6"/>
    </row>
    <row r="771">
      <c r="L771" s="6"/>
      <c r="S771" s="6"/>
      <c r="X771" s="6"/>
    </row>
    <row r="772">
      <c r="L772" s="6"/>
      <c r="S772" s="6"/>
      <c r="X772" s="6"/>
    </row>
    <row r="773">
      <c r="L773" s="6"/>
      <c r="S773" s="6"/>
      <c r="X773" s="6"/>
    </row>
    <row r="774">
      <c r="L774" s="6"/>
      <c r="S774" s="6"/>
      <c r="X774" s="6"/>
    </row>
    <row r="775">
      <c r="L775" s="6"/>
      <c r="S775" s="6"/>
      <c r="X775" s="6"/>
    </row>
    <row r="776">
      <c r="L776" s="6"/>
      <c r="S776" s="6"/>
      <c r="X776" s="6"/>
    </row>
    <row r="777">
      <c r="L777" s="6"/>
      <c r="S777" s="6"/>
      <c r="X777" s="6"/>
    </row>
    <row r="778">
      <c r="L778" s="6"/>
      <c r="S778" s="6"/>
      <c r="X778" s="6"/>
    </row>
    <row r="779">
      <c r="L779" s="6"/>
      <c r="S779" s="6"/>
      <c r="X779" s="6"/>
    </row>
    <row r="780">
      <c r="L780" s="6"/>
      <c r="S780" s="6"/>
      <c r="X780" s="6"/>
    </row>
    <row r="781">
      <c r="L781" s="6"/>
      <c r="S781" s="6"/>
      <c r="X781" s="6"/>
    </row>
    <row r="782">
      <c r="L782" s="6"/>
      <c r="S782" s="6"/>
      <c r="X782" s="6"/>
    </row>
    <row r="783">
      <c r="L783" s="6"/>
      <c r="S783" s="6"/>
      <c r="X783" s="6"/>
    </row>
    <row r="784">
      <c r="L784" s="6"/>
      <c r="S784" s="6"/>
      <c r="X784" s="6"/>
    </row>
    <row r="785">
      <c r="L785" s="6"/>
      <c r="S785" s="6"/>
      <c r="X785" s="6"/>
    </row>
    <row r="786">
      <c r="L786" s="6"/>
      <c r="S786" s="6"/>
      <c r="X786" s="6"/>
    </row>
    <row r="787">
      <c r="L787" s="6"/>
      <c r="S787" s="6"/>
      <c r="X787" s="6"/>
    </row>
    <row r="788">
      <c r="L788" s="6"/>
      <c r="S788" s="6"/>
      <c r="X788" s="6"/>
    </row>
    <row r="789">
      <c r="L789" s="6"/>
      <c r="S789" s="6"/>
      <c r="X789" s="6"/>
    </row>
    <row r="790">
      <c r="L790" s="6"/>
      <c r="S790" s="6"/>
      <c r="X790" s="6"/>
    </row>
    <row r="791">
      <c r="L791" s="6"/>
      <c r="S791" s="6"/>
      <c r="X791" s="6"/>
    </row>
    <row r="792">
      <c r="L792" s="6"/>
      <c r="S792" s="6"/>
      <c r="X792" s="6"/>
    </row>
    <row r="793">
      <c r="L793" s="6"/>
      <c r="S793" s="6"/>
      <c r="X793" s="6"/>
    </row>
    <row r="794">
      <c r="L794" s="6"/>
      <c r="S794" s="6"/>
      <c r="X794" s="6"/>
    </row>
    <row r="795">
      <c r="L795" s="6"/>
      <c r="S795" s="6"/>
      <c r="X795" s="6"/>
    </row>
    <row r="796">
      <c r="L796" s="6"/>
      <c r="S796" s="6"/>
      <c r="X796" s="6"/>
    </row>
    <row r="797">
      <c r="L797" s="6"/>
      <c r="S797" s="6"/>
      <c r="X797" s="6"/>
    </row>
    <row r="798">
      <c r="L798" s="6"/>
      <c r="S798" s="6"/>
      <c r="X798" s="6"/>
    </row>
    <row r="799">
      <c r="L799" s="6"/>
      <c r="S799" s="6"/>
      <c r="X799" s="6"/>
    </row>
    <row r="800">
      <c r="L800" s="6"/>
      <c r="S800" s="6"/>
      <c r="X800" s="6"/>
    </row>
    <row r="801">
      <c r="L801" s="6"/>
      <c r="S801" s="6"/>
      <c r="X801" s="6"/>
    </row>
    <row r="802">
      <c r="L802" s="6"/>
      <c r="S802" s="6"/>
      <c r="X802" s="6"/>
    </row>
    <row r="803">
      <c r="L803" s="6"/>
      <c r="S803" s="6"/>
      <c r="X803" s="6"/>
    </row>
    <row r="804">
      <c r="L804" s="6"/>
      <c r="S804" s="6"/>
      <c r="X804" s="6"/>
    </row>
    <row r="805">
      <c r="L805" s="6"/>
      <c r="S805" s="6"/>
      <c r="X805" s="6"/>
    </row>
    <row r="806">
      <c r="L806" s="6"/>
      <c r="S806" s="6"/>
      <c r="X806" s="6"/>
    </row>
    <row r="807">
      <c r="L807" s="6"/>
      <c r="S807" s="6"/>
      <c r="X807" s="6"/>
    </row>
    <row r="808">
      <c r="L808" s="6"/>
      <c r="S808" s="6"/>
      <c r="X808" s="6"/>
    </row>
    <row r="809">
      <c r="L809" s="6"/>
      <c r="S809" s="6"/>
      <c r="X809" s="6"/>
    </row>
    <row r="810">
      <c r="L810" s="6"/>
      <c r="S810" s="6"/>
      <c r="X810" s="6"/>
    </row>
    <row r="811">
      <c r="L811" s="6"/>
      <c r="S811" s="6"/>
      <c r="X811" s="6"/>
    </row>
    <row r="812">
      <c r="L812" s="6"/>
      <c r="S812" s="6"/>
      <c r="X812" s="6"/>
    </row>
    <row r="813">
      <c r="L813" s="6"/>
      <c r="S813" s="6"/>
      <c r="X813" s="6"/>
    </row>
    <row r="814">
      <c r="L814" s="6"/>
      <c r="S814" s="6"/>
      <c r="X814" s="6"/>
    </row>
    <row r="815">
      <c r="L815" s="6"/>
      <c r="S815" s="6"/>
      <c r="X815" s="6"/>
    </row>
    <row r="816">
      <c r="L816" s="6"/>
      <c r="S816" s="6"/>
      <c r="X816" s="6"/>
    </row>
    <row r="817">
      <c r="L817" s="6"/>
      <c r="S817" s="6"/>
      <c r="X817" s="6"/>
    </row>
    <row r="818">
      <c r="L818" s="6"/>
      <c r="S818" s="6"/>
      <c r="X818" s="6"/>
    </row>
    <row r="819">
      <c r="L819" s="6"/>
      <c r="S819" s="6"/>
      <c r="X819" s="6"/>
    </row>
    <row r="820">
      <c r="L820" s="6"/>
      <c r="S820" s="6"/>
      <c r="X820" s="6"/>
    </row>
    <row r="821">
      <c r="L821" s="6"/>
      <c r="S821" s="6"/>
      <c r="X821" s="6"/>
    </row>
    <row r="822">
      <c r="L822" s="6"/>
      <c r="S822" s="6"/>
      <c r="X822" s="6"/>
    </row>
    <row r="823">
      <c r="L823" s="6"/>
      <c r="S823" s="6"/>
      <c r="X823" s="6"/>
    </row>
    <row r="824">
      <c r="L824" s="6"/>
      <c r="S824" s="6"/>
      <c r="X824" s="6"/>
    </row>
    <row r="825">
      <c r="L825" s="6"/>
      <c r="S825" s="6"/>
      <c r="X825" s="6"/>
    </row>
    <row r="826">
      <c r="L826" s="6"/>
      <c r="S826" s="6"/>
      <c r="X826" s="6"/>
    </row>
    <row r="827">
      <c r="L827" s="6"/>
      <c r="S827" s="6"/>
      <c r="X827" s="6"/>
    </row>
    <row r="828">
      <c r="L828" s="6"/>
      <c r="S828" s="6"/>
      <c r="X828" s="6"/>
    </row>
    <row r="829">
      <c r="L829" s="6"/>
      <c r="S829" s="6"/>
      <c r="X829" s="6"/>
    </row>
    <row r="830">
      <c r="L830" s="6"/>
      <c r="S830" s="6"/>
      <c r="X830" s="6"/>
    </row>
    <row r="831">
      <c r="L831" s="6"/>
      <c r="S831" s="6"/>
      <c r="X831" s="6"/>
    </row>
    <row r="832">
      <c r="L832" s="6"/>
      <c r="S832" s="6"/>
      <c r="X832" s="6"/>
    </row>
    <row r="833">
      <c r="L833" s="6"/>
      <c r="S833" s="6"/>
      <c r="X833" s="6"/>
    </row>
    <row r="834">
      <c r="L834" s="6"/>
      <c r="S834" s="6"/>
      <c r="X834" s="6"/>
    </row>
    <row r="835">
      <c r="L835" s="6"/>
      <c r="S835" s="6"/>
      <c r="X835" s="6"/>
    </row>
    <row r="836">
      <c r="L836" s="6"/>
      <c r="S836" s="6"/>
      <c r="X836" s="6"/>
    </row>
    <row r="837">
      <c r="L837" s="6"/>
      <c r="S837" s="6"/>
      <c r="X837" s="6"/>
    </row>
    <row r="838">
      <c r="L838" s="6"/>
      <c r="S838" s="6"/>
      <c r="X838" s="6"/>
    </row>
    <row r="839">
      <c r="L839" s="6"/>
      <c r="S839" s="6"/>
      <c r="X839" s="6"/>
    </row>
    <row r="840">
      <c r="L840" s="6"/>
      <c r="S840" s="6"/>
      <c r="X840" s="6"/>
    </row>
    <row r="841">
      <c r="L841" s="6"/>
      <c r="S841" s="6"/>
      <c r="X841" s="6"/>
    </row>
    <row r="842">
      <c r="L842" s="6"/>
      <c r="S842" s="6"/>
      <c r="X842" s="6"/>
    </row>
    <row r="843">
      <c r="L843" s="6"/>
      <c r="S843" s="6"/>
      <c r="X843" s="6"/>
    </row>
    <row r="844">
      <c r="L844" s="6"/>
      <c r="S844" s="6"/>
      <c r="X844" s="6"/>
    </row>
    <row r="845">
      <c r="L845" s="6"/>
      <c r="S845" s="6"/>
      <c r="X845" s="6"/>
    </row>
    <row r="846">
      <c r="L846" s="6"/>
      <c r="S846" s="6"/>
      <c r="X846" s="6"/>
    </row>
    <row r="847">
      <c r="L847" s="6"/>
      <c r="S847" s="6"/>
      <c r="X847" s="6"/>
    </row>
    <row r="848">
      <c r="L848" s="6"/>
      <c r="S848" s="6"/>
      <c r="X848" s="6"/>
    </row>
    <row r="849">
      <c r="L849" s="6"/>
      <c r="S849" s="6"/>
      <c r="X849" s="6"/>
    </row>
    <row r="850">
      <c r="L850" s="6"/>
      <c r="S850" s="6"/>
      <c r="X850" s="6"/>
    </row>
    <row r="851">
      <c r="L851" s="6"/>
      <c r="S851" s="6"/>
      <c r="X851" s="6"/>
    </row>
    <row r="852">
      <c r="L852" s="6"/>
      <c r="S852" s="6"/>
      <c r="X852" s="6"/>
    </row>
    <row r="853">
      <c r="L853" s="6"/>
      <c r="S853" s="6"/>
      <c r="X853" s="6"/>
    </row>
    <row r="854">
      <c r="L854" s="6"/>
      <c r="S854" s="6"/>
      <c r="X854" s="6"/>
    </row>
    <row r="855">
      <c r="L855" s="6"/>
      <c r="S855" s="6"/>
      <c r="X855" s="6"/>
    </row>
    <row r="856">
      <c r="L856" s="6"/>
      <c r="S856" s="6"/>
      <c r="X856" s="6"/>
    </row>
    <row r="857">
      <c r="L857" s="6"/>
      <c r="S857" s="6"/>
      <c r="X857" s="6"/>
    </row>
    <row r="858">
      <c r="L858" s="6"/>
      <c r="S858" s="6"/>
      <c r="X858" s="6"/>
    </row>
    <row r="859">
      <c r="L859" s="6"/>
      <c r="S859" s="6"/>
      <c r="X859" s="6"/>
    </row>
    <row r="860">
      <c r="L860" s="6"/>
      <c r="S860" s="6"/>
      <c r="X860" s="6"/>
    </row>
    <row r="861">
      <c r="L861" s="6"/>
      <c r="S861" s="6"/>
      <c r="X861" s="6"/>
    </row>
    <row r="862">
      <c r="L862" s="6"/>
      <c r="S862" s="6"/>
      <c r="X862" s="6"/>
    </row>
    <row r="863">
      <c r="L863" s="6"/>
      <c r="S863" s="6"/>
      <c r="X863" s="6"/>
    </row>
    <row r="864">
      <c r="L864" s="6"/>
      <c r="S864" s="6"/>
      <c r="X864" s="6"/>
    </row>
    <row r="865">
      <c r="L865" s="6"/>
      <c r="S865" s="6"/>
      <c r="X865" s="6"/>
    </row>
    <row r="866">
      <c r="L866" s="6"/>
      <c r="S866" s="6"/>
      <c r="X866" s="6"/>
    </row>
    <row r="867">
      <c r="L867" s="6"/>
      <c r="S867" s="6"/>
      <c r="X867" s="6"/>
    </row>
    <row r="868">
      <c r="L868" s="6"/>
      <c r="S868" s="6"/>
      <c r="X868" s="6"/>
    </row>
    <row r="869">
      <c r="L869" s="6"/>
      <c r="S869" s="6"/>
      <c r="X869" s="6"/>
    </row>
    <row r="870">
      <c r="L870" s="6"/>
      <c r="S870" s="6"/>
      <c r="X870" s="6"/>
    </row>
    <row r="871">
      <c r="L871" s="6"/>
      <c r="S871" s="6"/>
      <c r="X871" s="6"/>
    </row>
    <row r="872">
      <c r="L872" s="6"/>
      <c r="S872" s="6"/>
      <c r="X872" s="6"/>
    </row>
    <row r="873">
      <c r="L873" s="6"/>
      <c r="S873" s="6"/>
      <c r="X873" s="6"/>
    </row>
    <row r="874">
      <c r="L874" s="6"/>
      <c r="S874" s="6"/>
      <c r="X874" s="6"/>
    </row>
    <row r="875">
      <c r="L875" s="6"/>
      <c r="S875" s="6"/>
      <c r="X875" s="6"/>
    </row>
    <row r="876">
      <c r="L876" s="6"/>
      <c r="S876" s="6"/>
      <c r="X876" s="6"/>
    </row>
    <row r="877">
      <c r="L877" s="6"/>
      <c r="S877" s="6"/>
      <c r="X877" s="6"/>
    </row>
    <row r="878">
      <c r="L878" s="6"/>
      <c r="S878" s="6"/>
      <c r="X878" s="6"/>
    </row>
    <row r="879">
      <c r="L879" s="6"/>
      <c r="S879" s="6"/>
      <c r="X879" s="6"/>
    </row>
    <row r="880">
      <c r="L880" s="6"/>
      <c r="S880" s="6"/>
      <c r="X880" s="6"/>
    </row>
    <row r="881">
      <c r="L881" s="6"/>
      <c r="S881" s="6"/>
      <c r="X881" s="6"/>
    </row>
    <row r="882">
      <c r="L882" s="6"/>
      <c r="S882" s="6"/>
      <c r="X882" s="6"/>
    </row>
    <row r="883">
      <c r="L883" s="6"/>
      <c r="S883" s="6"/>
      <c r="X883" s="6"/>
    </row>
    <row r="884">
      <c r="L884" s="6"/>
      <c r="S884" s="6"/>
      <c r="X884" s="6"/>
    </row>
    <row r="885">
      <c r="L885" s="6"/>
      <c r="S885" s="6"/>
      <c r="X885" s="6"/>
    </row>
    <row r="886">
      <c r="L886" s="6"/>
      <c r="S886" s="6"/>
      <c r="X886" s="6"/>
    </row>
    <row r="887">
      <c r="L887" s="6"/>
      <c r="S887" s="6"/>
      <c r="X887" s="6"/>
    </row>
    <row r="888">
      <c r="L888" s="6"/>
      <c r="S888" s="6"/>
      <c r="X888" s="6"/>
    </row>
    <row r="889">
      <c r="L889" s="6"/>
      <c r="S889" s="6"/>
      <c r="X889" s="6"/>
    </row>
    <row r="890">
      <c r="L890" s="6"/>
      <c r="S890" s="6"/>
      <c r="X890" s="6"/>
    </row>
    <row r="891">
      <c r="L891" s="6"/>
      <c r="S891" s="6"/>
      <c r="X891" s="6"/>
    </row>
    <row r="892">
      <c r="L892" s="6"/>
      <c r="S892" s="6"/>
      <c r="X892" s="6"/>
    </row>
    <row r="893">
      <c r="L893" s="6"/>
      <c r="S893" s="6"/>
      <c r="X893" s="6"/>
    </row>
    <row r="894">
      <c r="L894" s="6"/>
      <c r="S894" s="6"/>
      <c r="X894" s="6"/>
    </row>
    <row r="895">
      <c r="L895" s="6"/>
      <c r="S895" s="6"/>
      <c r="X895" s="6"/>
    </row>
    <row r="896">
      <c r="L896" s="6"/>
      <c r="S896" s="6"/>
      <c r="X896" s="6"/>
    </row>
    <row r="897">
      <c r="L897" s="6"/>
      <c r="S897" s="6"/>
      <c r="X897" s="6"/>
    </row>
    <row r="898">
      <c r="L898" s="6"/>
      <c r="S898" s="6"/>
      <c r="X898" s="6"/>
    </row>
    <row r="899">
      <c r="L899" s="6"/>
      <c r="S899" s="6"/>
      <c r="X899" s="6"/>
    </row>
    <row r="900">
      <c r="L900" s="6"/>
      <c r="S900" s="6"/>
      <c r="X900" s="6"/>
    </row>
    <row r="901">
      <c r="L901" s="6"/>
      <c r="S901" s="6"/>
      <c r="X901" s="6"/>
    </row>
    <row r="902">
      <c r="L902" s="6"/>
      <c r="S902" s="6"/>
      <c r="X902" s="6"/>
    </row>
    <row r="903">
      <c r="L903" s="6"/>
      <c r="S903" s="6"/>
      <c r="X903" s="6"/>
    </row>
    <row r="904">
      <c r="L904" s="6"/>
      <c r="S904" s="6"/>
      <c r="X904" s="6"/>
    </row>
    <row r="905">
      <c r="L905" s="6"/>
      <c r="S905" s="6"/>
      <c r="X905" s="6"/>
    </row>
    <row r="906">
      <c r="L906" s="6"/>
      <c r="S906" s="6"/>
      <c r="X906" s="6"/>
    </row>
    <row r="907">
      <c r="L907" s="6"/>
      <c r="S907" s="6"/>
      <c r="X907" s="6"/>
    </row>
    <row r="908">
      <c r="L908" s="6"/>
      <c r="S908" s="6"/>
      <c r="X908" s="6"/>
    </row>
    <row r="909">
      <c r="L909" s="6"/>
      <c r="S909" s="6"/>
      <c r="X909" s="6"/>
    </row>
    <row r="910">
      <c r="L910" s="6"/>
      <c r="S910" s="6"/>
      <c r="X910" s="6"/>
    </row>
    <row r="911">
      <c r="L911" s="6"/>
      <c r="S911" s="6"/>
      <c r="X911" s="6"/>
    </row>
    <row r="912">
      <c r="L912" s="6"/>
      <c r="S912" s="6"/>
      <c r="X912" s="6"/>
    </row>
    <row r="913">
      <c r="L913" s="6"/>
      <c r="S913" s="6"/>
      <c r="X913" s="6"/>
    </row>
    <row r="914">
      <c r="L914" s="6"/>
      <c r="S914" s="6"/>
      <c r="X914" s="6"/>
    </row>
    <row r="915">
      <c r="L915" s="6"/>
      <c r="S915" s="6"/>
      <c r="X915" s="6"/>
    </row>
    <row r="916">
      <c r="L916" s="6"/>
      <c r="S916" s="6"/>
      <c r="X916" s="6"/>
    </row>
    <row r="917">
      <c r="L917" s="6"/>
      <c r="S917" s="6"/>
      <c r="X917" s="6"/>
    </row>
    <row r="918">
      <c r="L918" s="6"/>
      <c r="S918" s="6"/>
      <c r="X918" s="6"/>
    </row>
    <row r="919">
      <c r="L919" s="6"/>
      <c r="S919" s="6"/>
      <c r="X919" s="6"/>
    </row>
    <row r="920">
      <c r="L920" s="6"/>
      <c r="S920" s="6"/>
      <c r="X920" s="6"/>
    </row>
    <row r="921">
      <c r="L921" s="6"/>
      <c r="S921" s="6"/>
      <c r="X921" s="6"/>
    </row>
    <row r="922">
      <c r="L922" s="6"/>
      <c r="S922" s="6"/>
      <c r="X922" s="6"/>
    </row>
    <row r="923">
      <c r="L923" s="6"/>
      <c r="S923" s="6"/>
      <c r="X923" s="6"/>
    </row>
    <row r="924">
      <c r="L924" s="6"/>
      <c r="S924" s="6"/>
      <c r="X924" s="6"/>
    </row>
    <row r="925">
      <c r="L925" s="6"/>
      <c r="S925" s="6"/>
      <c r="X925" s="6"/>
    </row>
    <row r="926">
      <c r="L926" s="6"/>
      <c r="S926" s="6"/>
      <c r="X926" s="6"/>
    </row>
    <row r="927">
      <c r="L927" s="6"/>
      <c r="S927" s="6"/>
      <c r="X927" s="6"/>
    </row>
    <row r="928">
      <c r="L928" s="6"/>
      <c r="S928" s="6"/>
      <c r="X928" s="6"/>
    </row>
    <row r="929">
      <c r="L929" s="6"/>
      <c r="S929" s="6"/>
      <c r="X929" s="6"/>
    </row>
    <row r="930">
      <c r="L930" s="6"/>
      <c r="S930" s="6"/>
      <c r="X930" s="6"/>
    </row>
    <row r="931">
      <c r="L931" s="6"/>
      <c r="S931" s="6"/>
      <c r="X931" s="6"/>
    </row>
    <row r="932">
      <c r="L932" s="6"/>
      <c r="S932" s="6"/>
      <c r="X932" s="6"/>
    </row>
    <row r="933">
      <c r="L933" s="6"/>
      <c r="S933" s="6"/>
      <c r="X933" s="6"/>
    </row>
    <row r="934">
      <c r="L934" s="6"/>
      <c r="S934" s="6"/>
      <c r="X934" s="6"/>
    </row>
    <row r="935">
      <c r="L935" s="6"/>
      <c r="S935" s="6"/>
      <c r="X935" s="6"/>
    </row>
    <row r="936">
      <c r="L936" s="6"/>
      <c r="S936" s="6"/>
      <c r="X936" s="6"/>
    </row>
    <row r="937">
      <c r="L937" s="6"/>
      <c r="S937" s="6"/>
      <c r="X937" s="6"/>
    </row>
    <row r="938">
      <c r="L938" s="6"/>
      <c r="S938" s="6"/>
      <c r="X938" s="6"/>
    </row>
    <row r="939">
      <c r="L939" s="6"/>
      <c r="S939" s="6"/>
      <c r="X939" s="6"/>
    </row>
    <row r="940">
      <c r="L940" s="6"/>
      <c r="S940" s="6"/>
      <c r="X940" s="6"/>
    </row>
    <row r="941">
      <c r="L941" s="6"/>
      <c r="S941" s="6"/>
      <c r="X941" s="6"/>
    </row>
    <row r="942">
      <c r="L942" s="6"/>
      <c r="S942" s="6"/>
      <c r="X942" s="6"/>
    </row>
    <row r="943">
      <c r="L943" s="6"/>
      <c r="S943" s="6"/>
      <c r="X943" s="6"/>
    </row>
    <row r="944">
      <c r="L944" s="6"/>
      <c r="S944" s="6"/>
      <c r="X944" s="6"/>
    </row>
    <row r="945">
      <c r="L945" s="6"/>
      <c r="S945" s="6"/>
      <c r="X945" s="6"/>
    </row>
    <row r="946">
      <c r="L946" s="6"/>
      <c r="S946" s="6"/>
      <c r="X946" s="6"/>
    </row>
    <row r="947">
      <c r="L947" s="6"/>
      <c r="S947" s="6"/>
      <c r="X947" s="6"/>
    </row>
    <row r="948">
      <c r="L948" s="6"/>
      <c r="S948" s="6"/>
      <c r="X948" s="6"/>
    </row>
    <row r="949">
      <c r="L949" s="6"/>
      <c r="S949" s="6"/>
      <c r="X949" s="6"/>
    </row>
    <row r="950">
      <c r="L950" s="6"/>
      <c r="S950" s="6"/>
      <c r="X950" s="6"/>
    </row>
    <row r="951">
      <c r="L951" s="6"/>
      <c r="S951" s="6"/>
      <c r="X951" s="6"/>
    </row>
    <row r="952">
      <c r="L952" s="6"/>
      <c r="S952" s="6"/>
      <c r="X952" s="6"/>
    </row>
    <row r="953">
      <c r="L953" s="6"/>
      <c r="S953" s="6"/>
      <c r="X953" s="6"/>
    </row>
    <row r="954">
      <c r="L954" s="6"/>
      <c r="S954" s="6"/>
      <c r="X954" s="6"/>
    </row>
    <row r="955">
      <c r="L955" s="6"/>
      <c r="S955" s="6"/>
      <c r="X955" s="6"/>
    </row>
    <row r="956">
      <c r="L956" s="6"/>
      <c r="S956" s="6"/>
      <c r="X956" s="6"/>
    </row>
    <row r="957">
      <c r="L957" s="6"/>
      <c r="S957" s="6"/>
      <c r="X957" s="6"/>
    </row>
    <row r="958">
      <c r="L958" s="6"/>
      <c r="S958" s="6"/>
      <c r="X958" s="6"/>
    </row>
    <row r="959">
      <c r="L959" s="6"/>
      <c r="S959" s="6"/>
      <c r="X959" s="6"/>
    </row>
    <row r="960">
      <c r="L960" s="6"/>
      <c r="S960" s="6"/>
      <c r="X960" s="6"/>
    </row>
    <row r="961">
      <c r="L961" s="6"/>
      <c r="S961" s="6"/>
      <c r="X961" s="6"/>
    </row>
    <row r="962">
      <c r="L962" s="6"/>
      <c r="S962" s="6"/>
      <c r="X962" s="6"/>
    </row>
    <row r="963">
      <c r="L963" s="6"/>
      <c r="S963" s="6"/>
      <c r="X963" s="6"/>
    </row>
    <row r="964">
      <c r="L964" s="6"/>
      <c r="S964" s="6"/>
      <c r="X964" s="6"/>
    </row>
    <row r="965">
      <c r="L965" s="6"/>
      <c r="S965" s="6"/>
      <c r="X965" s="6"/>
    </row>
    <row r="966">
      <c r="L966" s="6"/>
      <c r="S966" s="6"/>
      <c r="X966" s="6"/>
    </row>
    <row r="967">
      <c r="L967" s="6"/>
      <c r="S967" s="6"/>
      <c r="X967" s="6"/>
    </row>
    <row r="968">
      <c r="L968" s="6"/>
      <c r="S968" s="6"/>
      <c r="X968" s="6"/>
    </row>
    <row r="969">
      <c r="L969" s="6"/>
      <c r="S969" s="6"/>
      <c r="X969" s="6"/>
    </row>
    <row r="970">
      <c r="L970" s="6"/>
      <c r="S970" s="6"/>
      <c r="X970" s="6"/>
    </row>
    <row r="971">
      <c r="L971" s="6"/>
      <c r="S971" s="6"/>
      <c r="X971" s="6"/>
    </row>
    <row r="972">
      <c r="L972" s="6"/>
      <c r="S972" s="6"/>
      <c r="X972" s="6"/>
    </row>
    <row r="973">
      <c r="L973" s="6"/>
      <c r="S973" s="6"/>
      <c r="X973" s="6"/>
    </row>
    <row r="974">
      <c r="L974" s="6"/>
      <c r="S974" s="6"/>
      <c r="X974" s="6"/>
    </row>
    <row r="975">
      <c r="L975" s="6"/>
      <c r="S975" s="6"/>
      <c r="X975" s="6"/>
    </row>
    <row r="976">
      <c r="L976" s="6"/>
      <c r="S976" s="6"/>
      <c r="X976" s="6"/>
    </row>
    <row r="977">
      <c r="L977" s="6"/>
      <c r="S977" s="6"/>
      <c r="X977" s="6"/>
    </row>
    <row r="978">
      <c r="L978" s="6"/>
      <c r="S978" s="6"/>
      <c r="X978" s="6"/>
    </row>
    <row r="979">
      <c r="L979" s="6"/>
      <c r="S979" s="6"/>
      <c r="X979" s="6"/>
    </row>
    <row r="980">
      <c r="L980" s="6"/>
      <c r="S980" s="6"/>
      <c r="X980" s="6"/>
    </row>
    <row r="981">
      <c r="L981" s="6"/>
      <c r="S981" s="6"/>
      <c r="X981" s="6"/>
    </row>
    <row r="982">
      <c r="L982" s="6"/>
      <c r="S982" s="6"/>
      <c r="X982" s="6"/>
    </row>
    <row r="983">
      <c r="L983" s="6"/>
      <c r="S983" s="6"/>
      <c r="X983" s="6"/>
    </row>
    <row r="984">
      <c r="L984" s="6"/>
      <c r="S984" s="6"/>
      <c r="X984" s="6"/>
    </row>
    <row r="985">
      <c r="L985" s="6"/>
      <c r="S985" s="6"/>
      <c r="X985" s="6"/>
    </row>
    <row r="986">
      <c r="L986" s="6"/>
      <c r="S986" s="6"/>
      <c r="X986" s="6"/>
    </row>
    <row r="987">
      <c r="L987" s="6"/>
      <c r="S987" s="6"/>
      <c r="X987" s="6"/>
    </row>
    <row r="988">
      <c r="L988" s="6"/>
      <c r="S988" s="6"/>
      <c r="X988" s="6"/>
    </row>
    <row r="989">
      <c r="L989" s="6"/>
      <c r="S989" s="6"/>
      <c r="X989" s="6"/>
    </row>
    <row r="990">
      <c r="L990" s="6"/>
      <c r="S990" s="6"/>
      <c r="X990" s="6"/>
    </row>
    <row r="991">
      <c r="L991" s="6"/>
      <c r="S991" s="6"/>
      <c r="X991" s="6"/>
    </row>
    <row r="992">
      <c r="L992" s="6"/>
      <c r="S992" s="6"/>
      <c r="X992" s="6"/>
    </row>
    <row r="993">
      <c r="L993" s="6"/>
      <c r="S993" s="6"/>
      <c r="X993" s="6"/>
    </row>
    <row r="994">
      <c r="L994" s="6"/>
      <c r="S994" s="6"/>
      <c r="X994" s="6"/>
    </row>
    <row r="995">
      <c r="L995" s="6"/>
      <c r="S995" s="6"/>
      <c r="X995" s="6"/>
    </row>
    <row r="996">
      <c r="L996" s="6"/>
      <c r="S996" s="6"/>
      <c r="X996" s="6"/>
    </row>
    <row r="997">
      <c r="L997" s="6"/>
      <c r="S997" s="6"/>
      <c r="X997" s="6"/>
    </row>
    <row r="998">
      <c r="L998" s="6"/>
      <c r="S998" s="6"/>
      <c r="X998" s="6"/>
    </row>
    <row r="999">
      <c r="L999" s="6"/>
      <c r="S999" s="6"/>
      <c r="X999" s="6"/>
    </row>
    <row r="1000">
      <c r="L1000" s="6"/>
      <c r="S1000" s="6"/>
      <c r="X1000" s="6"/>
    </row>
  </sheetData>
  <mergeCells count="3">
    <mergeCell ref="B2:K2"/>
    <mergeCell ref="M2:R2"/>
    <mergeCell ref="T2:W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63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8" t="s">
        <v>2</v>
      </c>
      <c r="M2" s="9"/>
      <c r="N2" s="9"/>
      <c r="O2" s="9"/>
      <c r="P2" s="9"/>
      <c r="Q2" s="10"/>
      <c r="R2" s="8" t="s">
        <v>3</v>
      </c>
      <c r="S2" s="9"/>
      <c r="T2" s="9"/>
      <c r="U2" s="10"/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  <c r="V3" s="37" t="s">
        <v>38</v>
      </c>
      <c r="W3" s="37" t="s">
        <v>39</v>
      </c>
      <c r="X3" s="37" t="s">
        <v>40</v>
      </c>
      <c r="Y3" s="37" t="s">
        <v>41</v>
      </c>
    </row>
    <row r="4">
      <c r="A4" s="18" t="s">
        <v>27</v>
      </c>
      <c r="B4" s="38">
        <v>0.04</v>
      </c>
      <c r="C4" s="38">
        <v>0.1</v>
      </c>
      <c r="D4" s="38">
        <v>0.03</v>
      </c>
      <c r="E4" s="38">
        <v>0.04</v>
      </c>
      <c r="F4" s="38">
        <v>0.03</v>
      </c>
      <c r="G4" s="38">
        <v>0.05</v>
      </c>
      <c r="H4" s="38">
        <v>0.04</v>
      </c>
      <c r="I4" s="38">
        <v>0.04</v>
      </c>
      <c r="J4" s="38">
        <v>0.04</v>
      </c>
      <c r="K4" s="38">
        <v>0.04</v>
      </c>
      <c r="L4" s="31"/>
      <c r="M4" s="38">
        <v>0.08</v>
      </c>
      <c r="N4" s="38">
        <v>0.04</v>
      </c>
      <c r="O4" s="38">
        <v>0.06</v>
      </c>
      <c r="P4" s="38">
        <v>0.11</v>
      </c>
      <c r="Q4" s="31"/>
      <c r="R4" s="38">
        <v>0.07</v>
      </c>
      <c r="S4" s="38">
        <v>0.1</v>
      </c>
      <c r="T4" s="38">
        <v>0.04</v>
      </c>
      <c r="U4" s="39">
        <v>18.41</v>
      </c>
      <c r="V4" s="37">
        <v>18.0</v>
      </c>
      <c r="W4" s="37">
        <v>17.0</v>
      </c>
      <c r="X4" s="37">
        <v>1.0</v>
      </c>
      <c r="Y4" s="37">
        <v>1.0</v>
      </c>
    </row>
    <row r="5">
      <c r="A5" s="22" t="s">
        <v>28</v>
      </c>
      <c r="B5" s="19">
        <v>60.9</v>
      </c>
      <c r="C5" s="19">
        <v>3.95</v>
      </c>
      <c r="D5" s="19">
        <v>3.27</v>
      </c>
      <c r="E5" s="38">
        <v>0.04</v>
      </c>
      <c r="F5" s="19">
        <v>8.42</v>
      </c>
      <c r="G5" s="19">
        <v>9.68</v>
      </c>
      <c r="H5" s="19">
        <v>1.77</v>
      </c>
      <c r="I5" s="19">
        <v>5.37</v>
      </c>
      <c r="J5" s="19">
        <v>8.31</v>
      </c>
      <c r="K5" s="19">
        <v>8.16</v>
      </c>
      <c r="L5" s="19">
        <v>2.35</v>
      </c>
      <c r="M5" s="38">
        <v>0.11</v>
      </c>
      <c r="N5" s="19">
        <v>12.55</v>
      </c>
      <c r="O5" s="19">
        <v>39.98</v>
      </c>
      <c r="P5" s="19">
        <v>7.34</v>
      </c>
      <c r="Q5" s="38">
        <v>0.15</v>
      </c>
      <c r="R5" s="31"/>
      <c r="S5" s="38">
        <v>0.3</v>
      </c>
      <c r="T5" s="31"/>
      <c r="U5" s="31"/>
      <c r="V5" s="37">
        <v>17.0</v>
      </c>
      <c r="W5" s="37">
        <v>4.0</v>
      </c>
      <c r="X5" s="37">
        <v>13.0</v>
      </c>
      <c r="Y5" s="37">
        <v>4.0</v>
      </c>
    </row>
    <row r="6">
      <c r="A6" s="22" t="s">
        <v>29</v>
      </c>
      <c r="B6" s="19">
        <v>61.26</v>
      </c>
      <c r="C6" s="38">
        <v>0.09</v>
      </c>
      <c r="D6" s="19">
        <v>3.8</v>
      </c>
      <c r="E6" s="19">
        <v>10.53</v>
      </c>
      <c r="F6" s="19">
        <v>8.33</v>
      </c>
      <c r="G6" s="19">
        <v>10.61</v>
      </c>
      <c r="H6" s="19">
        <v>2.14</v>
      </c>
      <c r="I6" s="19">
        <v>5.39</v>
      </c>
      <c r="J6" s="38">
        <v>0.03</v>
      </c>
      <c r="K6" s="19">
        <v>9.33</v>
      </c>
      <c r="L6" s="38">
        <v>0.1</v>
      </c>
      <c r="M6" s="38">
        <v>0.06</v>
      </c>
      <c r="N6" s="19">
        <v>13.15</v>
      </c>
      <c r="O6" s="19">
        <v>27.26</v>
      </c>
      <c r="P6" s="31"/>
      <c r="Q6" s="38">
        <v>0.11</v>
      </c>
      <c r="R6" s="31"/>
      <c r="S6" s="38">
        <v>0.11</v>
      </c>
      <c r="T6" s="31"/>
      <c r="U6" s="31"/>
      <c r="V6" s="37">
        <v>16.0</v>
      </c>
      <c r="W6" s="37">
        <v>6.0</v>
      </c>
      <c r="X6" s="37">
        <v>10.0</v>
      </c>
      <c r="Y6" s="37">
        <v>2.0</v>
      </c>
    </row>
    <row r="7">
      <c r="A7" s="22" t="s">
        <v>30</v>
      </c>
      <c r="B7" s="19">
        <v>32.21</v>
      </c>
      <c r="C7" s="19">
        <v>1.34</v>
      </c>
      <c r="D7" s="31"/>
      <c r="E7" s="19">
        <v>0.53</v>
      </c>
      <c r="F7" s="19">
        <v>6.17</v>
      </c>
      <c r="G7" s="19">
        <v>11.05</v>
      </c>
      <c r="H7" s="31"/>
      <c r="I7" s="19">
        <v>0.06</v>
      </c>
      <c r="J7" s="31"/>
      <c r="K7" s="19">
        <v>1.17</v>
      </c>
      <c r="L7" s="40"/>
      <c r="M7" s="41"/>
      <c r="N7" s="31"/>
      <c r="O7" s="31"/>
      <c r="P7" s="24"/>
      <c r="Q7" s="31"/>
      <c r="R7" s="24"/>
      <c r="S7" s="38">
        <v>0.05</v>
      </c>
      <c r="T7" s="24"/>
      <c r="U7" s="31"/>
      <c r="V7" s="37">
        <v>8.0</v>
      </c>
      <c r="W7" s="37">
        <v>1.0</v>
      </c>
      <c r="X7" s="37">
        <v>7.0</v>
      </c>
      <c r="Y7" s="37">
        <v>0.0</v>
      </c>
    </row>
    <row r="8">
      <c r="A8" s="22" t="s">
        <v>31</v>
      </c>
      <c r="B8" s="19">
        <v>59.78</v>
      </c>
      <c r="C8" s="19">
        <v>4.49</v>
      </c>
      <c r="D8" s="19">
        <v>3.77</v>
      </c>
      <c r="E8" s="19">
        <v>10.91</v>
      </c>
      <c r="F8" s="19">
        <v>8.47</v>
      </c>
      <c r="G8" s="19">
        <v>11.48</v>
      </c>
      <c r="H8" s="19">
        <v>2.14</v>
      </c>
      <c r="I8" s="19">
        <v>5.44</v>
      </c>
      <c r="J8" s="19">
        <v>8.88</v>
      </c>
      <c r="K8" s="19">
        <v>10.18</v>
      </c>
      <c r="L8" s="31"/>
      <c r="M8" s="31"/>
      <c r="N8" s="31"/>
      <c r="O8" s="19">
        <v>26.99</v>
      </c>
      <c r="P8" s="19">
        <v>7.98</v>
      </c>
      <c r="Q8" s="19">
        <v>5.84</v>
      </c>
      <c r="R8" s="19">
        <v>8.46</v>
      </c>
      <c r="S8" s="19">
        <v>3.01</v>
      </c>
      <c r="T8" s="31"/>
      <c r="U8" s="31"/>
      <c r="V8" s="37">
        <v>15.0</v>
      </c>
      <c r="W8" s="37">
        <v>0.0</v>
      </c>
      <c r="X8" s="37">
        <v>15.0</v>
      </c>
      <c r="Y8" s="37">
        <v>5.0</v>
      </c>
    </row>
    <row r="9">
      <c r="A9" s="22" t="s">
        <v>32</v>
      </c>
      <c r="B9" s="19">
        <v>33.62</v>
      </c>
      <c r="C9" s="19">
        <v>1.53</v>
      </c>
      <c r="D9" s="31"/>
      <c r="E9" s="38">
        <v>0.04</v>
      </c>
      <c r="F9" s="31"/>
      <c r="G9" s="31"/>
      <c r="H9" s="19">
        <v>1.38</v>
      </c>
      <c r="I9" s="19">
        <v>0.14</v>
      </c>
      <c r="J9" s="19">
        <v>0.42</v>
      </c>
      <c r="K9" s="19">
        <v>1.36</v>
      </c>
      <c r="L9" s="38">
        <v>3.0</v>
      </c>
      <c r="M9" s="19">
        <v>0.35</v>
      </c>
      <c r="N9" s="31"/>
      <c r="O9" s="38">
        <v>0.06</v>
      </c>
      <c r="P9" s="38">
        <v>0.12</v>
      </c>
      <c r="Q9" s="31"/>
      <c r="R9" s="38">
        <v>0.07</v>
      </c>
      <c r="S9" s="38">
        <v>0.09</v>
      </c>
      <c r="T9" s="19">
        <v>18.56</v>
      </c>
      <c r="U9" s="19">
        <v>3.71</v>
      </c>
      <c r="V9" s="37">
        <v>15.0</v>
      </c>
      <c r="W9" s="37">
        <v>6.0</v>
      </c>
      <c r="X9" s="37">
        <v>9.0</v>
      </c>
      <c r="Y9" s="37">
        <v>3.0</v>
      </c>
    </row>
    <row r="10">
      <c r="A10" s="28" t="s">
        <v>33</v>
      </c>
      <c r="B10" s="19">
        <v>33.41</v>
      </c>
      <c r="C10" s="19">
        <v>1.6</v>
      </c>
      <c r="D10" s="19">
        <v>1.25</v>
      </c>
      <c r="E10" s="19">
        <v>0.55</v>
      </c>
      <c r="F10" s="19">
        <v>7.09</v>
      </c>
      <c r="G10" s="19">
        <v>14.66</v>
      </c>
      <c r="H10" s="19">
        <v>1.34</v>
      </c>
      <c r="I10" s="19">
        <v>0.13</v>
      </c>
      <c r="J10" s="19">
        <v>0.46</v>
      </c>
      <c r="K10" s="19">
        <v>1.46</v>
      </c>
      <c r="L10" s="38">
        <v>5.47</v>
      </c>
      <c r="M10" s="38">
        <v>0.09</v>
      </c>
      <c r="N10" s="38">
        <v>0.04</v>
      </c>
      <c r="O10" s="38">
        <v>0.06</v>
      </c>
      <c r="P10" s="39">
        <v>8.99</v>
      </c>
      <c r="Q10" s="38">
        <v>0.09</v>
      </c>
      <c r="R10" s="38">
        <v>0.07</v>
      </c>
      <c r="S10" s="38">
        <v>0.08</v>
      </c>
      <c r="T10" s="38">
        <v>0.05</v>
      </c>
      <c r="U10" s="38">
        <v>0.05</v>
      </c>
      <c r="V10" s="37">
        <v>20.0</v>
      </c>
      <c r="W10" s="37">
        <v>9.0</v>
      </c>
      <c r="X10" s="37">
        <v>11.0</v>
      </c>
      <c r="Y10" s="37">
        <v>1.0</v>
      </c>
    </row>
    <row r="11">
      <c r="A11" s="22" t="s">
        <v>34</v>
      </c>
      <c r="B11" s="42"/>
      <c r="C11" s="19">
        <v>3.91</v>
      </c>
      <c r="D11" s="19">
        <v>3.42</v>
      </c>
      <c r="E11" s="19">
        <v>9.84</v>
      </c>
      <c r="F11" s="19">
        <v>7.99</v>
      </c>
      <c r="G11" s="31"/>
      <c r="H11" s="19">
        <v>2.09</v>
      </c>
      <c r="I11" s="19">
        <v>5.37</v>
      </c>
      <c r="J11" s="31"/>
      <c r="K11" s="19">
        <v>9.17</v>
      </c>
      <c r="L11" s="43"/>
      <c r="M11" s="19">
        <v>0.69</v>
      </c>
      <c r="N11" s="31"/>
      <c r="O11" s="31"/>
      <c r="P11" s="31"/>
      <c r="Q11" s="19">
        <v>5.1</v>
      </c>
      <c r="R11" s="31"/>
      <c r="S11" s="38">
        <v>0.2</v>
      </c>
      <c r="T11" s="19">
        <v>30.71</v>
      </c>
      <c r="U11" s="31"/>
      <c r="V11" s="37">
        <v>13.0</v>
      </c>
      <c r="W11" s="37">
        <v>3.0</v>
      </c>
      <c r="X11" s="37">
        <v>10.0</v>
      </c>
      <c r="Y11" s="37">
        <v>3.0</v>
      </c>
    </row>
    <row r="12">
      <c r="A12" s="22" t="s">
        <v>35</v>
      </c>
      <c r="B12" s="38">
        <v>0.34</v>
      </c>
      <c r="C12" s="19">
        <v>4.12</v>
      </c>
      <c r="D12" s="19">
        <v>3.66</v>
      </c>
      <c r="E12" s="19">
        <v>10.31</v>
      </c>
      <c r="F12" s="19">
        <v>76.41</v>
      </c>
      <c r="G12" s="19">
        <v>10.48</v>
      </c>
      <c r="H12" s="38">
        <v>0.04</v>
      </c>
      <c r="I12" s="19">
        <v>4.55</v>
      </c>
      <c r="J12" s="31"/>
      <c r="K12" s="19">
        <v>9.31</v>
      </c>
      <c r="L12" s="19">
        <v>2.49</v>
      </c>
      <c r="M12" s="19">
        <v>0.72</v>
      </c>
      <c r="N12" s="19">
        <v>12.78</v>
      </c>
      <c r="O12" s="19">
        <v>27.45</v>
      </c>
      <c r="P12" s="38">
        <v>0.26</v>
      </c>
      <c r="Q12" s="19">
        <v>6.23</v>
      </c>
      <c r="R12" s="31"/>
      <c r="S12" s="19">
        <v>2.98</v>
      </c>
      <c r="T12" s="19">
        <v>30.96</v>
      </c>
      <c r="U12" s="31"/>
      <c r="V12" s="37">
        <v>12.0</v>
      </c>
      <c r="W12" s="37">
        <v>3.0</v>
      </c>
      <c r="X12" s="37">
        <v>9.0</v>
      </c>
      <c r="Y12" s="37">
        <v>2.0</v>
      </c>
    </row>
    <row r="13">
      <c r="A13" s="22" t="s">
        <v>36</v>
      </c>
      <c r="B13" s="44"/>
      <c r="C13" s="31"/>
      <c r="D13" s="31"/>
      <c r="E13" s="31"/>
      <c r="F13" s="31"/>
      <c r="G13" s="31"/>
      <c r="H13" s="31"/>
      <c r="I13" s="24"/>
      <c r="J13" s="31"/>
      <c r="K13" s="31"/>
      <c r="L13" s="31"/>
      <c r="M13" s="24"/>
      <c r="N13" s="31"/>
      <c r="O13" s="31"/>
      <c r="P13" s="24"/>
      <c r="Q13" s="24"/>
      <c r="R13" s="31"/>
      <c r="S13" s="24"/>
      <c r="T13" s="31"/>
      <c r="U13" s="31"/>
      <c r="V13" s="45">
        <f t="shared" ref="V13:X13" si="1">SUM(V4:V12)</f>
        <v>134</v>
      </c>
      <c r="W13" s="45">
        <f t="shared" si="1"/>
        <v>49</v>
      </c>
      <c r="X13" s="45">
        <f t="shared" si="1"/>
        <v>85</v>
      </c>
      <c r="Y13" s="37">
        <v>0.0</v>
      </c>
    </row>
    <row r="14">
      <c r="A14" s="46" t="s">
        <v>42</v>
      </c>
      <c r="B14" s="46">
        <v>107.1</v>
      </c>
      <c r="C14" s="46">
        <v>1.35</v>
      </c>
      <c r="D14" s="47"/>
      <c r="E14" s="46">
        <v>0.44</v>
      </c>
      <c r="F14" s="46">
        <v>9.04</v>
      </c>
      <c r="G14" s="46">
        <v>10.17</v>
      </c>
      <c r="H14" s="47"/>
      <c r="I14" s="46">
        <v>0.12</v>
      </c>
      <c r="J14" s="47"/>
      <c r="K14" s="46">
        <v>1.16</v>
      </c>
      <c r="L14" s="48"/>
      <c r="M14" s="48"/>
      <c r="N14" s="47"/>
      <c r="O14" s="47"/>
      <c r="P14" s="48"/>
      <c r="Q14" s="47"/>
      <c r="R14" s="48"/>
      <c r="S14" s="46">
        <v>0.92</v>
      </c>
      <c r="T14" s="49"/>
      <c r="U14" s="47"/>
      <c r="W14" s="45">
        <f>W13/V13</f>
        <v>0.3656716418</v>
      </c>
      <c r="Y14" s="45">
        <f>sum(Y4:Y13)</f>
        <v>21</v>
      </c>
    </row>
    <row r="15">
      <c r="A15" s="46" t="s">
        <v>43</v>
      </c>
      <c r="B15" s="46">
        <v>31.2</v>
      </c>
      <c r="C15" s="46">
        <v>1.3</v>
      </c>
      <c r="D15" s="46">
        <v>0.99</v>
      </c>
      <c r="E15" s="46">
        <v>0.47</v>
      </c>
      <c r="F15" s="46">
        <v>6.27</v>
      </c>
      <c r="G15" s="46">
        <v>11.39</v>
      </c>
      <c r="H15" s="46">
        <v>1.25</v>
      </c>
      <c r="I15" s="46">
        <v>0.12</v>
      </c>
      <c r="J15" s="46">
        <v>0.44</v>
      </c>
      <c r="K15" s="46">
        <v>1.2</v>
      </c>
      <c r="L15" s="46">
        <v>4.98</v>
      </c>
      <c r="M15" s="46">
        <v>0.36</v>
      </c>
      <c r="N15" s="46">
        <v>5.94</v>
      </c>
      <c r="O15" s="46">
        <v>6.55</v>
      </c>
      <c r="P15" s="46">
        <v>8.77</v>
      </c>
      <c r="Q15" s="46">
        <v>2.72</v>
      </c>
      <c r="R15" s="46">
        <v>173.85</v>
      </c>
      <c r="S15" s="46">
        <v>1.22</v>
      </c>
      <c r="T15" s="46">
        <v>13.83</v>
      </c>
      <c r="U15" s="46">
        <v>5.09</v>
      </c>
    </row>
    <row r="16">
      <c r="A16" s="46" t="s">
        <v>44</v>
      </c>
      <c r="B16" s="19">
        <v>160.45</v>
      </c>
      <c r="C16" s="19">
        <v>1.26</v>
      </c>
      <c r="D16" s="31"/>
      <c r="E16" s="39">
        <v>0.46</v>
      </c>
      <c r="F16" s="31"/>
      <c r="G16" s="31"/>
      <c r="H16" s="19">
        <v>1.12</v>
      </c>
      <c r="I16" s="19">
        <v>0.13</v>
      </c>
      <c r="J16" s="19">
        <v>0.42</v>
      </c>
      <c r="K16" s="19">
        <v>1.21</v>
      </c>
      <c r="L16" s="39">
        <v>2.98</v>
      </c>
      <c r="M16" s="19">
        <v>0.34</v>
      </c>
      <c r="N16" s="31"/>
      <c r="O16" s="39">
        <v>7.09</v>
      </c>
      <c r="P16" s="39">
        <v>9.17</v>
      </c>
      <c r="Q16" s="31"/>
      <c r="R16" s="39">
        <v>188.94</v>
      </c>
      <c r="S16" s="39">
        <v>1.24</v>
      </c>
      <c r="T16" s="19">
        <v>38.23</v>
      </c>
      <c r="U16" s="19">
        <v>5.02</v>
      </c>
    </row>
    <row r="17">
      <c r="A17" s="46" t="s">
        <v>45</v>
      </c>
      <c r="B17" s="46">
        <v>31.37</v>
      </c>
      <c r="C17" s="46">
        <v>1.38</v>
      </c>
      <c r="D17" s="46">
        <v>0.95</v>
      </c>
      <c r="E17" s="46">
        <v>0.44</v>
      </c>
      <c r="F17" s="46">
        <v>6.31</v>
      </c>
      <c r="G17" s="46">
        <v>10.57</v>
      </c>
      <c r="H17" s="46">
        <v>1.16</v>
      </c>
      <c r="I17" s="46">
        <v>0.12</v>
      </c>
      <c r="J17" s="46">
        <v>0.45</v>
      </c>
      <c r="K17" s="46">
        <v>1.15</v>
      </c>
      <c r="L17" s="46">
        <v>5.01</v>
      </c>
      <c r="M17" s="46">
        <v>0.33</v>
      </c>
      <c r="N17" s="46">
        <v>5.97</v>
      </c>
      <c r="O17" s="46">
        <v>6.18</v>
      </c>
      <c r="P17" s="46">
        <v>8.58</v>
      </c>
      <c r="Q17" s="46">
        <v>2.94</v>
      </c>
      <c r="R17" s="50">
        <v>200.0</v>
      </c>
      <c r="S17" s="46">
        <v>1.24</v>
      </c>
      <c r="T17" s="46">
        <v>13.37</v>
      </c>
      <c r="U17" s="46">
        <v>3.09</v>
      </c>
    </row>
    <row r="18">
      <c r="A18" s="46" t="s">
        <v>46</v>
      </c>
      <c r="B18" s="46">
        <v>61.25</v>
      </c>
      <c r="C18" s="46">
        <v>4.22</v>
      </c>
      <c r="D18" s="46">
        <v>3.56</v>
      </c>
      <c r="E18" s="46">
        <v>10.11</v>
      </c>
      <c r="F18" s="46">
        <v>8.23</v>
      </c>
      <c r="G18" s="46">
        <v>10.48</v>
      </c>
      <c r="H18" s="46">
        <v>1.96</v>
      </c>
      <c r="I18" s="46">
        <v>5.43</v>
      </c>
      <c r="J18" s="46">
        <v>8.37</v>
      </c>
      <c r="K18" s="46">
        <v>9.71</v>
      </c>
      <c r="L18" s="46">
        <v>2.54</v>
      </c>
      <c r="M18" s="46">
        <v>0.72</v>
      </c>
      <c r="N18" s="46">
        <v>12.54</v>
      </c>
      <c r="O18" s="46">
        <v>28.02</v>
      </c>
      <c r="P18" s="46">
        <v>8.13</v>
      </c>
      <c r="Q18" s="46">
        <v>4.83</v>
      </c>
      <c r="R18" s="50">
        <v>8.53</v>
      </c>
      <c r="S18" s="46">
        <v>2.64</v>
      </c>
      <c r="T18" s="46">
        <v>30.16</v>
      </c>
      <c r="U18" s="46">
        <v>18.24</v>
      </c>
    </row>
    <row r="19">
      <c r="A19" s="51" t="s">
        <v>47</v>
      </c>
      <c r="B19" s="46">
        <v>60.85</v>
      </c>
      <c r="C19" s="46">
        <v>4.6</v>
      </c>
      <c r="D19" s="46">
        <v>3.7</v>
      </c>
      <c r="E19" s="46">
        <v>10.52</v>
      </c>
      <c r="F19" s="46">
        <v>8.64</v>
      </c>
      <c r="G19" s="46">
        <v>10.67</v>
      </c>
      <c r="H19" s="46">
        <v>2.05</v>
      </c>
      <c r="I19" s="46">
        <v>5.3</v>
      </c>
      <c r="J19" s="46">
        <v>8.18</v>
      </c>
      <c r="K19" s="46">
        <v>9.57</v>
      </c>
      <c r="L19" s="46">
        <v>2.62</v>
      </c>
      <c r="M19" s="46">
        <v>0.74</v>
      </c>
      <c r="N19" s="46">
        <v>12.61</v>
      </c>
      <c r="O19" s="46">
        <v>27.05</v>
      </c>
      <c r="P19" s="46">
        <v>8.18</v>
      </c>
      <c r="Q19" s="46">
        <v>6.18</v>
      </c>
      <c r="R19" s="46">
        <v>8.49</v>
      </c>
      <c r="S19" s="46">
        <v>3.12</v>
      </c>
      <c r="T19" s="46">
        <v>29.77</v>
      </c>
      <c r="U19" s="46">
        <v>18.26</v>
      </c>
    </row>
    <row r="20">
      <c r="A20" s="52" t="s">
        <v>48</v>
      </c>
      <c r="B20" s="46">
        <v>247.39</v>
      </c>
      <c r="C20" s="46">
        <v>4.32</v>
      </c>
      <c r="D20" s="46">
        <v>3.63</v>
      </c>
      <c r="E20" s="46">
        <v>11.39</v>
      </c>
      <c r="F20" s="46">
        <v>12.98</v>
      </c>
      <c r="G20" s="46">
        <v>11.66</v>
      </c>
      <c r="H20" s="46">
        <v>2.16</v>
      </c>
      <c r="I20" s="46">
        <v>7.61</v>
      </c>
      <c r="J20" s="46">
        <v>8.47</v>
      </c>
      <c r="K20" s="46">
        <v>9.97</v>
      </c>
    </row>
    <row r="21">
      <c r="A21" s="53"/>
    </row>
    <row r="22">
      <c r="A22" s="54" t="s">
        <v>49</v>
      </c>
    </row>
    <row r="23">
      <c r="A23" s="55" t="s">
        <v>50</v>
      </c>
      <c r="B23" s="56"/>
      <c r="X23" s="37" t="s">
        <v>51</v>
      </c>
    </row>
    <row r="24">
      <c r="A24" s="57" t="s">
        <v>52</v>
      </c>
      <c r="X24" s="45">
        <f>(U4 / U18)</f>
        <v>1.009320175</v>
      </c>
    </row>
    <row r="25">
      <c r="A25" s="58"/>
      <c r="B25" s="2" t="s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59" t="s">
        <v>53</v>
      </c>
      <c r="B26" s="8" t="s">
        <v>1</v>
      </c>
      <c r="C26" s="9"/>
      <c r="D26" s="9"/>
      <c r="E26" s="9"/>
      <c r="F26" s="9"/>
      <c r="G26" s="9"/>
      <c r="H26" s="9"/>
      <c r="I26" s="9"/>
      <c r="J26" s="9"/>
      <c r="K26" s="10"/>
      <c r="L26" s="8" t="s">
        <v>2</v>
      </c>
      <c r="M26" s="9"/>
      <c r="N26" s="9"/>
      <c r="O26" s="9"/>
      <c r="P26" s="9"/>
      <c r="Q26" s="10"/>
      <c r="R26" s="8" t="s">
        <v>3</v>
      </c>
      <c r="S26" s="9"/>
      <c r="T26" s="9"/>
      <c r="U26" s="10"/>
      <c r="V26" s="37" t="s">
        <v>54</v>
      </c>
      <c r="W26" s="37" t="s">
        <v>55</v>
      </c>
      <c r="X26" s="37" t="s">
        <v>56</v>
      </c>
    </row>
    <row r="27">
      <c r="A27" s="13" t="s">
        <v>4</v>
      </c>
      <c r="B27" s="14" t="s">
        <v>5</v>
      </c>
      <c r="C27" s="14" t="s">
        <v>6</v>
      </c>
      <c r="D27" s="14" t="s">
        <v>7</v>
      </c>
      <c r="E27" s="14" t="s">
        <v>8</v>
      </c>
      <c r="F27" s="14" t="s">
        <v>9</v>
      </c>
      <c r="G27" s="14" t="s">
        <v>10</v>
      </c>
      <c r="H27" s="14" t="s">
        <v>11</v>
      </c>
      <c r="I27" s="14" t="s">
        <v>12</v>
      </c>
      <c r="J27" s="14" t="s">
        <v>13</v>
      </c>
      <c r="K27" s="14" t="s">
        <v>14</v>
      </c>
      <c r="L27" s="14" t="s">
        <v>16</v>
      </c>
      <c r="M27" s="14" t="s">
        <v>17</v>
      </c>
      <c r="N27" s="14" t="s">
        <v>18</v>
      </c>
      <c r="O27" s="14" t="s">
        <v>19</v>
      </c>
      <c r="P27" s="14" t="s">
        <v>20</v>
      </c>
      <c r="Q27" s="14" t="s">
        <v>21</v>
      </c>
      <c r="R27" s="14" t="s">
        <v>22</v>
      </c>
      <c r="S27" s="14" t="s">
        <v>23</v>
      </c>
      <c r="T27" s="14" t="s">
        <v>24</v>
      </c>
      <c r="U27" s="14" t="s">
        <v>25</v>
      </c>
    </row>
    <row r="28">
      <c r="A28" s="22" t="s">
        <v>28</v>
      </c>
      <c r="B28" s="45">
        <f t="shared" ref="B28:D28" si="2">(B5/B18)</f>
        <v>0.9942857143</v>
      </c>
      <c r="C28" s="45">
        <f t="shared" si="2"/>
        <v>0.9360189573</v>
      </c>
      <c r="D28" s="45">
        <f t="shared" si="2"/>
        <v>0.9185393258</v>
      </c>
      <c r="F28" s="45">
        <f t="shared" ref="F28:L28" si="3">(F5/F18)</f>
        <v>1.02308627</v>
      </c>
      <c r="G28" s="45">
        <f t="shared" si="3"/>
        <v>0.9236641221</v>
      </c>
      <c r="H28" s="45">
        <f t="shared" si="3"/>
        <v>0.9030612245</v>
      </c>
      <c r="I28" s="45">
        <f t="shared" si="3"/>
        <v>0.9889502762</v>
      </c>
      <c r="J28" s="45">
        <f t="shared" si="3"/>
        <v>0.9928315412</v>
      </c>
      <c r="K28" s="45">
        <f t="shared" si="3"/>
        <v>0.8403707518</v>
      </c>
      <c r="L28" s="45">
        <f t="shared" si="3"/>
        <v>0.9251968504</v>
      </c>
      <c r="N28" s="45">
        <f t="shared" ref="N28:P28" si="4">(N5/N18)</f>
        <v>1.000797448</v>
      </c>
      <c r="O28" s="45">
        <f t="shared" si="4"/>
        <v>1.426837973</v>
      </c>
      <c r="P28" s="45">
        <f t="shared" si="4"/>
        <v>0.9028290283</v>
      </c>
      <c r="V28" s="45">
        <f t="shared" ref="V28:V35" si="7">AVERAGE(B28:K28)</f>
        <v>0.9467564648</v>
      </c>
      <c r="W28" s="45">
        <f t="shared" ref="W28:W29" si="8">AVERAGE(L28:Q28)</f>
        <v>1.063915325</v>
      </c>
      <c r="X28" s="37" t="s">
        <v>57</v>
      </c>
    </row>
    <row r="29">
      <c r="A29" s="22" t="s">
        <v>29</v>
      </c>
      <c r="B29" s="45">
        <f>(B6/B18)</f>
        <v>1.000163265</v>
      </c>
      <c r="D29" s="45">
        <f t="shared" ref="D29:I29" si="5">(D6/D18)</f>
        <v>1.06741573</v>
      </c>
      <c r="E29" s="45">
        <f t="shared" si="5"/>
        <v>1.041543027</v>
      </c>
      <c r="F29" s="45">
        <f t="shared" si="5"/>
        <v>1.012150668</v>
      </c>
      <c r="G29" s="45">
        <f t="shared" si="5"/>
        <v>1.01240458</v>
      </c>
      <c r="H29" s="45">
        <f t="shared" si="5"/>
        <v>1.091836735</v>
      </c>
      <c r="I29" s="45">
        <f t="shared" si="5"/>
        <v>0.9926335175</v>
      </c>
      <c r="K29" s="45">
        <f>(K6/K18)</f>
        <v>0.9608650875</v>
      </c>
      <c r="N29" s="45">
        <f t="shared" ref="N29:O29" si="6">(N6/N18)</f>
        <v>1.048644338</v>
      </c>
      <c r="O29" s="45">
        <f t="shared" si="6"/>
        <v>0.9728765168</v>
      </c>
      <c r="V29" s="45">
        <f t="shared" si="7"/>
        <v>1.022376576</v>
      </c>
      <c r="W29" s="45">
        <f t="shared" si="8"/>
        <v>1.010760427</v>
      </c>
      <c r="X29" s="37" t="s">
        <v>57</v>
      </c>
    </row>
    <row r="30">
      <c r="A30" s="22" t="s">
        <v>30</v>
      </c>
      <c r="B30" s="45">
        <f t="shared" ref="B30:C30" si="9">(B7/B17)</f>
        <v>1.026777176</v>
      </c>
      <c r="C30" s="45">
        <f t="shared" si="9"/>
        <v>0.9710144928</v>
      </c>
      <c r="E30" s="45">
        <f t="shared" ref="E30:G30" si="10">(E7/E17)</f>
        <v>1.204545455</v>
      </c>
      <c r="F30" s="45">
        <f t="shared" si="10"/>
        <v>0.9778129952</v>
      </c>
      <c r="G30" s="45">
        <f t="shared" si="10"/>
        <v>1.045411542</v>
      </c>
      <c r="I30" s="45">
        <f>(I7/I17)</f>
        <v>0.5</v>
      </c>
      <c r="K30" s="45">
        <f>(K7/K17)</f>
        <v>1.017391304</v>
      </c>
      <c r="V30" s="45">
        <f t="shared" si="7"/>
        <v>0.9632789949</v>
      </c>
      <c r="W30" s="37" t="s">
        <v>57</v>
      </c>
      <c r="X30" s="37" t="s">
        <v>57</v>
      </c>
    </row>
    <row r="31">
      <c r="A31" s="22" t="s">
        <v>31</v>
      </c>
      <c r="B31" s="45">
        <f t="shared" ref="B31:K31" si="11">(B8/B19)</f>
        <v>0.9824157765</v>
      </c>
      <c r="C31" s="45">
        <f t="shared" si="11"/>
        <v>0.9760869565</v>
      </c>
      <c r="D31" s="45">
        <f t="shared" si="11"/>
        <v>1.018918919</v>
      </c>
      <c r="E31" s="45">
        <f t="shared" si="11"/>
        <v>1.037072243</v>
      </c>
      <c r="F31" s="45">
        <f t="shared" si="11"/>
        <v>0.9803240741</v>
      </c>
      <c r="G31" s="45">
        <f t="shared" si="11"/>
        <v>1.075913777</v>
      </c>
      <c r="H31" s="45">
        <f t="shared" si="11"/>
        <v>1.043902439</v>
      </c>
      <c r="I31" s="45">
        <f t="shared" si="11"/>
        <v>1.026415094</v>
      </c>
      <c r="J31" s="45">
        <f t="shared" si="11"/>
        <v>1.085574572</v>
      </c>
      <c r="K31" s="45">
        <f t="shared" si="11"/>
        <v>1.063740857</v>
      </c>
      <c r="O31" s="45">
        <f t="shared" ref="O31:S31" si="12">(O8/O19)</f>
        <v>0.9977818854</v>
      </c>
      <c r="P31" s="45">
        <f t="shared" si="12"/>
        <v>0.9755501222</v>
      </c>
      <c r="Q31" s="45">
        <f t="shared" si="12"/>
        <v>0.9449838188</v>
      </c>
      <c r="R31" s="45">
        <f t="shared" si="12"/>
        <v>0.9964664311</v>
      </c>
      <c r="S31" s="45">
        <f t="shared" si="12"/>
        <v>0.9647435897</v>
      </c>
      <c r="V31" s="45">
        <f t="shared" si="7"/>
        <v>1.029036471</v>
      </c>
      <c r="W31" s="45">
        <f t="shared" ref="W31:W34" si="16">AVERAGE(L31:Q31)</f>
        <v>0.9727719421</v>
      </c>
      <c r="X31" s="45">
        <f t="shared" ref="X31:X32" si="17">average(R31:U31)</f>
        <v>0.9806050104</v>
      </c>
    </row>
    <row r="32">
      <c r="A32" s="22" t="s">
        <v>32</v>
      </c>
      <c r="B32" s="45">
        <f t="shared" ref="B32:C32" si="13">(B9/B17)</f>
        <v>1.071724578</v>
      </c>
      <c r="C32" s="45">
        <f t="shared" si="13"/>
        <v>1.108695652</v>
      </c>
      <c r="H32" s="45">
        <f t="shared" ref="H32:K32" si="14">(H9/H17)</f>
        <v>1.189655172</v>
      </c>
      <c r="I32" s="45">
        <f t="shared" si="14"/>
        <v>1.166666667</v>
      </c>
      <c r="J32" s="45">
        <f t="shared" si="14"/>
        <v>0.9333333333</v>
      </c>
      <c r="K32" s="45">
        <f t="shared" si="14"/>
        <v>1.182608696</v>
      </c>
      <c r="M32" s="45">
        <f>(M9/M17)</f>
        <v>1.060606061</v>
      </c>
      <c r="T32" s="45">
        <f t="shared" ref="T32:U32" si="15">(T9/T17)</f>
        <v>1.388182498</v>
      </c>
      <c r="U32" s="45">
        <f t="shared" si="15"/>
        <v>1.200647249</v>
      </c>
      <c r="V32" s="45">
        <f t="shared" si="7"/>
        <v>1.108780683</v>
      </c>
      <c r="W32" s="45">
        <f t="shared" si="16"/>
        <v>1.060606061</v>
      </c>
      <c r="X32" s="45">
        <f t="shared" si="17"/>
        <v>1.294414874</v>
      </c>
    </row>
    <row r="33">
      <c r="A33" s="28" t="s">
        <v>33</v>
      </c>
      <c r="B33" s="45">
        <f t="shared" ref="B33:K33" si="18">(B10/B17)</f>
        <v>1.065030284</v>
      </c>
      <c r="C33" s="45">
        <f t="shared" si="18"/>
        <v>1.15942029</v>
      </c>
      <c r="D33" s="45">
        <f t="shared" si="18"/>
        <v>1.315789474</v>
      </c>
      <c r="E33" s="45">
        <f t="shared" si="18"/>
        <v>1.25</v>
      </c>
      <c r="F33" s="45">
        <f t="shared" si="18"/>
        <v>1.123613312</v>
      </c>
      <c r="G33" s="45">
        <f t="shared" si="18"/>
        <v>1.386944182</v>
      </c>
      <c r="H33" s="45">
        <f t="shared" si="18"/>
        <v>1.155172414</v>
      </c>
      <c r="I33" s="45">
        <f t="shared" si="18"/>
        <v>1.083333333</v>
      </c>
      <c r="J33" s="45">
        <f t="shared" si="18"/>
        <v>1.022222222</v>
      </c>
      <c r="K33" s="45">
        <f t="shared" si="18"/>
        <v>1.269565217</v>
      </c>
      <c r="P33" s="45">
        <f>(P10/P17)</f>
        <v>1.047785548</v>
      </c>
      <c r="V33" s="45">
        <f t="shared" si="7"/>
        <v>1.183109073</v>
      </c>
      <c r="W33" s="45">
        <f t="shared" si="16"/>
        <v>1.047785548</v>
      </c>
      <c r="X33" s="37" t="s">
        <v>57</v>
      </c>
    </row>
    <row r="34">
      <c r="A34" s="22" t="s">
        <v>34</v>
      </c>
      <c r="C34" s="45">
        <f t="shared" ref="C34:F34" si="19">(C11/C18)</f>
        <v>0.9265402844</v>
      </c>
      <c r="D34" s="45">
        <f t="shared" si="19"/>
        <v>0.9606741573</v>
      </c>
      <c r="E34" s="45">
        <f t="shared" si="19"/>
        <v>0.9732937685</v>
      </c>
      <c r="F34" s="45">
        <f t="shared" si="19"/>
        <v>0.9708383961</v>
      </c>
      <c r="H34" s="45">
        <f t="shared" ref="H34:I34" si="20">(H11/H18)</f>
        <v>1.066326531</v>
      </c>
      <c r="I34" s="45">
        <f t="shared" si="20"/>
        <v>0.9889502762</v>
      </c>
      <c r="K34" s="45">
        <f t="shared" ref="K34:K35" si="22">(K11/K18)</f>
        <v>0.9443872297</v>
      </c>
      <c r="M34" s="45">
        <f>(M11/M18)</f>
        <v>0.9583333333</v>
      </c>
      <c r="Q34" s="45">
        <f t="shared" ref="Q34:Q35" si="24">(Q11/Q18)</f>
        <v>1.055900621</v>
      </c>
      <c r="T34" s="45">
        <f>(T11/T18)</f>
        <v>1.018236074</v>
      </c>
      <c r="V34" s="45">
        <f t="shared" si="7"/>
        <v>0.9758586633</v>
      </c>
      <c r="W34" s="45">
        <f t="shared" si="16"/>
        <v>1.007116977</v>
      </c>
      <c r="X34" s="45">
        <f t="shared" ref="X34:X35" si="26">average(R34:U34)</f>
        <v>1.018236074</v>
      </c>
    </row>
    <row r="35">
      <c r="A35" s="22" t="s">
        <v>35</v>
      </c>
      <c r="C35" s="45">
        <f t="shared" ref="C35:E35" si="21">(C12/C19)</f>
        <v>0.8956521739</v>
      </c>
      <c r="D35" s="45">
        <f t="shared" si="21"/>
        <v>0.9891891892</v>
      </c>
      <c r="E35" s="45">
        <f t="shared" si="21"/>
        <v>0.9800380228</v>
      </c>
      <c r="F35" s="37">
        <v>1.0</v>
      </c>
      <c r="G35" s="45">
        <f>(G12/G19)</f>
        <v>0.9821930647</v>
      </c>
      <c r="I35" s="45">
        <f>(I12/I19)</f>
        <v>0.858490566</v>
      </c>
      <c r="K35" s="45">
        <f t="shared" si="22"/>
        <v>0.9728317659</v>
      </c>
      <c r="L35" s="45">
        <f t="shared" ref="L35:O35" si="23">(L12/L19)</f>
        <v>0.9503816794</v>
      </c>
      <c r="M35" s="45">
        <f t="shared" si="23"/>
        <v>0.972972973</v>
      </c>
      <c r="N35" s="45">
        <f t="shared" si="23"/>
        <v>1.013481364</v>
      </c>
      <c r="O35" s="45">
        <f t="shared" si="23"/>
        <v>1.014787431</v>
      </c>
      <c r="Q35" s="45">
        <f t="shared" si="24"/>
        <v>1.008090615</v>
      </c>
      <c r="S35" s="45">
        <f t="shared" ref="S35:T35" si="25">(S12/S19)</f>
        <v>0.9551282051</v>
      </c>
      <c r="T35" s="45">
        <f t="shared" si="25"/>
        <v>1.039973127</v>
      </c>
      <c r="V35" s="45">
        <f t="shared" si="7"/>
        <v>0.9540563975</v>
      </c>
      <c r="W35" s="45">
        <f>AVERAGE(L35,Q35)</f>
        <v>0.9792361471</v>
      </c>
      <c r="X35" s="45">
        <f t="shared" si="26"/>
        <v>0.9975506662</v>
      </c>
    </row>
    <row r="36">
      <c r="F36" s="37">
        <v>8.84375</v>
      </c>
    </row>
    <row r="38">
      <c r="A38" s="37" t="s">
        <v>58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9.0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8" t="s">
        <v>2</v>
      </c>
      <c r="M2" s="9"/>
      <c r="N2" s="9"/>
      <c r="O2" s="9"/>
      <c r="P2" s="9"/>
      <c r="Q2" s="10"/>
      <c r="R2" s="8" t="s">
        <v>3</v>
      </c>
      <c r="S2" s="9"/>
      <c r="T2" s="9"/>
      <c r="U2" s="10"/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</row>
    <row r="4">
      <c r="A4" s="18" t="s">
        <v>27</v>
      </c>
      <c r="B4" s="38">
        <v>2976.0</v>
      </c>
      <c r="C4" s="38">
        <v>3188.0</v>
      </c>
      <c r="D4" s="38">
        <v>3144.0</v>
      </c>
      <c r="E4" s="38">
        <v>3224.0</v>
      </c>
      <c r="F4" s="38">
        <v>3180.0</v>
      </c>
      <c r="G4" s="38">
        <v>3164.0</v>
      </c>
      <c r="H4" s="38">
        <v>3032.0</v>
      </c>
      <c r="I4" s="38">
        <v>3024.0</v>
      </c>
      <c r="J4" s="38">
        <v>3132.0</v>
      </c>
      <c r="K4" s="38">
        <v>3216.0</v>
      </c>
      <c r="L4" s="31"/>
      <c r="M4" s="38">
        <v>7892.0</v>
      </c>
      <c r="N4" s="38">
        <v>3144.0</v>
      </c>
      <c r="O4" s="38">
        <v>3128.0</v>
      </c>
      <c r="P4" s="38">
        <v>11152.0</v>
      </c>
      <c r="Q4" s="31"/>
      <c r="R4" s="38">
        <v>4320.0</v>
      </c>
      <c r="S4" s="38">
        <v>4060.0</v>
      </c>
      <c r="T4" s="38">
        <v>6764.0</v>
      </c>
      <c r="U4" s="39">
        <v>144628.0</v>
      </c>
    </row>
    <row r="5">
      <c r="A5" s="22" t="s">
        <v>28</v>
      </c>
      <c r="B5" s="19">
        <v>6592.0</v>
      </c>
      <c r="C5" s="19">
        <v>3084.0</v>
      </c>
      <c r="D5" s="19">
        <v>3136.0</v>
      </c>
      <c r="E5" s="38">
        <v>3100.0</v>
      </c>
      <c r="F5" s="19">
        <v>3224.0</v>
      </c>
      <c r="G5" s="19">
        <v>3104.0</v>
      </c>
      <c r="H5" s="19">
        <v>3232.0</v>
      </c>
      <c r="I5" s="19">
        <v>17664.0</v>
      </c>
      <c r="J5" s="19">
        <v>3100.0</v>
      </c>
      <c r="K5" s="19">
        <v>3260.0</v>
      </c>
      <c r="L5" s="19">
        <v>8596.0</v>
      </c>
      <c r="M5" s="38">
        <v>8212.0</v>
      </c>
      <c r="N5" s="19">
        <v>3108.0</v>
      </c>
      <c r="O5" s="19">
        <v>20144.0</v>
      </c>
      <c r="P5" s="19">
        <v>10976.0</v>
      </c>
      <c r="Q5" s="38">
        <v>4144.0</v>
      </c>
      <c r="R5" s="31"/>
      <c r="S5" s="38">
        <v>16108.0</v>
      </c>
      <c r="T5" s="31"/>
      <c r="U5" s="31"/>
    </row>
    <row r="6">
      <c r="A6" s="22" t="s">
        <v>29</v>
      </c>
      <c r="B6" s="19">
        <v>7844.0</v>
      </c>
      <c r="C6" s="38">
        <v>3064.0</v>
      </c>
      <c r="D6" s="19">
        <v>3256.0</v>
      </c>
      <c r="E6" s="19">
        <v>3076.0</v>
      </c>
      <c r="F6" s="19">
        <v>3152.0</v>
      </c>
      <c r="G6" s="19">
        <v>3104.0</v>
      </c>
      <c r="H6" s="19">
        <v>3168.0</v>
      </c>
      <c r="I6" s="19">
        <v>19048.0</v>
      </c>
      <c r="J6" s="38">
        <v>3172.0</v>
      </c>
      <c r="K6" s="19">
        <v>3076.0</v>
      </c>
      <c r="L6" s="38">
        <v>8148.0</v>
      </c>
      <c r="M6" s="38">
        <v>8624.0</v>
      </c>
      <c r="N6" s="19">
        <v>3188.0</v>
      </c>
      <c r="O6" s="19">
        <v>21768.0</v>
      </c>
      <c r="P6" s="31"/>
      <c r="Q6" s="38">
        <v>4268.0</v>
      </c>
      <c r="R6" s="31"/>
      <c r="S6" s="38">
        <v>4100.0</v>
      </c>
      <c r="T6" s="31"/>
      <c r="U6" s="31"/>
    </row>
    <row r="7">
      <c r="A7" s="22" t="s">
        <v>30</v>
      </c>
      <c r="B7" s="19">
        <v>6680.0</v>
      </c>
      <c r="C7" s="19">
        <v>3500.0</v>
      </c>
      <c r="D7" s="31"/>
      <c r="E7" s="19">
        <v>3524.0</v>
      </c>
      <c r="F7" s="19">
        <v>3560.0</v>
      </c>
      <c r="G7" s="19">
        <v>3552.0</v>
      </c>
      <c r="H7" s="31"/>
      <c r="I7" s="19">
        <v>3372.0</v>
      </c>
      <c r="J7" s="31"/>
      <c r="K7" s="19">
        <v>3548.0</v>
      </c>
      <c r="L7" s="40"/>
      <c r="M7" s="41"/>
      <c r="N7" s="31"/>
      <c r="O7" s="31"/>
      <c r="P7" s="24"/>
      <c r="Q7" s="31"/>
      <c r="R7" s="24"/>
      <c r="S7" s="38">
        <v>3584.0</v>
      </c>
      <c r="T7" s="24"/>
      <c r="U7" s="31"/>
    </row>
    <row r="8">
      <c r="A8" s="22" t="s">
        <v>31</v>
      </c>
      <c r="B8" s="19">
        <v>7684.0</v>
      </c>
      <c r="C8" s="19">
        <v>3020.0</v>
      </c>
      <c r="D8" s="19">
        <v>3048.0</v>
      </c>
      <c r="E8" s="19">
        <v>2812.0</v>
      </c>
      <c r="F8" s="19">
        <v>2828.0</v>
      </c>
      <c r="G8" s="19">
        <v>2812.0</v>
      </c>
      <c r="H8" s="19">
        <v>2996.0</v>
      </c>
      <c r="I8" s="19">
        <v>19004.0</v>
      </c>
      <c r="J8" s="19">
        <v>3028.0</v>
      </c>
      <c r="K8" s="19">
        <v>3056.0</v>
      </c>
      <c r="L8" s="31"/>
      <c r="M8" s="31"/>
      <c r="N8" s="31"/>
      <c r="O8" s="19">
        <v>21332.0</v>
      </c>
      <c r="P8" s="19">
        <v>10464.0</v>
      </c>
      <c r="Q8" s="19">
        <v>5140.0</v>
      </c>
      <c r="R8" s="19">
        <v>36448.0</v>
      </c>
      <c r="S8" s="19">
        <v>17080.0</v>
      </c>
      <c r="T8" s="31"/>
      <c r="U8" s="31"/>
    </row>
    <row r="9">
      <c r="A9" s="22" t="s">
        <v>32</v>
      </c>
      <c r="B9" s="19">
        <v>8700.0</v>
      </c>
      <c r="C9" s="19">
        <v>3264.0</v>
      </c>
      <c r="D9" s="31"/>
      <c r="E9" s="38">
        <v>3128.0</v>
      </c>
      <c r="F9" s="31"/>
      <c r="G9" s="31"/>
      <c r="H9" s="19">
        <v>3092.0</v>
      </c>
      <c r="I9" s="19">
        <v>8204.0</v>
      </c>
      <c r="J9" s="19">
        <v>3224.0</v>
      </c>
      <c r="K9" s="19">
        <v>3048.0</v>
      </c>
      <c r="L9" s="38">
        <v>6632.0</v>
      </c>
      <c r="M9" s="19">
        <v>10360.0</v>
      </c>
      <c r="N9" s="31"/>
      <c r="O9" s="38">
        <v>3260.0</v>
      </c>
      <c r="P9" s="38">
        <v>10740.0</v>
      </c>
      <c r="Q9" s="31"/>
      <c r="R9" s="38">
        <v>4568.0</v>
      </c>
      <c r="S9" s="38">
        <v>3588.0</v>
      </c>
      <c r="T9" s="19">
        <v>10728.0</v>
      </c>
      <c r="U9" s="19">
        <v>11416.0</v>
      </c>
    </row>
    <row r="10">
      <c r="A10" s="28" t="s">
        <v>33</v>
      </c>
      <c r="B10" s="19">
        <v>9112.0</v>
      </c>
      <c r="C10" s="19">
        <v>3580.0</v>
      </c>
      <c r="D10" s="19">
        <v>3388.0</v>
      </c>
      <c r="E10" s="19">
        <v>3492.0</v>
      </c>
      <c r="F10" s="19">
        <v>3416.0</v>
      </c>
      <c r="G10" s="19">
        <v>3268.0</v>
      </c>
      <c r="H10" s="19">
        <v>3256.0</v>
      </c>
      <c r="I10" s="19">
        <v>8336.0</v>
      </c>
      <c r="J10" s="19">
        <v>3616.0</v>
      </c>
      <c r="K10" s="19">
        <v>3336.0</v>
      </c>
      <c r="L10" s="38">
        <v>7900.0</v>
      </c>
      <c r="M10" s="38">
        <v>10832.0</v>
      </c>
      <c r="N10" s="38">
        <v>3368.0</v>
      </c>
      <c r="O10" s="38">
        <v>3364.0</v>
      </c>
      <c r="P10" s="39">
        <v>11068.0</v>
      </c>
      <c r="Q10" s="38">
        <v>4100.0</v>
      </c>
      <c r="R10" s="38">
        <v>5004.0</v>
      </c>
      <c r="S10" s="38">
        <v>4052.0</v>
      </c>
      <c r="T10" s="38">
        <v>13740.0</v>
      </c>
      <c r="U10" s="38">
        <v>14624.0</v>
      </c>
    </row>
    <row r="11">
      <c r="A11" s="22" t="s">
        <v>34</v>
      </c>
      <c r="B11" s="42"/>
      <c r="C11" s="19">
        <v>3072.0</v>
      </c>
      <c r="D11" s="19">
        <v>3248.0</v>
      </c>
      <c r="E11" s="19">
        <v>3204.0</v>
      </c>
      <c r="F11" s="19">
        <v>3136.0</v>
      </c>
      <c r="G11" s="31"/>
      <c r="H11" s="19">
        <v>3136.0</v>
      </c>
      <c r="I11" s="19">
        <v>19040.0</v>
      </c>
      <c r="J11" s="31"/>
      <c r="K11" s="19">
        <v>3192.0</v>
      </c>
      <c r="L11" s="43"/>
      <c r="M11" s="19">
        <v>9444.0</v>
      </c>
      <c r="N11" s="31"/>
      <c r="O11" s="31"/>
      <c r="P11" s="31"/>
      <c r="Q11" s="19">
        <v>4332.0</v>
      </c>
      <c r="R11" s="31"/>
      <c r="S11" s="19">
        <v>4152.0</v>
      </c>
      <c r="T11" s="19">
        <v>12748.0</v>
      </c>
      <c r="U11" s="31"/>
    </row>
    <row r="12">
      <c r="A12" s="22" t="s">
        <v>35</v>
      </c>
      <c r="B12" s="38">
        <v>8268.0</v>
      </c>
      <c r="C12" s="19">
        <v>2972.0</v>
      </c>
      <c r="D12" s="19">
        <v>3116.0</v>
      </c>
      <c r="E12" s="19">
        <v>2852.0</v>
      </c>
      <c r="F12" s="19">
        <v>3096.0</v>
      </c>
      <c r="G12" s="19">
        <v>2924.0</v>
      </c>
      <c r="H12" s="38">
        <v>2888.0</v>
      </c>
      <c r="I12" s="19">
        <v>15704.0</v>
      </c>
      <c r="J12" s="31"/>
      <c r="K12" s="19">
        <v>3084.0</v>
      </c>
      <c r="L12" s="19">
        <v>8020.0</v>
      </c>
      <c r="M12" s="19">
        <v>9148.0</v>
      </c>
      <c r="N12" s="19">
        <v>2860.0</v>
      </c>
      <c r="O12" s="19">
        <v>21760.0</v>
      </c>
      <c r="P12" s="19">
        <v>21760.0</v>
      </c>
      <c r="Q12" s="19">
        <v>5156.0</v>
      </c>
      <c r="R12" s="31"/>
      <c r="S12" s="19">
        <v>17168.0</v>
      </c>
      <c r="T12" s="19">
        <v>12404.0</v>
      </c>
      <c r="U12" s="31"/>
    </row>
    <row r="13">
      <c r="A13" s="22" t="s">
        <v>36</v>
      </c>
      <c r="B13" s="44"/>
      <c r="C13" s="31"/>
      <c r="D13" s="31"/>
      <c r="E13" s="31"/>
      <c r="F13" s="31"/>
      <c r="G13" s="31"/>
      <c r="H13" s="31"/>
      <c r="I13" s="24"/>
      <c r="J13" s="31"/>
      <c r="K13" s="31"/>
      <c r="L13" s="31"/>
      <c r="M13" s="24"/>
      <c r="N13" s="31"/>
      <c r="O13" s="31"/>
      <c r="P13" s="24"/>
      <c r="Q13" s="24"/>
      <c r="R13" s="31"/>
      <c r="S13" s="24"/>
      <c r="T13" s="31"/>
      <c r="U13" s="31"/>
    </row>
    <row r="14">
      <c r="A14" s="46" t="s">
        <v>42</v>
      </c>
      <c r="B14" s="46">
        <v>7144.0</v>
      </c>
      <c r="C14" s="46">
        <v>3260.0</v>
      </c>
      <c r="D14" s="47"/>
      <c r="E14" s="46">
        <v>3488.0</v>
      </c>
      <c r="F14" s="46">
        <v>3520.0</v>
      </c>
      <c r="G14" s="46">
        <v>3520.0</v>
      </c>
      <c r="H14" s="47"/>
      <c r="I14" s="46">
        <v>6312.0</v>
      </c>
      <c r="J14" s="47"/>
      <c r="K14" s="46">
        <v>3404.0</v>
      </c>
      <c r="L14" s="48"/>
      <c r="M14" s="48"/>
      <c r="N14" s="47"/>
      <c r="O14" s="47"/>
      <c r="P14" s="48"/>
      <c r="Q14" s="47"/>
      <c r="R14" s="48"/>
      <c r="S14" s="46">
        <v>3452.0</v>
      </c>
      <c r="T14" s="49"/>
      <c r="U14" s="47"/>
    </row>
    <row r="15">
      <c r="A15" s="46" t="s">
        <v>43</v>
      </c>
      <c r="B15" s="46">
        <v>7748.0</v>
      </c>
      <c r="C15" s="46">
        <v>3252.0</v>
      </c>
      <c r="D15" s="46">
        <v>3260.0</v>
      </c>
      <c r="E15" s="46">
        <v>3312.0</v>
      </c>
      <c r="F15" s="46">
        <v>3384.0</v>
      </c>
      <c r="G15" s="46">
        <v>3304.0</v>
      </c>
      <c r="H15" s="46">
        <v>3216.0</v>
      </c>
      <c r="I15" s="46">
        <v>7116.0</v>
      </c>
      <c r="J15" s="46">
        <v>3172.0</v>
      </c>
      <c r="K15" s="46">
        <v>3176.0</v>
      </c>
      <c r="L15" s="46">
        <v>7792.0</v>
      </c>
      <c r="M15" s="46">
        <v>9564.0</v>
      </c>
      <c r="N15" s="46">
        <v>3268.0</v>
      </c>
      <c r="O15" s="46">
        <v>4420.0</v>
      </c>
      <c r="P15" s="46">
        <v>11068.0</v>
      </c>
      <c r="Q15" s="46">
        <v>4396.0</v>
      </c>
      <c r="R15" s="46">
        <v>8720.0</v>
      </c>
      <c r="S15" s="46">
        <v>4276.0</v>
      </c>
      <c r="T15" s="46">
        <v>16856.0</v>
      </c>
      <c r="U15" s="46">
        <v>18792.0</v>
      </c>
    </row>
    <row r="16">
      <c r="A16" s="46" t="s">
        <v>44</v>
      </c>
      <c r="B16" s="19">
        <v>7600.0</v>
      </c>
      <c r="C16" s="19">
        <v>3236.0</v>
      </c>
      <c r="D16" s="31"/>
      <c r="E16" s="60">
        <v>3084.0</v>
      </c>
      <c r="F16" s="31"/>
      <c r="G16" s="31"/>
      <c r="H16" s="19">
        <v>3004.0</v>
      </c>
      <c r="I16" s="19">
        <v>7220.0</v>
      </c>
      <c r="J16" s="19">
        <v>3060.0</v>
      </c>
      <c r="K16" s="19">
        <v>3088.0</v>
      </c>
      <c r="L16" s="60">
        <v>6588.0</v>
      </c>
      <c r="M16" s="19">
        <v>9340.0</v>
      </c>
      <c r="N16" s="31"/>
      <c r="O16" s="60">
        <v>4676.0</v>
      </c>
      <c r="P16" s="60">
        <v>11112.0</v>
      </c>
      <c r="Q16" s="31"/>
      <c r="R16" s="60">
        <v>8532.0</v>
      </c>
      <c r="S16" s="60">
        <v>3764.0</v>
      </c>
      <c r="T16" s="19">
        <v>11060.0</v>
      </c>
      <c r="U16" s="19">
        <v>11972.0</v>
      </c>
    </row>
    <row r="17">
      <c r="A17" s="46" t="s">
        <v>45</v>
      </c>
      <c r="B17" s="46">
        <v>7652.0</v>
      </c>
      <c r="C17" s="46">
        <v>3192.0</v>
      </c>
      <c r="D17" s="46">
        <v>3172.0</v>
      </c>
      <c r="E17" s="46">
        <v>3068.0</v>
      </c>
      <c r="F17" s="46">
        <v>3112.0</v>
      </c>
      <c r="G17" s="46">
        <v>3140.0</v>
      </c>
      <c r="H17" s="46">
        <v>3048.0</v>
      </c>
      <c r="I17" s="46">
        <v>7192.0</v>
      </c>
      <c r="J17" s="46">
        <v>3092.0</v>
      </c>
      <c r="K17" s="46">
        <v>3220.0</v>
      </c>
      <c r="L17" s="46">
        <v>8564.0</v>
      </c>
      <c r="M17" s="46">
        <v>9468.0</v>
      </c>
      <c r="N17" s="46">
        <v>3060.0</v>
      </c>
      <c r="O17" s="46">
        <v>4312.0</v>
      </c>
      <c r="P17" s="46">
        <v>10968.0</v>
      </c>
      <c r="Q17" s="46">
        <v>4328.0</v>
      </c>
      <c r="R17" s="50">
        <v>12112.0</v>
      </c>
      <c r="S17" s="46">
        <v>4244.0</v>
      </c>
      <c r="T17" s="46">
        <v>10012.0</v>
      </c>
      <c r="U17" s="46">
        <v>11576.0</v>
      </c>
    </row>
    <row r="18">
      <c r="A18" s="46" t="s">
        <v>46</v>
      </c>
      <c r="B18" s="46">
        <v>7640.0</v>
      </c>
      <c r="C18" s="46">
        <v>3188.0</v>
      </c>
      <c r="D18" s="46">
        <v>3260.0</v>
      </c>
      <c r="E18" s="46">
        <v>3212.0</v>
      </c>
      <c r="F18" s="46">
        <v>3172.0</v>
      </c>
      <c r="G18" s="46">
        <v>3180.0</v>
      </c>
      <c r="H18" s="46">
        <v>3080.0</v>
      </c>
      <c r="I18" s="46">
        <v>19036.0</v>
      </c>
      <c r="J18" s="46">
        <v>3012.0</v>
      </c>
      <c r="K18" s="46">
        <v>3176.0</v>
      </c>
      <c r="L18" s="46">
        <v>8656.0</v>
      </c>
      <c r="M18" s="46">
        <v>9500.0</v>
      </c>
      <c r="N18" s="46">
        <v>3104.0</v>
      </c>
      <c r="O18" s="46">
        <v>21832.0</v>
      </c>
      <c r="P18" s="46">
        <v>10960.0</v>
      </c>
      <c r="Q18" s="46">
        <v>4332.0</v>
      </c>
      <c r="R18" s="50">
        <v>36352.0</v>
      </c>
      <c r="S18" s="46">
        <v>16576.0</v>
      </c>
      <c r="T18" s="46">
        <v>12700.0</v>
      </c>
      <c r="U18" s="46">
        <v>144712.0</v>
      </c>
    </row>
    <row r="19">
      <c r="A19" s="51" t="s">
        <v>47</v>
      </c>
      <c r="B19" s="46">
        <v>7644.0</v>
      </c>
      <c r="C19" s="46">
        <v>3144.0</v>
      </c>
      <c r="D19" s="46">
        <v>2996.0</v>
      </c>
      <c r="E19" s="46">
        <v>2996.0</v>
      </c>
      <c r="F19" s="46">
        <v>2952.0</v>
      </c>
      <c r="G19" s="46">
        <v>3048.0</v>
      </c>
      <c r="H19" s="46">
        <v>2892.0</v>
      </c>
      <c r="I19" s="46">
        <v>19052.0</v>
      </c>
      <c r="J19" s="46">
        <v>3032.0</v>
      </c>
      <c r="K19" s="46">
        <v>3092.0</v>
      </c>
      <c r="L19" s="46">
        <v>8080.0</v>
      </c>
      <c r="M19" s="46">
        <v>9204.0</v>
      </c>
      <c r="N19" s="46">
        <v>2924.0</v>
      </c>
      <c r="O19" s="46">
        <v>21612.0</v>
      </c>
      <c r="P19" s="46">
        <v>10496.0</v>
      </c>
      <c r="Q19" s="46">
        <v>5152.0</v>
      </c>
      <c r="R19" s="46">
        <v>36420.0</v>
      </c>
      <c r="S19" s="46">
        <v>17088.0</v>
      </c>
      <c r="T19" s="46">
        <v>12384.0</v>
      </c>
      <c r="U19" s="46">
        <v>144380.0</v>
      </c>
    </row>
    <row r="20">
      <c r="A20" s="52" t="s">
        <v>48</v>
      </c>
      <c r="B20" s="46">
        <v>7956.0</v>
      </c>
      <c r="C20" s="46">
        <v>3080.0</v>
      </c>
      <c r="D20" s="46">
        <v>3264.0</v>
      </c>
      <c r="E20" s="46">
        <v>3128.0</v>
      </c>
      <c r="F20" s="46">
        <v>3124.0</v>
      </c>
      <c r="G20" s="46">
        <v>3148.0</v>
      </c>
      <c r="H20" s="46">
        <v>3148.0</v>
      </c>
      <c r="I20" s="46">
        <v>19248.0</v>
      </c>
      <c r="J20" s="46">
        <v>3144.0</v>
      </c>
      <c r="K20" s="46">
        <v>3076.0</v>
      </c>
    </row>
    <row r="22">
      <c r="A22" s="54" t="s">
        <v>49</v>
      </c>
      <c r="W22" s="37" t="s">
        <v>59</v>
      </c>
    </row>
    <row r="23">
      <c r="A23" s="55" t="s">
        <v>50</v>
      </c>
      <c r="W23" s="45">
        <f>U4/U18</f>
        <v>0.9994195367</v>
      </c>
    </row>
    <row r="24">
      <c r="A24" s="57" t="s">
        <v>52</v>
      </c>
    </row>
    <row r="26">
      <c r="A26" s="59" t="s">
        <v>53</v>
      </c>
      <c r="B26" s="8" t="s">
        <v>1</v>
      </c>
      <c r="C26" s="9"/>
      <c r="D26" s="9"/>
      <c r="E26" s="9"/>
      <c r="F26" s="9"/>
      <c r="G26" s="9"/>
      <c r="H26" s="9"/>
      <c r="I26" s="9"/>
      <c r="J26" s="9"/>
      <c r="K26" s="10"/>
      <c r="L26" s="8" t="s">
        <v>2</v>
      </c>
      <c r="M26" s="9"/>
      <c r="N26" s="9"/>
      <c r="O26" s="9"/>
      <c r="P26" s="9"/>
      <c r="Q26" s="10"/>
      <c r="R26" s="8" t="s">
        <v>3</v>
      </c>
      <c r="S26" s="9"/>
      <c r="T26" s="9"/>
      <c r="U26" s="10"/>
      <c r="V26" s="37" t="s">
        <v>54</v>
      </c>
      <c r="W26" s="37" t="s">
        <v>55</v>
      </c>
      <c r="X26" s="37" t="s">
        <v>56</v>
      </c>
    </row>
    <row r="27">
      <c r="A27" s="13" t="s">
        <v>4</v>
      </c>
      <c r="B27" s="14" t="s">
        <v>5</v>
      </c>
      <c r="C27" s="14" t="s">
        <v>6</v>
      </c>
      <c r="D27" s="14" t="s">
        <v>7</v>
      </c>
      <c r="E27" s="14" t="s">
        <v>8</v>
      </c>
      <c r="F27" s="14" t="s">
        <v>9</v>
      </c>
      <c r="G27" s="14" t="s">
        <v>10</v>
      </c>
      <c r="H27" s="14" t="s">
        <v>11</v>
      </c>
      <c r="I27" s="14" t="s">
        <v>12</v>
      </c>
      <c r="J27" s="14" t="s">
        <v>13</v>
      </c>
      <c r="K27" s="14" t="s">
        <v>14</v>
      </c>
      <c r="L27" s="14" t="s">
        <v>16</v>
      </c>
      <c r="M27" s="14" t="s">
        <v>17</v>
      </c>
      <c r="N27" s="14" t="s">
        <v>18</v>
      </c>
      <c r="O27" s="14" t="s">
        <v>19</v>
      </c>
      <c r="P27" s="14" t="s">
        <v>20</v>
      </c>
      <c r="Q27" s="14" t="s">
        <v>21</v>
      </c>
      <c r="R27" s="14" t="s">
        <v>22</v>
      </c>
      <c r="S27" s="14" t="s">
        <v>23</v>
      </c>
      <c r="T27" s="14" t="s">
        <v>24</v>
      </c>
      <c r="U27" s="14" t="s">
        <v>25</v>
      </c>
    </row>
    <row r="28">
      <c r="A28" s="22" t="s">
        <v>28</v>
      </c>
      <c r="B28" s="45">
        <f t="shared" ref="B28:D28" si="1">(B5/B18)</f>
        <v>0.8628272251</v>
      </c>
      <c r="C28" s="45">
        <f t="shared" si="1"/>
        <v>0.9673776662</v>
      </c>
      <c r="D28" s="45">
        <f t="shared" si="1"/>
        <v>0.9619631902</v>
      </c>
      <c r="F28" s="45">
        <f t="shared" ref="F28:L28" si="2">(F5/F18)</f>
        <v>1.016393443</v>
      </c>
      <c r="G28" s="45">
        <f t="shared" si="2"/>
        <v>0.9761006289</v>
      </c>
      <c r="H28" s="45">
        <f t="shared" si="2"/>
        <v>1.049350649</v>
      </c>
      <c r="I28" s="45">
        <f t="shared" si="2"/>
        <v>0.9279260349</v>
      </c>
      <c r="J28" s="45">
        <f t="shared" si="2"/>
        <v>1.029216467</v>
      </c>
      <c r="K28" s="45">
        <f t="shared" si="2"/>
        <v>1.026448363</v>
      </c>
      <c r="L28" s="45">
        <f t="shared" si="2"/>
        <v>0.9930683919</v>
      </c>
      <c r="N28" s="45">
        <f t="shared" ref="N28:P28" si="3">(N5/N18)</f>
        <v>1.00128866</v>
      </c>
      <c r="O28" s="45">
        <f t="shared" si="3"/>
        <v>0.9226823012</v>
      </c>
      <c r="P28" s="45">
        <f t="shared" si="3"/>
        <v>1.001459854</v>
      </c>
      <c r="V28" s="45">
        <f t="shared" ref="V28:V35" si="6">AVERAGE(B28:K28)</f>
        <v>0.9797337408</v>
      </c>
      <c r="W28" s="45">
        <f t="shared" ref="W28:W29" si="7">AVERAGE(L28:Q28)</f>
        <v>0.9796248017</v>
      </c>
      <c r="X28" s="37" t="s">
        <v>57</v>
      </c>
    </row>
    <row r="29">
      <c r="A29" s="22" t="s">
        <v>29</v>
      </c>
      <c r="B29" s="45">
        <f>(B6/B18)</f>
        <v>1.026701571</v>
      </c>
      <c r="D29" s="45">
        <f t="shared" ref="D29:I29" si="4">(D6/D18)</f>
        <v>0.9987730061</v>
      </c>
      <c r="E29" s="45">
        <f t="shared" si="4"/>
        <v>0.9576587796</v>
      </c>
      <c r="F29" s="45">
        <f t="shared" si="4"/>
        <v>0.9936948298</v>
      </c>
      <c r="G29" s="45">
        <f t="shared" si="4"/>
        <v>0.9761006289</v>
      </c>
      <c r="H29" s="45">
        <f t="shared" si="4"/>
        <v>1.028571429</v>
      </c>
      <c r="I29" s="45">
        <f t="shared" si="4"/>
        <v>1.000630385</v>
      </c>
      <c r="K29" s="45">
        <f>(K6/K18)</f>
        <v>0.9685138539</v>
      </c>
      <c r="N29" s="45">
        <f t="shared" ref="N29:O29" si="5">(N6/N18)</f>
        <v>1.027061856</v>
      </c>
      <c r="O29" s="45">
        <f t="shared" si="5"/>
        <v>0.9970685233</v>
      </c>
      <c r="V29" s="45">
        <f t="shared" si="6"/>
        <v>0.9938305603</v>
      </c>
      <c r="W29" s="45">
        <f t="shared" si="7"/>
        <v>1.012065189</v>
      </c>
      <c r="X29" s="37" t="s">
        <v>57</v>
      </c>
    </row>
    <row r="30">
      <c r="A30" s="22" t="s">
        <v>30</v>
      </c>
      <c r="B30" s="45">
        <f t="shared" ref="B30:C30" si="8">(B7/B17)</f>
        <v>0.8729743858</v>
      </c>
      <c r="C30" s="45">
        <f t="shared" si="8"/>
        <v>1.096491228</v>
      </c>
      <c r="E30" s="45">
        <f t="shared" ref="E30:G30" si="9">(E7/E17)</f>
        <v>1.14863103</v>
      </c>
      <c r="F30" s="45">
        <f t="shared" si="9"/>
        <v>1.143958869</v>
      </c>
      <c r="G30" s="45">
        <f t="shared" si="9"/>
        <v>1.131210191</v>
      </c>
      <c r="I30" s="45">
        <f>(I7/I17)</f>
        <v>0.4688542825</v>
      </c>
      <c r="K30" s="45">
        <f>(K7/K17)</f>
        <v>1.101863354</v>
      </c>
      <c r="V30" s="45">
        <f t="shared" si="6"/>
        <v>0.9948547629</v>
      </c>
      <c r="W30" s="37" t="s">
        <v>57</v>
      </c>
      <c r="X30" s="37" t="s">
        <v>57</v>
      </c>
    </row>
    <row r="31">
      <c r="A31" s="22" t="s">
        <v>31</v>
      </c>
      <c r="B31" s="45">
        <f t="shared" ref="B31:K31" si="10">(B8/B19)</f>
        <v>1.005232862</v>
      </c>
      <c r="C31" s="45">
        <f t="shared" si="10"/>
        <v>0.9605597964</v>
      </c>
      <c r="D31" s="45">
        <f t="shared" si="10"/>
        <v>1.017356475</v>
      </c>
      <c r="E31" s="45">
        <f t="shared" si="10"/>
        <v>0.9385847797</v>
      </c>
      <c r="F31" s="45">
        <f t="shared" si="10"/>
        <v>0.9579945799</v>
      </c>
      <c r="G31" s="45">
        <f t="shared" si="10"/>
        <v>0.9225721785</v>
      </c>
      <c r="H31" s="45">
        <f t="shared" si="10"/>
        <v>1.035961272</v>
      </c>
      <c r="I31" s="45">
        <f t="shared" si="10"/>
        <v>0.9974805795</v>
      </c>
      <c r="J31" s="45">
        <f t="shared" si="10"/>
        <v>0.9986807388</v>
      </c>
      <c r="K31" s="45">
        <f t="shared" si="10"/>
        <v>0.9883570505</v>
      </c>
      <c r="O31" s="45">
        <f t="shared" ref="O31:S31" si="11">(O8/O19)</f>
        <v>0.9870442347</v>
      </c>
      <c r="P31" s="45">
        <f t="shared" si="11"/>
        <v>0.9969512195</v>
      </c>
      <c r="Q31" s="45">
        <f t="shared" si="11"/>
        <v>0.9976708075</v>
      </c>
      <c r="R31" s="45">
        <f t="shared" si="11"/>
        <v>1.000768808</v>
      </c>
      <c r="S31" s="45">
        <f t="shared" si="11"/>
        <v>0.9995318352</v>
      </c>
      <c r="V31" s="45">
        <f t="shared" si="6"/>
        <v>0.9822780313</v>
      </c>
      <c r="W31" s="45">
        <f t="shared" ref="W31:W34" si="15">AVERAGE(L31:Q31)</f>
        <v>0.9938887539</v>
      </c>
      <c r="X31" s="45">
        <f t="shared" ref="X31:X32" si="16">average(R31:U31)</f>
        <v>1.000150322</v>
      </c>
    </row>
    <row r="32">
      <c r="A32" s="22" t="s">
        <v>32</v>
      </c>
      <c r="B32" s="45">
        <f t="shared" ref="B32:C32" si="12">(B9/B17)</f>
        <v>1.136957658</v>
      </c>
      <c r="C32" s="45">
        <f t="shared" si="12"/>
        <v>1.022556391</v>
      </c>
      <c r="H32" s="45">
        <f t="shared" ref="H32:K32" si="13">(H9/H17)</f>
        <v>1.014435696</v>
      </c>
      <c r="I32" s="45">
        <f t="shared" si="13"/>
        <v>1.140711902</v>
      </c>
      <c r="J32" s="45">
        <f t="shared" si="13"/>
        <v>1.042690815</v>
      </c>
      <c r="K32" s="45">
        <f t="shared" si="13"/>
        <v>0.9465838509</v>
      </c>
      <c r="M32" s="45">
        <f>(M9/M17)</f>
        <v>1.094212083</v>
      </c>
      <c r="T32" s="45">
        <f t="shared" ref="T32:U32" si="14">(T9/T17)</f>
        <v>1.071514183</v>
      </c>
      <c r="U32" s="45">
        <f t="shared" si="14"/>
        <v>0.9861782999</v>
      </c>
      <c r="V32" s="45">
        <f t="shared" si="6"/>
        <v>1.050656052</v>
      </c>
      <c r="W32" s="45">
        <f t="shared" si="15"/>
        <v>1.094212083</v>
      </c>
      <c r="X32" s="45">
        <f t="shared" si="16"/>
        <v>1.028846241</v>
      </c>
    </row>
    <row r="33">
      <c r="A33" s="28" t="s">
        <v>33</v>
      </c>
      <c r="B33" s="45">
        <f t="shared" ref="B33:K33" si="17">(B10/B17)</f>
        <v>1.190799791</v>
      </c>
      <c r="C33" s="45">
        <f t="shared" si="17"/>
        <v>1.121553885</v>
      </c>
      <c r="D33" s="45">
        <f t="shared" si="17"/>
        <v>1.068095839</v>
      </c>
      <c r="E33" s="45">
        <f t="shared" si="17"/>
        <v>1.138200782</v>
      </c>
      <c r="F33" s="45">
        <f t="shared" si="17"/>
        <v>1.097686375</v>
      </c>
      <c r="G33" s="45">
        <f t="shared" si="17"/>
        <v>1.040764331</v>
      </c>
      <c r="H33" s="45">
        <f t="shared" si="17"/>
        <v>1.06824147</v>
      </c>
      <c r="I33" s="45">
        <f t="shared" si="17"/>
        <v>1.159065628</v>
      </c>
      <c r="J33" s="45">
        <f t="shared" si="17"/>
        <v>1.169469599</v>
      </c>
      <c r="K33" s="45">
        <f t="shared" si="17"/>
        <v>1.036024845</v>
      </c>
      <c r="P33" s="45">
        <f>(P10/P17)</f>
        <v>1.009117433</v>
      </c>
      <c r="V33" s="45">
        <f t="shared" si="6"/>
        <v>1.108990254</v>
      </c>
      <c r="W33" s="45">
        <f t="shared" si="15"/>
        <v>1.009117433</v>
      </c>
      <c r="X33" s="37" t="s">
        <v>57</v>
      </c>
    </row>
    <row r="34">
      <c r="A34" s="22" t="s">
        <v>34</v>
      </c>
      <c r="C34" s="45">
        <f t="shared" ref="C34:F34" si="18">(C11/C18)</f>
        <v>0.9636135508</v>
      </c>
      <c r="D34" s="45">
        <f t="shared" si="18"/>
        <v>0.9963190184</v>
      </c>
      <c r="E34" s="45">
        <f t="shared" si="18"/>
        <v>0.99750934</v>
      </c>
      <c r="F34" s="45">
        <f t="shared" si="18"/>
        <v>0.9886506936</v>
      </c>
      <c r="H34" s="45">
        <f t="shared" ref="H34:I34" si="19">(H11/H18)</f>
        <v>1.018181818</v>
      </c>
      <c r="I34" s="45">
        <f t="shared" si="19"/>
        <v>1.000210128</v>
      </c>
      <c r="K34" s="45">
        <f t="shared" ref="K34:K35" si="21">(K11/K18)</f>
        <v>1.005037783</v>
      </c>
      <c r="M34" s="45">
        <f>(M11/M18)</f>
        <v>0.9941052632</v>
      </c>
      <c r="Q34" s="45">
        <f t="shared" ref="Q34:Q35" si="23">(Q11/Q18)</f>
        <v>1</v>
      </c>
      <c r="T34" s="45">
        <f>(T11/T18)</f>
        <v>1.003779528</v>
      </c>
      <c r="V34" s="45">
        <f t="shared" si="6"/>
        <v>0.9956460475</v>
      </c>
      <c r="W34" s="45">
        <f t="shared" si="15"/>
        <v>0.9970526316</v>
      </c>
      <c r="X34" s="45">
        <f t="shared" ref="X34:X35" si="25">average(R34:U34)</f>
        <v>1.003779528</v>
      </c>
    </row>
    <row r="35">
      <c r="A35" s="22" t="s">
        <v>35</v>
      </c>
      <c r="C35" s="45">
        <f t="shared" ref="C35:G35" si="20">(C12/C19)</f>
        <v>0.9452926209</v>
      </c>
      <c r="D35" s="45">
        <f t="shared" si="20"/>
        <v>1.040053405</v>
      </c>
      <c r="E35" s="45">
        <f t="shared" si="20"/>
        <v>0.9519359146</v>
      </c>
      <c r="F35" s="45">
        <f t="shared" si="20"/>
        <v>1.048780488</v>
      </c>
      <c r="G35" s="45">
        <f t="shared" si="20"/>
        <v>0.9593175853</v>
      </c>
      <c r="I35" s="45">
        <f>(I12/I19)</f>
        <v>0.8242704178</v>
      </c>
      <c r="K35" s="45">
        <f t="shared" si="21"/>
        <v>0.9974126779</v>
      </c>
      <c r="L35" s="45">
        <f t="shared" ref="L35:O35" si="22">(L12/L19)</f>
        <v>0.9925742574</v>
      </c>
      <c r="M35" s="45">
        <f t="shared" si="22"/>
        <v>0.9939156888</v>
      </c>
      <c r="N35" s="45">
        <f t="shared" si="22"/>
        <v>0.9781121751</v>
      </c>
      <c r="O35" s="45">
        <f t="shared" si="22"/>
        <v>1.006848047</v>
      </c>
      <c r="Q35" s="45">
        <f t="shared" si="23"/>
        <v>1.000776398</v>
      </c>
      <c r="S35" s="45">
        <f t="shared" ref="S35:T35" si="24">(S12/S19)</f>
        <v>1.004681648</v>
      </c>
      <c r="T35" s="45">
        <f t="shared" si="24"/>
        <v>1.001614987</v>
      </c>
      <c r="V35" s="45">
        <f t="shared" si="6"/>
        <v>0.9667233012</v>
      </c>
      <c r="W35" s="45">
        <f>AVERAGE(L35,Q35)</f>
        <v>0.9966753275</v>
      </c>
      <c r="X35" s="45">
        <f t="shared" si="25"/>
        <v>1.003148318</v>
      </c>
    </row>
    <row r="38">
      <c r="A38" s="37" t="s">
        <v>58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8" t="s">
        <v>2</v>
      </c>
      <c r="M2" s="9"/>
      <c r="N2" s="9"/>
      <c r="O2" s="9"/>
      <c r="P2" s="9"/>
      <c r="Q2" s="10"/>
      <c r="R2" s="8" t="s">
        <v>3</v>
      </c>
      <c r="S2" s="9"/>
      <c r="T2" s="9"/>
      <c r="U2" s="10"/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</row>
    <row r="4">
      <c r="A4" s="18" t="s">
        <v>27</v>
      </c>
      <c r="B4" s="19">
        <v>79.0</v>
      </c>
      <c r="C4" s="19">
        <v>40.0</v>
      </c>
      <c r="D4" s="19">
        <v>56.8</v>
      </c>
      <c r="E4" s="19">
        <v>87.6</v>
      </c>
      <c r="F4" s="19">
        <v>54.7</v>
      </c>
      <c r="G4" s="19">
        <v>27.1</v>
      </c>
      <c r="H4" s="19">
        <v>36.6</v>
      </c>
      <c r="I4" s="19">
        <v>50.8</v>
      </c>
      <c r="J4" s="19">
        <v>95.1</v>
      </c>
      <c r="K4" s="19">
        <v>31.8</v>
      </c>
      <c r="L4" s="30"/>
      <c r="M4" s="19">
        <v>225.8</v>
      </c>
      <c r="N4" s="19">
        <v>130.5</v>
      </c>
      <c r="O4" s="19">
        <v>1591.5</v>
      </c>
      <c r="P4" s="19">
        <v>101.9</v>
      </c>
      <c r="Q4" s="30"/>
      <c r="R4" s="19">
        <v>2364.2</v>
      </c>
      <c r="S4" s="19">
        <v>300.6</v>
      </c>
      <c r="T4" s="19">
        <v>107.5</v>
      </c>
      <c r="U4" s="19">
        <v>18.3</v>
      </c>
    </row>
    <row r="5">
      <c r="A5" s="22" t="s">
        <v>28</v>
      </c>
      <c r="B5" s="61">
        <v>521.6</v>
      </c>
      <c r="C5" s="61">
        <v>470.4</v>
      </c>
      <c r="D5" s="61">
        <v>477.8</v>
      </c>
      <c r="E5" s="61">
        <v>597.3</v>
      </c>
      <c r="F5" s="61">
        <v>512.4</v>
      </c>
      <c r="G5" s="61">
        <v>432.5</v>
      </c>
      <c r="H5" s="61">
        <v>465.9</v>
      </c>
      <c r="I5" s="61">
        <v>531.7</v>
      </c>
      <c r="J5" s="61">
        <v>646.2</v>
      </c>
      <c r="K5" s="61">
        <v>443.2</v>
      </c>
      <c r="L5" s="61">
        <v>530.2</v>
      </c>
      <c r="M5" s="61">
        <v>4839.9</v>
      </c>
      <c r="N5" s="61">
        <v>659.4</v>
      </c>
      <c r="O5" s="61">
        <v>3099.3</v>
      </c>
      <c r="P5" s="61">
        <v>870.2</v>
      </c>
      <c r="Q5" s="61">
        <v>1466.0</v>
      </c>
      <c r="R5" s="31"/>
      <c r="S5" s="61">
        <v>2017.3</v>
      </c>
      <c r="T5" s="31"/>
      <c r="U5" s="31"/>
    </row>
    <row r="6">
      <c r="A6" s="22" t="s">
        <v>29</v>
      </c>
      <c r="B6" s="62">
        <f t="shared" ref="B6:H6" si="1">(2056968+$B$44)/1024</f>
        <v>2195.773438</v>
      </c>
      <c r="C6" s="62">
        <f t="shared" si="1"/>
        <v>2195.773438</v>
      </c>
      <c r="D6" s="62">
        <f t="shared" si="1"/>
        <v>2195.773438</v>
      </c>
      <c r="E6" s="62">
        <f t="shared" si="1"/>
        <v>2195.773438</v>
      </c>
      <c r="F6" s="62">
        <f t="shared" si="1"/>
        <v>2195.773438</v>
      </c>
      <c r="G6" s="62">
        <f t="shared" si="1"/>
        <v>2195.773438</v>
      </c>
      <c r="H6" s="62">
        <f t="shared" si="1"/>
        <v>2195.773438</v>
      </c>
      <c r="I6" s="62">
        <f>(2056968+$B$44 + 165800)/1024</f>
        <v>2357.6875</v>
      </c>
      <c r="J6" s="62">
        <f t="shared" ref="J6:K6" si="2">(2056968+$B$44)/1024</f>
        <v>2195.773438</v>
      </c>
      <c r="K6" s="62">
        <f t="shared" si="2"/>
        <v>2195.773438</v>
      </c>
      <c r="L6" s="63">
        <f>(2056968+$B$44 + 205984)/1024</f>
        <v>2396.929688</v>
      </c>
      <c r="M6" s="63">
        <f>SUM(I43:I57)/1024</f>
        <v>8483.765625</v>
      </c>
      <c r="N6" s="63">
        <f t="shared" ref="N6:O6" si="3">(2056968+$B$44 + 21680)/1024</f>
        <v>2216.945313</v>
      </c>
      <c r="O6" s="63">
        <f t="shared" si="3"/>
        <v>2216.945313</v>
      </c>
      <c r="P6" s="31"/>
      <c r="Q6" s="63">
        <f>SUM(J43:J59)/1024</f>
        <v>2957.703125</v>
      </c>
      <c r="R6" s="31"/>
      <c r="S6" s="63">
        <f>sum(K43:K59)/1024</f>
        <v>3268.828125</v>
      </c>
      <c r="T6" s="31"/>
      <c r="U6" s="31"/>
    </row>
    <row r="7">
      <c r="A7" s="22" t="s">
        <v>30</v>
      </c>
      <c r="B7" s="19">
        <v>150.2</v>
      </c>
      <c r="C7" s="19">
        <v>127.5</v>
      </c>
      <c r="D7" s="31"/>
      <c r="E7" s="19">
        <v>271.6</v>
      </c>
      <c r="F7" s="19">
        <v>136.3</v>
      </c>
      <c r="G7" s="19">
        <v>91.3</v>
      </c>
      <c r="H7" s="31"/>
      <c r="I7" s="19">
        <v>163.9</v>
      </c>
      <c r="J7" s="31"/>
      <c r="K7" s="19">
        <v>87.2</v>
      </c>
      <c r="L7" s="64">
        <v>215.4</v>
      </c>
      <c r="M7" s="19">
        <v>721.6</v>
      </c>
      <c r="N7" s="31"/>
      <c r="O7" s="31"/>
      <c r="P7" s="24"/>
      <c r="Q7" s="31"/>
      <c r="R7" s="24"/>
      <c r="S7" s="19">
        <v>1359.5</v>
      </c>
      <c r="T7" s="24"/>
      <c r="U7" s="31"/>
    </row>
    <row r="8">
      <c r="A8" s="22" t="s">
        <v>31</v>
      </c>
      <c r="B8" s="19">
        <v>164.7</v>
      </c>
      <c r="C8" s="19">
        <v>81.6</v>
      </c>
      <c r="D8" s="19">
        <v>99.7</v>
      </c>
      <c r="E8" s="19">
        <v>220.8</v>
      </c>
      <c r="F8" s="19">
        <v>119.0</v>
      </c>
      <c r="G8" s="19">
        <v>49.3</v>
      </c>
      <c r="H8" s="19">
        <v>83.2</v>
      </c>
      <c r="I8" s="19">
        <v>147.9</v>
      </c>
      <c r="J8" s="19">
        <v>236.5</v>
      </c>
      <c r="K8" s="19">
        <v>61.1</v>
      </c>
      <c r="L8" s="31"/>
      <c r="M8" s="31"/>
      <c r="N8" s="31"/>
      <c r="O8" s="19">
        <v>2815.4</v>
      </c>
      <c r="P8" s="19">
        <v>850.3</v>
      </c>
      <c r="Q8" s="19">
        <v>509.5</v>
      </c>
      <c r="R8" s="19">
        <v>4197.0</v>
      </c>
      <c r="S8" s="19">
        <v>922.9</v>
      </c>
      <c r="T8" s="19">
        <v>160.5</v>
      </c>
      <c r="U8" s="31"/>
    </row>
    <row r="9">
      <c r="A9" s="22" t="s">
        <v>32</v>
      </c>
      <c r="B9" s="19">
        <v>57.4</v>
      </c>
      <c r="C9" s="19">
        <v>74.5</v>
      </c>
      <c r="D9" s="31"/>
      <c r="E9" s="19">
        <v>13.9</v>
      </c>
      <c r="F9" s="31"/>
      <c r="G9" s="31"/>
      <c r="H9" s="19">
        <v>66.0</v>
      </c>
      <c r="I9" s="19">
        <v>117.4</v>
      </c>
      <c r="J9" s="19">
        <v>165.0</v>
      </c>
      <c r="K9" s="19">
        <v>38.4</v>
      </c>
      <c r="L9" s="19">
        <v>81.1</v>
      </c>
      <c r="M9" s="19">
        <v>507.7</v>
      </c>
      <c r="N9" s="31"/>
      <c r="O9" s="19">
        <v>2216.5</v>
      </c>
      <c r="P9" s="19">
        <v>18.1</v>
      </c>
      <c r="Q9" s="31"/>
      <c r="R9" s="19">
        <v>3670.5</v>
      </c>
      <c r="S9" s="19">
        <v>3607.3</v>
      </c>
      <c r="T9" s="19">
        <v>1671.2</v>
      </c>
      <c r="U9" s="19">
        <v>4127.5</v>
      </c>
    </row>
    <row r="10">
      <c r="A10" s="28" t="s">
        <v>33</v>
      </c>
      <c r="B10" s="19">
        <v>104.2</v>
      </c>
      <c r="C10" s="19">
        <v>49.0</v>
      </c>
      <c r="D10" s="19">
        <v>61.1</v>
      </c>
      <c r="E10" s="19">
        <v>151.4</v>
      </c>
      <c r="F10" s="19">
        <v>90.2</v>
      </c>
      <c r="G10" s="19">
        <v>43.6</v>
      </c>
      <c r="H10" s="19">
        <v>49.5</v>
      </c>
      <c r="I10" s="19">
        <v>97.2</v>
      </c>
      <c r="J10" s="19">
        <v>216.6</v>
      </c>
      <c r="K10" s="19">
        <v>35.9</v>
      </c>
      <c r="L10" s="19">
        <v>78.7</v>
      </c>
      <c r="M10" s="19">
        <v>576.1</v>
      </c>
      <c r="N10" s="19">
        <v>240.9</v>
      </c>
      <c r="O10" s="39">
        <v>2439.1</v>
      </c>
      <c r="P10" s="19">
        <v>261.8</v>
      </c>
      <c r="Q10" s="19">
        <v>301.4</v>
      </c>
      <c r="R10" s="19">
        <v>3713.6</v>
      </c>
      <c r="S10" s="19">
        <v>940.3</v>
      </c>
      <c r="T10" s="19">
        <v>107.3</v>
      </c>
      <c r="U10" s="19">
        <v>13.5</v>
      </c>
    </row>
    <row r="11">
      <c r="A11" s="22" t="s">
        <v>34</v>
      </c>
      <c r="B11" s="19">
        <v>61.9</v>
      </c>
      <c r="C11" s="19">
        <v>64.6</v>
      </c>
      <c r="D11" s="19">
        <v>76.2</v>
      </c>
      <c r="E11" s="19">
        <v>172.3</v>
      </c>
      <c r="F11" s="19">
        <v>40.4</v>
      </c>
      <c r="G11" s="31"/>
      <c r="H11" s="19">
        <v>65.6</v>
      </c>
      <c r="I11" s="19">
        <v>127.3</v>
      </c>
      <c r="J11" s="31"/>
      <c r="K11" s="19">
        <v>51.4</v>
      </c>
      <c r="L11" s="19">
        <v>38.3</v>
      </c>
      <c r="M11" s="19">
        <v>602.6</v>
      </c>
      <c r="N11" s="31"/>
      <c r="O11" s="31"/>
      <c r="P11" s="31"/>
      <c r="Q11" s="19">
        <v>469.2</v>
      </c>
      <c r="R11" s="31"/>
      <c r="S11" s="19">
        <v>869.1</v>
      </c>
      <c r="T11" s="19">
        <v>131.5</v>
      </c>
      <c r="U11" s="31"/>
    </row>
    <row r="12">
      <c r="A12" s="22" t="s">
        <v>35</v>
      </c>
      <c r="B12" s="19">
        <v>35.6</v>
      </c>
      <c r="C12" s="19">
        <v>22.7</v>
      </c>
      <c r="D12" s="19">
        <v>31.1</v>
      </c>
      <c r="E12" s="19">
        <v>43.4</v>
      </c>
      <c r="F12" s="19">
        <v>39.0</v>
      </c>
      <c r="G12" s="19">
        <v>17.5</v>
      </c>
      <c r="H12" s="19">
        <v>18.1</v>
      </c>
      <c r="I12" s="19">
        <v>27.5</v>
      </c>
      <c r="J12" s="31"/>
      <c r="K12" s="19">
        <v>18.4</v>
      </c>
      <c r="L12" s="19">
        <v>89.7</v>
      </c>
      <c r="M12" s="19">
        <v>526.1</v>
      </c>
      <c r="N12" s="19">
        <v>252.1</v>
      </c>
      <c r="O12" s="19">
        <v>2988.9</v>
      </c>
      <c r="P12" s="19">
        <v>819.5</v>
      </c>
      <c r="Q12" s="19">
        <v>473.0</v>
      </c>
      <c r="R12" s="31"/>
      <c r="S12" s="19">
        <v>901.7</v>
      </c>
      <c r="T12" s="19">
        <v>140.5</v>
      </c>
      <c r="U12" s="31"/>
    </row>
    <row r="13">
      <c r="A13" s="22" t="s">
        <v>36</v>
      </c>
      <c r="B13" s="44"/>
      <c r="C13" s="31"/>
      <c r="D13" s="31"/>
      <c r="E13" s="31"/>
      <c r="F13" s="31"/>
      <c r="G13" s="31"/>
      <c r="H13" s="31"/>
      <c r="I13" s="24"/>
      <c r="J13" s="31"/>
      <c r="K13" s="31"/>
      <c r="L13" s="31"/>
      <c r="M13" s="24"/>
      <c r="N13" s="31"/>
      <c r="O13" s="31"/>
      <c r="P13" s="24"/>
      <c r="Q13" s="24"/>
      <c r="R13" s="31"/>
      <c r="S13" s="24"/>
      <c r="T13" s="31"/>
      <c r="U13" s="31"/>
    </row>
    <row r="14">
      <c r="A14" s="46" t="s">
        <v>60</v>
      </c>
      <c r="B14" s="46">
        <v>117.0</v>
      </c>
      <c r="C14" s="46">
        <v>69.9</v>
      </c>
      <c r="D14" s="46">
        <v>85.6</v>
      </c>
      <c r="E14" s="46">
        <v>174.2</v>
      </c>
      <c r="F14" s="46">
        <v>101.0</v>
      </c>
      <c r="G14" s="46">
        <v>41.4</v>
      </c>
      <c r="H14" s="46">
        <v>75.0</v>
      </c>
      <c r="I14" s="46">
        <v>133.2</v>
      </c>
      <c r="J14" s="46">
        <v>238.7</v>
      </c>
      <c r="K14" s="46">
        <v>56.7</v>
      </c>
      <c r="L14" s="46">
        <v>97.8</v>
      </c>
      <c r="M14" s="46">
        <v>609.4</v>
      </c>
      <c r="N14" s="46">
        <v>252.0</v>
      </c>
      <c r="O14" s="46">
        <v>2988.8</v>
      </c>
      <c r="P14" s="46">
        <v>833.3</v>
      </c>
      <c r="Q14" s="46">
        <v>464.9</v>
      </c>
      <c r="R14" s="46">
        <v>3959.9</v>
      </c>
      <c r="S14" s="46">
        <v>897.6</v>
      </c>
      <c r="T14" s="46">
        <v>136.4</v>
      </c>
      <c r="U14" s="46">
        <v>13.7</v>
      </c>
    </row>
    <row r="15">
      <c r="A15" s="46" t="s">
        <v>61</v>
      </c>
      <c r="B15" s="46">
        <v>113.7</v>
      </c>
      <c r="C15" s="46">
        <v>68.5</v>
      </c>
      <c r="D15" s="46">
        <v>74.1</v>
      </c>
      <c r="E15" s="46">
        <v>178.4</v>
      </c>
      <c r="F15" s="46">
        <v>90.5</v>
      </c>
      <c r="G15" s="46">
        <v>54.3</v>
      </c>
      <c r="H15" s="46">
        <v>70.2</v>
      </c>
      <c r="I15" s="46">
        <v>114.2</v>
      </c>
      <c r="J15" s="46">
        <v>238.1</v>
      </c>
      <c r="K15" s="46">
        <v>49.6</v>
      </c>
      <c r="L15" s="46">
        <v>223.6</v>
      </c>
      <c r="M15" s="37">
        <v>610.7</v>
      </c>
      <c r="N15" s="46">
        <v>246.2</v>
      </c>
      <c r="O15" s="46">
        <v>2993.3</v>
      </c>
      <c r="P15" s="46">
        <v>265.7</v>
      </c>
      <c r="Q15" s="46">
        <v>466.7</v>
      </c>
      <c r="R15" s="46">
        <v>3838.1</v>
      </c>
      <c r="S15" s="46">
        <v>857.8</v>
      </c>
      <c r="T15" s="46">
        <v>129.1</v>
      </c>
      <c r="U15" s="46">
        <v>13.8</v>
      </c>
    </row>
    <row r="16">
      <c r="A16" s="46" t="s">
        <v>62</v>
      </c>
      <c r="B16" s="46">
        <v>131.6</v>
      </c>
      <c r="C16" s="46">
        <v>90.1</v>
      </c>
      <c r="D16" s="65"/>
      <c r="E16" s="46">
        <v>223.7</v>
      </c>
      <c r="F16" s="65"/>
      <c r="G16" s="65"/>
      <c r="H16" s="46">
        <v>91.6</v>
      </c>
      <c r="I16" s="46">
        <v>165.1</v>
      </c>
      <c r="J16" s="46">
        <v>274.3</v>
      </c>
      <c r="K16" s="46">
        <v>60.2</v>
      </c>
      <c r="L16" s="46">
        <v>106.9</v>
      </c>
      <c r="M16" s="46">
        <v>731.8</v>
      </c>
      <c r="N16" s="65"/>
      <c r="O16" s="46">
        <v>3620.3</v>
      </c>
      <c r="P16" s="46">
        <v>362.1</v>
      </c>
      <c r="Q16" s="65"/>
      <c r="R16" s="46">
        <v>5096.8</v>
      </c>
      <c r="S16" s="46">
        <v>1281.0</v>
      </c>
      <c r="T16" s="46">
        <v>195.6</v>
      </c>
      <c r="U16" s="46">
        <v>14.0</v>
      </c>
    </row>
    <row r="17">
      <c r="A17" s="46" t="s">
        <v>63</v>
      </c>
      <c r="B17" s="46">
        <v>116.0</v>
      </c>
      <c r="C17" s="46">
        <v>101.9</v>
      </c>
      <c r="D17" s="65"/>
      <c r="E17" s="46">
        <v>303.3</v>
      </c>
      <c r="F17" s="46">
        <v>112.3</v>
      </c>
      <c r="G17" s="46">
        <v>70.7</v>
      </c>
      <c r="H17" s="65"/>
      <c r="I17" s="46">
        <v>163.3</v>
      </c>
      <c r="J17" s="65"/>
      <c r="K17" s="46">
        <v>74.2</v>
      </c>
      <c r="L17" s="46">
        <v>98.9</v>
      </c>
      <c r="M17" s="46">
        <v>581.0</v>
      </c>
      <c r="N17" s="65"/>
      <c r="O17" s="65"/>
      <c r="P17" s="65"/>
      <c r="Q17" s="65"/>
      <c r="R17" s="65"/>
      <c r="S17" s="46">
        <v>1117.5</v>
      </c>
      <c r="T17" s="65"/>
      <c r="U17" s="65"/>
    </row>
    <row r="18">
      <c r="A18" s="46" t="s">
        <v>64</v>
      </c>
      <c r="B18" s="46">
        <v>117.1</v>
      </c>
      <c r="C18" s="46">
        <v>70.1</v>
      </c>
      <c r="D18" s="46">
        <v>85.7</v>
      </c>
      <c r="E18" s="46">
        <v>178.3</v>
      </c>
      <c r="F18" s="46">
        <v>93.4</v>
      </c>
      <c r="G18" s="46">
        <v>41.5</v>
      </c>
      <c r="H18" s="46">
        <v>75.1</v>
      </c>
      <c r="I18" s="46">
        <v>133.3</v>
      </c>
      <c r="J18" s="46">
        <v>238.9</v>
      </c>
      <c r="K18" s="46">
        <v>56.8</v>
      </c>
      <c r="L18" s="46">
        <v>97.9</v>
      </c>
      <c r="M18" s="46">
        <v>526.1</v>
      </c>
      <c r="N18" s="46">
        <v>252.1</v>
      </c>
      <c r="O18" s="66">
        <v>2988.9</v>
      </c>
      <c r="P18" s="46">
        <v>829.0</v>
      </c>
      <c r="Q18" s="46">
        <v>473.0</v>
      </c>
      <c r="R18" s="46">
        <v>3980.1</v>
      </c>
      <c r="S18" s="46">
        <v>901.7</v>
      </c>
      <c r="T18" s="46">
        <v>140.5</v>
      </c>
      <c r="U18" s="65"/>
    </row>
    <row r="19">
      <c r="A19" s="37" t="s">
        <v>65</v>
      </c>
      <c r="B19" s="45">
        <f t="shared" ref="B19:H19" si="4">$C$43/1024</f>
        <v>2169.039063</v>
      </c>
      <c r="C19" s="45">
        <f t="shared" si="4"/>
        <v>2169.039063</v>
      </c>
      <c r="D19" s="45">
        <f t="shared" si="4"/>
        <v>2169.039063</v>
      </c>
      <c r="E19" s="45">
        <f t="shared" si="4"/>
        <v>2169.039063</v>
      </c>
      <c r="F19" s="45">
        <f t="shared" si="4"/>
        <v>2169.039063</v>
      </c>
      <c r="G19" s="45">
        <f t="shared" si="4"/>
        <v>2169.039063</v>
      </c>
      <c r="H19" s="45">
        <f t="shared" si="4"/>
        <v>2169.039063</v>
      </c>
      <c r="I19" s="45">
        <f>(C43+B45)/1024</f>
        <v>2322.578125</v>
      </c>
      <c r="J19" s="45">
        <f t="shared" ref="J19:K19" si="5">$C$43/1024</f>
        <v>2169.039063</v>
      </c>
      <c r="K19" s="45">
        <f t="shared" si="5"/>
        <v>2169.039063</v>
      </c>
      <c r="L19" s="45">
        <f>(C43+B46)/1024</f>
        <v>2367.046875</v>
      </c>
      <c r="M19" s="45">
        <f>D43/1024</f>
        <v>8482.671875</v>
      </c>
      <c r="N19" s="45">
        <f t="shared" ref="N19:O19" si="6">($C$43+$B$57)/1024</f>
        <v>2187.445313</v>
      </c>
      <c r="O19" s="45">
        <f t="shared" si="6"/>
        <v>2187.445313</v>
      </c>
      <c r="P19" s="45">
        <f t="shared" ref="P19:Q19" si="7">E43/1024</f>
        <v>338.546875</v>
      </c>
      <c r="Q19" s="45">
        <f t="shared" si="7"/>
        <v>2915.679688</v>
      </c>
      <c r="R19" s="67"/>
      <c r="S19" s="45">
        <f>G43/1024</f>
        <v>3220.070313</v>
      </c>
      <c r="T19" s="67"/>
      <c r="U19" s="67"/>
    </row>
    <row r="26">
      <c r="A26" s="59" t="s">
        <v>53</v>
      </c>
      <c r="B26" s="8" t="s">
        <v>1</v>
      </c>
      <c r="C26" s="9"/>
      <c r="D26" s="9"/>
      <c r="E26" s="9"/>
      <c r="F26" s="9"/>
      <c r="G26" s="9"/>
      <c r="H26" s="9"/>
      <c r="I26" s="9"/>
      <c r="J26" s="9"/>
      <c r="K26" s="10"/>
      <c r="L26" s="8" t="s">
        <v>2</v>
      </c>
      <c r="M26" s="9"/>
      <c r="N26" s="9"/>
      <c r="O26" s="9"/>
      <c r="P26" s="9"/>
      <c r="Q26" s="10"/>
      <c r="R26" s="8" t="s">
        <v>3</v>
      </c>
      <c r="S26" s="9"/>
      <c r="T26" s="9"/>
      <c r="U26" s="10"/>
      <c r="V26" s="37" t="s">
        <v>54</v>
      </c>
      <c r="W26" s="37" t="s">
        <v>55</v>
      </c>
      <c r="X26" s="37" t="s">
        <v>56</v>
      </c>
    </row>
    <row r="27">
      <c r="A27" s="13" t="s">
        <v>4</v>
      </c>
      <c r="B27" s="14" t="s">
        <v>5</v>
      </c>
      <c r="C27" s="14" t="s">
        <v>6</v>
      </c>
      <c r="D27" s="14" t="s">
        <v>7</v>
      </c>
      <c r="E27" s="14" t="s">
        <v>8</v>
      </c>
      <c r="F27" s="14" t="s">
        <v>9</v>
      </c>
      <c r="G27" s="14" t="s">
        <v>10</v>
      </c>
      <c r="H27" s="14" t="s">
        <v>11</v>
      </c>
      <c r="I27" s="14" t="s">
        <v>12</v>
      </c>
      <c r="J27" s="14" t="s">
        <v>13</v>
      </c>
      <c r="K27" s="14" t="s">
        <v>14</v>
      </c>
      <c r="L27" s="14" t="s">
        <v>16</v>
      </c>
      <c r="M27" s="14" t="s">
        <v>17</v>
      </c>
      <c r="N27" s="14" t="s">
        <v>18</v>
      </c>
      <c r="O27" s="14" t="s">
        <v>19</v>
      </c>
      <c r="P27" s="14" t="s">
        <v>20</v>
      </c>
      <c r="Q27" s="14" t="s">
        <v>21</v>
      </c>
      <c r="R27" s="14" t="s">
        <v>22</v>
      </c>
      <c r="S27" s="14" t="s">
        <v>23</v>
      </c>
      <c r="T27" s="14" t="s">
        <v>24</v>
      </c>
      <c r="U27" s="14" t="s">
        <v>25</v>
      </c>
    </row>
    <row r="28">
      <c r="A28" s="22" t="s">
        <v>28</v>
      </c>
      <c r="B28" s="45">
        <f t="shared" ref="B28:Q28" si="8">(B5)/(B14+B19)</f>
        <v>0.2281675797</v>
      </c>
      <c r="C28" s="45">
        <f t="shared" si="8"/>
        <v>0.21009951</v>
      </c>
      <c r="D28" s="45">
        <f t="shared" si="8"/>
        <v>0.2119186206</v>
      </c>
      <c r="E28" s="45">
        <f t="shared" si="8"/>
        <v>0.254903569</v>
      </c>
      <c r="F28" s="45">
        <f t="shared" si="8"/>
        <v>0.225722988</v>
      </c>
      <c r="G28" s="45">
        <f t="shared" si="8"/>
        <v>0.195662485</v>
      </c>
      <c r="H28" s="45">
        <f t="shared" si="8"/>
        <v>0.2076167068</v>
      </c>
      <c r="I28" s="45">
        <f t="shared" si="8"/>
        <v>0.2165097875</v>
      </c>
      <c r="J28" s="45">
        <f t="shared" si="8"/>
        <v>0.2683845646</v>
      </c>
      <c r="K28" s="45">
        <f t="shared" si="8"/>
        <v>0.1991248693</v>
      </c>
      <c r="L28" s="45">
        <f t="shared" si="8"/>
        <v>0.2151046401</v>
      </c>
      <c r="M28" s="45">
        <f t="shared" si="8"/>
        <v>0.5323209128</v>
      </c>
      <c r="N28" s="45">
        <f t="shared" si="8"/>
        <v>0.2703073509</v>
      </c>
      <c r="O28" s="45">
        <f t="shared" si="8"/>
        <v>0.5987544664</v>
      </c>
      <c r="P28" s="45">
        <f t="shared" si="8"/>
        <v>0.7425884888</v>
      </c>
      <c r="Q28" s="45">
        <f t="shared" si="8"/>
        <v>0.4336534368</v>
      </c>
      <c r="S28" s="45">
        <f>(S5)/(S14+S19)</f>
        <v>0.4899129476</v>
      </c>
      <c r="V28" s="45">
        <f t="shared" ref="V28:V36" si="10">AVERAGE(B28:K28)</f>
        <v>0.2218110681</v>
      </c>
      <c r="W28" s="45">
        <f t="shared" ref="W28:W36" si="11">AVERAGE(L28:Q28)</f>
        <v>0.4654548826</v>
      </c>
      <c r="X28" s="45">
        <f t="shared" ref="X28:X36" si="12">average(R28:U28)</f>
        <v>0.4899129476</v>
      </c>
    </row>
    <row r="29">
      <c r="A29" s="22" t="s">
        <v>29</v>
      </c>
      <c r="B29" s="45">
        <f t="shared" ref="B29:O29" si="9">B6/B19</f>
        <v>1.012325447</v>
      </c>
      <c r="C29" s="45">
        <f t="shared" si="9"/>
        <v>1.012325447</v>
      </c>
      <c r="D29" s="45">
        <f t="shared" si="9"/>
        <v>1.012325447</v>
      </c>
      <c r="E29" s="45">
        <f t="shared" si="9"/>
        <v>1.012325447</v>
      </c>
      <c r="F29" s="45">
        <f t="shared" si="9"/>
        <v>1.012325447</v>
      </c>
      <c r="G29" s="45">
        <f t="shared" si="9"/>
        <v>1.012325447</v>
      </c>
      <c r="H29" s="45">
        <f t="shared" si="9"/>
        <v>1.012325447</v>
      </c>
      <c r="I29" s="45">
        <f t="shared" si="9"/>
        <v>1.015116553</v>
      </c>
      <c r="J29" s="45">
        <f t="shared" si="9"/>
        <v>1.012325447</v>
      </c>
      <c r="K29" s="45">
        <f t="shared" si="9"/>
        <v>1.012325447</v>
      </c>
      <c r="L29" s="45">
        <f t="shared" si="9"/>
        <v>1.012624512</v>
      </c>
      <c r="M29" s="45">
        <f t="shared" si="9"/>
        <v>1.000128939</v>
      </c>
      <c r="N29" s="45">
        <f t="shared" si="9"/>
        <v>1.013486051</v>
      </c>
      <c r="O29" s="45">
        <f t="shared" si="9"/>
        <v>1.013486051</v>
      </c>
      <c r="Q29" s="45">
        <f>Q6/Q19</f>
        <v>1.014412913</v>
      </c>
      <c r="S29" s="45">
        <f>S6/S19</f>
        <v>1.015141847</v>
      </c>
      <c r="V29" s="45">
        <f t="shared" si="10"/>
        <v>1.012604557</v>
      </c>
      <c r="W29" s="45">
        <f t="shared" si="11"/>
        <v>1.010827693</v>
      </c>
      <c r="X29" s="45">
        <f t="shared" si="12"/>
        <v>1.015141847</v>
      </c>
    </row>
    <row r="30">
      <c r="A30" s="22" t="s">
        <v>30</v>
      </c>
      <c r="B30" s="45">
        <f t="shared" ref="B30:C30" si="13">(B7)/(B14+B19)</f>
        <v>0.06570316425</v>
      </c>
      <c r="C30" s="45">
        <f t="shared" si="13"/>
        <v>0.05694661464</v>
      </c>
      <c r="E30" s="45">
        <f t="shared" ref="E30:G30" si="14">(E7)/(E14+E19)</f>
        <v>0.1159079346</v>
      </c>
      <c r="F30" s="45">
        <f t="shared" si="14"/>
        <v>0.06004301963</v>
      </c>
      <c r="G30" s="45">
        <f t="shared" si="14"/>
        <v>0.04130401129</v>
      </c>
      <c r="I30" s="45">
        <f>(I7)/(I14+I19)</f>
        <v>0.06674055703</v>
      </c>
      <c r="K30" s="45">
        <f t="shared" ref="K30:M30" si="15">(K7)/(K14+K19)</f>
        <v>0.03917799776</v>
      </c>
      <c r="L30" s="45">
        <f t="shared" si="15"/>
        <v>0.0873887957</v>
      </c>
      <c r="M30" s="45">
        <f t="shared" si="15"/>
        <v>0.07936584861</v>
      </c>
      <c r="S30" s="45">
        <f>(S7)/(S14+S19)</f>
        <v>0.3301624212</v>
      </c>
      <c r="V30" s="45">
        <f t="shared" si="10"/>
        <v>0.06368904274</v>
      </c>
      <c r="W30" s="45">
        <f t="shared" si="11"/>
        <v>0.08337732216</v>
      </c>
      <c r="X30" s="45">
        <f t="shared" si="12"/>
        <v>0.3301624212</v>
      </c>
    </row>
    <row r="31">
      <c r="A31" s="22" t="s">
        <v>31</v>
      </c>
      <c r="B31" s="45">
        <f t="shared" ref="B31:K31" si="16">(B8/B18)</f>
        <v>1.406490179</v>
      </c>
      <c r="C31" s="45">
        <f t="shared" si="16"/>
        <v>1.164051355</v>
      </c>
      <c r="D31" s="45">
        <f t="shared" si="16"/>
        <v>1.16336056</v>
      </c>
      <c r="E31" s="45">
        <f t="shared" si="16"/>
        <v>1.238362311</v>
      </c>
      <c r="F31" s="45">
        <f t="shared" si="16"/>
        <v>1.274089936</v>
      </c>
      <c r="G31" s="45">
        <f t="shared" si="16"/>
        <v>1.187951807</v>
      </c>
      <c r="H31" s="45">
        <f t="shared" si="16"/>
        <v>1.107856192</v>
      </c>
      <c r="I31" s="45">
        <f t="shared" si="16"/>
        <v>1.109527382</v>
      </c>
      <c r="J31" s="45">
        <f t="shared" si="16"/>
        <v>0.9899539556</v>
      </c>
      <c r="K31" s="45">
        <f t="shared" si="16"/>
        <v>1.075704225</v>
      </c>
      <c r="O31" s="45">
        <f t="shared" ref="O31:T31" si="17">(O8/O18)</f>
        <v>0.9419518887</v>
      </c>
      <c r="P31" s="45">
        <f t="shared" si="17"/>
        <v>1.025693607</v>
      </c>
      <c r="Q31" s="45">
        <f t="shared" si="17"/>
        <v>1.077167019</v>
      </c>
      <c r="R31" s="45">
        <f t="shared" si="17"/>
        <v>1.054496118</v>
      </c>
      <c r="S31" s="45">
        <f t="shared" si="17"/>
        <v>1.023511146</v>
      </c>
      <c r="T31" s="45">
        <f t="shared" si="17"/>
        <v>1.142348754</v>
      </c>
      <c r="V31" s="45">
        <f t="shared" si="10"/>
        <v>1.17173479</v>
      </c>
      <c r="W31" s="45">
        <f t="shared" si="11"/>
        <v>1.014937505</v>
      </c>
      <c r="X31" s="45">
        <f t="shared" si="12"/>
        <v>1.073452006</v>
      </c>
    </row>
    <row r="32">
      <c r="A32" s="22" t="s">
        <v>32</v>
      </c>
      <c r="B32" s="45">
        <f t="shared" ref="B32:C32" si="18">(B9/B14)</f>
        <v>0.4905982906</v>
      </c>
      <c r="C32" s="45">
        <f t="shared" si="18"/>
        <v>1.065808298</v>
      </c>
      <c r="E32" s="45">
        <f>(E9/E14)</f>
        <v>0.07979334099</v>
      </c>
      <c r="H32" s="45">
        <f t="shared" ref="H32:M32" si="19">(H9/H14)</f>
        <v>0.88</v>
      </c>
      <c r="I32" s="45">
        <f t="shared" si="19"/>
        <v>0.8813813814</v>
      </c>
      <c r="J32" s="45">
        <f t="shared" si="19"/>
        <v>0.6912442396</v>
      </c>
      <c r="K32" s="45">
        <f t="shared" si="19"/>
        <v>0.6772486772</v>
      </c>
      <c r="L32" s="45">
        <f t="shared" si="19"/>
        <v>0.8292433538</v>
      </c>
      <c r="M32" s="45">
        <f t="shared" si="19"/>
        <v>0.8331145389</v>
      </c>
      <c r="O32" s="45">
        <f t="shared" ref="O32:P32" si="20">(O9/O14)</f>
        <v>0.7416019807</v>
      </c>
      <c r="P32" s="45">
        <f t="shared" si="20"/>
        <v>0.02172086883</v>
      </c>
      <c r="R32" s="45">
        <f t="shared" ref="R32:U32" si="21">(R9/R14)</f>
        <v>0.9269173464</v>
      </c>
      <c r="S32" s="45">
        <f t="shared" si="21"/>
        <v>4.018827986</v>
      </c>
      <c r="T32" s="45">
        <f t="shared" si="21"/>
        <v>12.25219941</v>
      </c>
      <c r="U32" s="45">
        <f t="shared" si="21"/>
        <v>301.2773723</v>
      </c>
      <c r="V32" s="45">
        <f t="shared" si="10"/>
        <v>0.6808677468</v>
      </c>
      <c r="W32" s="45">
        <f t="shared" si="11"/>
        <v>0.6064201856</v>
      </c>
      <c r="X32" s="45">
        <f t="shared" si="12"/>
        <v>79.61882925</v>
      </c>
    </row>
    <row r="33">
      <c r="A33" s="28" t="s">
        <v>33</v>
      </c>
      <c r="B33" s="45">
        <f t="shared" ref="B33:U33" si="22">(B10/B14)</f>
        <v>0.8905982906</v>
      </c>
      <c r="C33" s="45">
        <f t="shared" si="22"/>
        <v>0.7010014306</v>
      </c>
      <c r="D33" s="45">
        <f t="shared" si="22"/>
        <v>0.7137850467</v>
      </c>
      <c r="E33" s="45">
        <f t="shared" si="22"/>
        <v>0.8691159587</v>
      </c>
      <c r="F33" s="45">
        <f t="shared" si="22"/>
        <v>0.8930693069</v>
      </c>
      <c r="G33" s="45">
        <f t="shared" si="22"/>
        <v>1.053140097</v>
      </c>
      <c r="H33" s="45">
        <f t="shared" si="22"/>
        <v>0.66</v>
      </c>
      <c r="I33" s="45">
        <f t="shared" si="22"/>
        <v>0.7297297297</v>
      </c>
      <c r="J33" s="45">
        <f t="shared" si="22"/>
        <v>0.9074151655</v>
      </c>
      <c r="K33" s="45">
        <f t="shared" si="22"/>
        <v>0.6331569665</v>
      </c>
      <c r="L33" s="45">
        <f t="shared" si="22"/>
        <v>0.8047034765</v>
      </c>
      <c r="M33" s="45">
        <f t="shared" si="22"/>
        <v>0.945356088</v>
      </c>
      <c r="N33" s="45">
        <f t="shared" si="22"/>
        <v>0.955952381</v>
      </c>
      <c r="O33" s="45">
        <f t="shared" si="22"/>
        <v>0.8160800321</v>
      </c>
      <c r="P33" s="45">
        <f t="shared" si="22"/>
        <v>0.3141725669</v>
      </c>
      <c r="Q33" s="45">
        <f t="shared" si="22"/>
        <v>0.6483114648</v>
      </c>
      <c r="R33" s="45">
        <f t="shared" si="22"/>
        <v>0.9378014596</v>
      </c>
      <c r="S33" s="45">
        <f t="shared" si="22"/>
        <v>1.047571301</v>
      </c>
      <c r="T33" s="45">
        <f t="shared" si="22"/>
        <v>0.7866568915</v>
      </c>
      <c r="U33" s="45">
        <f t="shared" si="22"/>
        <v>0.9854014599</v>
      </c>
      <c r="V33" s="45">
        <f t="shared" si="10"/>
        <v>0.8051011992</v>
      </c>
      <c r="W33" s="45">
        <f t="shared" si="11"/>
        <v>0.7474293349</v>
      </c>
      <c r="X33" s="45">
        <f t="shared" si="12"/>
        <v>0.9393577781</v>
      </c>
    </row>
    <row r="34">
      <c r="A34" s="22" t="s">
        <v>34</v>
      </c>
      <c r="B34" s="45">
        <f t="shared" ref="B34:F34" si="23">(B11/B14)</f>
        <v>0.5290598291</v>
      </c>
      <c r="C34" s="45">
        <f t="shared" si="23"/>
        <v>0.9241773963</v>
      </c>
      <c r="D34" s="45">
        <f t="shared" si="23"/>
        <v>0.8901869159</v>
      </c>
      <c r="E34" s="45">
        <f t="shared" si="23"/>
        <v>0.9890929966</v>
      </c>
      <c r="F34" s="45">
        <f t="shared" si="23"/>
        <v>0.4</v>
      </c>
      <c r="H34" s="45">
        <f t="shared" ref="H34:I34" si="24">(H11/H14)</f>
        <v>0.8746666667</v>
      </c>
      <c r="I34" s="45">
        <f t="shared" si="24"/>
        <v>0.9557057057</v>
      </c>
      <c r="K34" s="45">
        <f t="shared" ref="K34:M34" si="25">(K11/K14)</f>
        <v>0.9065255732</v>
      </c>
      <c r="L34" s="45">
        <f t="shared" si="25"/>
        <v>0.3916155419</v>
      </c>
      <c r="M34" s="45">
        <f t="shared" si="25"/>
        <v>0.9888414834</v>
      </c>
      <c r="Q34" s="45">
        <f>(Q11/Q14)</f>
        <v>1.009249301</v>
      </c>
      <c r="S34" s="45">
        <f t="shared" ref="S34:T34" si="26">(S11/S14)</f>
        <v>0.9682486631</v>
      </c>
      <c r="T34" s="45">
        <f t="shared" si="26"/>
        <v>0.9640762463</v>
      </c>
      <c r="V34" s="45">
        <f t="shared" si="10"/>
        <v>0.8086768854</v>
      </c>
      <c r="W34" s="45">
        <f t="shared" si="11"/>
        <v>0.7965687754</v>
      </c>
      <c r="X34" s="45">
        <f t="shared" si="12"/>
        <v>0.9661624547</v>
      </c>
    </row>
    <row r="35">
      <c r="A35" s="22" t="s">
        <v>35</v>
      </c>
      <c r="B35" s="45">
        <f t="shared" ref="B35:I35" si="27">(B12/B18)</f>
        <v>0.3040136635</v>
      </c>
      <c r="C35" s="45">
        <f t="shared" si="27"/>
        <v>0.3238231098</v>
      </c>
      <c r="D35" s="45">
        <f t="shared" si="27"/>
        <v>0.3628938156</v>
      </c>
      <c r="E35" s="45">
        <f t="shared" si="27"/>
        <v>0.2434099832</v>
      </c>
      <c r="F35" s="45">
        <f t="shared" si="27"/>
        <v>0.4175588865</v>
      </c>
      <c r="G35" s="45">
        <f t="shared" si="27"/>
        <v>0.421686747</v>
      </c>
      <c r="H35" s="45">
        <f t="shared" si="27"/>
        <v>0.241011984</v>
      </c>
      <c r="I35" s="45">
        <f t="shared" si="27"/>
        <v>0.2063015754</v>
      </c>
      <c r="K35" s="45">
        <f t="shared" ref="K35:Q35" si="28">(K12/K18)</f>
        <v>0.323943662</v>
      </c>
      <c r="L35" s="45">
        <f t="shared" si="28"/>
        <v>0.9162410623</v>
      </c>
      <c r="M35" s="45">
        <f t="shared" si="28"/>
        <v>1</v>
      </c>
      <c r="N35" s="45">
        <f t="shared" si="28"/>
        <v>1</v>
      </c>
      <c r="O35" s="45">
        <f t="shared" si="28"/>
        <v>1</v>
      </c>
      <c r="P35" s="45">
        <f t="shared" si="28"/>
        <v>0.9885404101</v>
      </c>
      <c r="Q35" s="45">
        <f t="shared" si="28"/>
        <v>1</v>
      </c>
      <c r="S35" s="45">
        <f t="shared" ref="S35:T35" si="29">(S12/S18)</f>
        <v>1</v>
      </c>
      <c r="T35" s="45">
        <f t="shared" si="29"/>
        <v>1</v>
      </c>
      <c r="V35" s="45">
        <f t="shared" si="10"/>
        <v>0.3160714919</v>
      </c>
      <c r="W35" s="45">
        <f t="shared" si="11"/>
        <v>0.9841302454</v>
      </c>
      <c r="X35" s="45">
        <f t="shared" si="12"/>
        <v>1</v>
      </c>
    </row>
    <row r="36">
      <c r="A36" s="37" t="s">
        <v>66</v>
      </c>
      <c r="B36" s="45">
        <f t="shared" ref="B36:K36" si="30">B4/B14</f>
        <v>0.6752136752</v>
      </c>
      <c r="C36" s="45">
        <f t="shared" si="30"/>
        <v>0.5722460658</v>
      </c>
      <c r="D36" s="45">
        <f t="shared" si="30"/>
        <v>0.6635514019</v>
      </c>
      <c r="E36" s="45">
        <f t="shared" si="30"/>
        <v>0.5028702641</v>
      </c>
      <c r="F36" s="45">
        <f t="shared" si="30"/>
        <v>0.5415841584</v>
      </c>
      <c r="G36" s="45">
        <f t="shared" si="30"/>
        <v>0.654589372</v>
      </c>
      <c r="H36" s="45">
        <f t="shared" si="30"/>
        <v>0.488</v>
      </c>
      <c r="I36" s="45">
        <f t="shared" si="30"/>
        <v>0.3813813814</v>
      </c>
      <c r="J36" s="45">
        <f t="shared" si="30"/>
        <v>0.3984080436</v>
      </c>
      <c r="K36" s="45">
        <f t="shared" si="30"/>
        <v>0.5608465608</v>
      </c>
      <c r="M36" s="45">
        <f t="shared" ref="M36:P36" si="31">M4/M14</f>
        <v>0.3705283886</v>
      </c>
      <c r="N36" s="45">
        <f t="shared" si="31"/>
        <v>0.5178571429</v>
      </c>
      <c r="O36" s="45">
        <f t="shared" si="31"/>
        <v>0.532487955</v>
      </c>
      <c r="P36" s="45">
        <f t="shared" si="31"/>
        <v>0.1222848914</v>
      </c>
      <c r="R36" s="45">
        <f t="shared" ref="R36:U36" si="32">R4/R14</f>
        <v>0.5970352787</v>
      </c>
      <c r="S36" s="45">
        <f t="shared" si="32"/>
        <v>0.3348930481</v>
      </c>
      <c r="T36" s="45">
        <f t="shared" si="32"/>
        <v>0.7881231672</v>
      </c>
      <c r="U36" s="45">
        <f t="shared" si="32"/>
        <v>1.335766423</v>
      </c>
      <c r="V36" s="45">
        <f t="shared" si="10"/>
        <v>0.5438690923</v>
      </c>
      <c r="W36" s="45">
        <f t="shared" si="11"/>
        <v>0.3857895945</v>
      </c>
      <c r="X36" s="45">
        <f t="shared" si="12"/>
        <v>0.7639544793</v>
      </c>
    </row>
    <row r="42">
      <c r="A42" s="37" t="s">
        <v>67</v>
      </c>
      <c r="B42" s="37" t="s">
        <v>68</v>
      </c>
      <c r="C42" s="37" t="s">
        <v>69</v>
      </c>
      <c r="D42" s="37" t="s">
        <v>17</v>
      </c>
      <c r="E42" s="37" t="s">
        <v>20</v>
      </c>
      <c r="F42" s="37" t="s">
        <v>21</v>
      </c>
      <c r="G42" s="37" t="s">
        <v>23</v>
      </c>
      <c r="I42" s="37" t="s">
        <v>70</v>
      </c>
      <c r="J42" s="37" t="s">
        <v>71</v>
      </c>
      <c r="K42" s="37" t="s">
        <v>72</v>
      </c>
    </row>
    <row r="43">
      <c r="A43" s="68" t="s">
        <v>73</v>
      </c>
      <c r="B43" s="37">
        <v>2029592.0</v>
      </c>
      <c r="C43" s="45">
        <f>B43+B44</f>
        <v>2221096</v>
      </c>
      <c r="D43" s="45">
        <f>sum(B47:B57,B43:B45)</f>
        <v>8686256</v>
      </c>
      <c r="E43" s="45">
        <f>sum(A43:A45,B58)</f>
        <v>346672</v>
      </c>
      <c r="F43" s="45">
        <f>sum(B43:B45,B59,B57)</f>
        <v>2985656</v>
      </c>
      <c r="G43" s="45">
        <f>sum(B43:B46,B59,B50,B57)</f>
        <v>3297352</v>
      </c>
      <c r="I43" s="37">
        <v>2056968.0</v>
      </c>
      <c r="J43" s="37">
        <v>2056968.0</v>
      </c>
      <c r="K43" s="37">
        <v>2056968.0</v>
      </c>
    </row>
    <row r="44">
      <c r="A44" s="37" t="s">
        <v>74</v>
      </c>
      <c r="B44" s="37">
        <v>191504.0</v>
      </c>
      <c r="I44" s="37">
        <v>191504.0</v>
      </c>
      <c r="J44" s="37">
        <v>191504.0</v>
      </c>
      <c r="K44" s="37">
        <v>191504.0</v>
      </c>
    </row>
    <row r="45">
      <c r="A45" s="68" t="s">
        <v>75</v>
      </c>
      <c r="B45" s="37">
        <v>157224.0</v>
      </c>
      <c r="I45" s="37">
        <v>165800.0</v>
      </c>
      <c r="J45" s="37">
        <v>165800.0</v>
      </c>
      <c r="K45" s="37">
        <v>165800.0</v>
      </c>
    </row>
    <row r="46">
      <c r="A46" s="68" t="s">
        <v>76</v>
      </c>
      <c r="B46" s="37">
        <v>202760.0</v>
      </c>
      <c r="K46" s="37">
        <v>205984.0</v>
      </c>
    </row>
    <row r="47">
      <c r="A47" s="37" t="s">
        <v>77</v>
      </c>
      <c r="B47" s="37">
        <v>129096.0</v>
      </c>
      <c r="I47" s="37">
        <v>132808.0</v>
      </c>
    </row>
    <row r="48">
      <c r="A48" s="37" t="s">
        <v>78</v>
      </c>
      <c r="B48" s="37">
        <v>231592.0</v>
      </c>
      <c r="I48" s="37">
        <v>247552.0</v>
      </c>
    </row>
    <row r="49">
      <c r="A49" s="37" t="s">
        <v>79</v>
      </c>
      <c r="B49" s="37">
        <v>1914336.0</v>
      </c>
      <c r="I49" s="37">
        <v>1975376.0</v>
      </c>
    </row>
    <row r="50">
      <c r="A50" s="37" t="s">
        <v>80</v>
      </c>
      <c r="B50" s="37">
        <v>108936.0</v>
      </c>
      <c r="I50" s="37">
        <v>112608.0</v>
      </c>
      <c r="K50" s="37">
        <v>112608.0</v>
      </c>
    </row>
    <row r="51">
      <c r="A51" s="37" t="s">
        <v>81</v>
      </c>
      <c r="B51" s="37">
        <v>1757112.0</v>
      </c>
      <c r="I51" s="37">
        <v>1592280.0</v>
      </c>
    </row>
    <row r="52">
      <c r="A52" s="37" t="s">
        <v>82</v>
      </c>
      <c r="B52" s="37">
        <v>1265624.0</v>
      </c>
      <c r="I52" s="37">
        <v>1270184.0</v>
      </c>
    </row>
    <row r="53">
      <c r="A53" s="37" t="s">
        <v>83</v>
      </c>
      <c r="B53" s="37">
        <v>84120.0</v>
      </c>
      <c r="I53" s="37">
        <v>87920.0</v>
      </c>
    </row>
    <row r="54">
      <c r="A54" s="37" t="s">
        <v>84</v>
      </c>
      <c r="B54" s="37">
        <v>219976.0</v>
      </c>
      <c r="I54" s="37">
        <v>232336.0</v>
      </c>
    </row>
    <row r="55">
      <c r="A55" s="37" t="s">
        <v>85</v>
      </c>
      <c r="B55" s="37">
        <v>534880.0</v>
      </c>
      <c r="I55" s="37">
        <v>553144.0</v>
      </c>
    </row>
    <row r="56">
      <c r="A56" s="37" t="s">
        <v>86</v>
      </c>
      <c r="B56" s="37">
        <v>43416.0</v>
      </c>
      <c r="I56" s="37">
        <v>47216.0</v>
      </c>
    </row>
    <row r="57">
      <c r="A57" s="37" t="s">
        <v>87</v>
      </c>
      <c r="B57" s="37">
        <v>18848.0</v>
      </c>
      <c r="I57" s="37">
        <v>21680.0</v>
      </c>
      <c r="J57" s="37">
        <v>21680.0</v>
      </c>
      <c r="K57" s="37">
        <v>21680.0</v>
      </c>
    </row>
    <row r="58">
      <c r="A58" s="37" t="s">
        <v>88</v>
      </c>
      <c r="B58" s="37">
        <v>346672.0</v>
      </c>
    </row>
    <row r="59">
      <c r="A59" s="37" t="s">
        <v>89</v>
      </c>
      <c r="B59" s="37">
        <v>588488.0</v>
      </c>
      <c r="J59" s="37">
        <v>592736.0</v>
      </c>
      <c r="K59" s="37">
        <v>592736.0</v>
      </c>
    </row>
  </sheetData>
  <mergeCells count="6">
    <mergeCell ref="B2:K2"/>
    <mergeCell ref="L2:Q2"/>
    <mergeCell ref="R2:U2"/>
    <mergeCell ref="B26:K26"/>
    <mergeCell ref="L26:Q26"/>
    <mergeCell ref="R26:U26"/>
  </mergeCells>
  <hyperlinks>
    <hyperlink r:id="rId1" ref="A43"/>
    <hyperlink r:id="rId2" ref="A45"/>
    <hyperlink r:id="rId3" ref="A4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8" t="s">
        <v>2</v>
      </c>
      <c r="M2" s="9"/>
      <c r="N2" s="9"/>
      <c r="O2" s="9"/>
      <c r="P2" s="9"/>
      <c r="Q2" s="10"/>
      <c r="R2" s="8" t="s">
        <v>3</v>
      </c>
      <c r="S2" s="9"/>
      <c r="T2" s="9"/>
      <c r="U2" s="10"/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</row>
    <row r="4">
      <c r="A4" s="18" t="s">
        <v>27</v>
      </c>
      <c r="B4" s="19">
        <v>3.0</v>
      </c>
      <c r="C4" s="19">
        <v>3.0</v>
      </c>
      <c r="D4" s="19">
        <v>3.0</v>
      </c>
      <c r="E4" s="19">
        <v>3.0</v>
      </c>
      <c r="F4" s="19">
        <v>3.0</v>
      </c>
      <c r="G4" s="19">
        <v>3.0</v>
      </c>
      <c r="H4" s="19">
        <v>3.0</v>
      </c>
      <c r="I4" s="19">
        <v>4.0</v>
      </c>
      <c r="J4" s="19">
        <v>3.0</v>
      </c>
      <c r="K4" s="19">
        <v>3.0</v>
      </c>
      <c r="L4" s="31"/>
      <c r="M4" s="19">
        <v>13.0</v>
      </c>
      <c r="N4" s="19">
        <v>3.0</v>
      </c>
      <c r="O4" s="19">
        <v>3.0</v>
      </c>
      <c r="P4" s="19">
        <v>5.0</v>
      </c>
      <c r="Q4" s="31"/>
      <c r="R4" s="19">
        <v>8.0</v>
      </c>
      <c r="S4" s="19">
        <v>6.0</v>
      </c>
      <c r="T4" s="69">
        <v>18.0</v>
      </c>
      <c r="U4" s="19">
        <v>12.0</v>
      </c>
    </row>
    <row r="5">
      <c r="A5" s="22" t="s">
        <v>28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37" t="s">
        <v>90</v>
      </c>
    </row>
    <row r="6">
      <c r="A6" s="22" t="s">
        <v>29</v>
      </c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70" t="s">
        <v>90</v>
      </c>
    </row>
    <row r="7">
      <c r="A7" s="22" t="s">
        <v>30</v>
      </c>
      <c r="B7" s="19">
        <v>0.0</v>
      </c>
      <c r="C7" s="19">
        <v>0.0</v>
      </c>
      <c r="D7" s="31"/>
      <c r="E7" s="19">
        <v>0.0</v>
      </c>
      <c r="F7" s="19">
        <v>0.0</v>
      </c>
      <c r="G7" s="19">
        <v>0.0</v>
      </c>
      <c r="H7" s="31"/>
      <c r="I7" s="19">
        <v>0.0</v>
      </c>
      <c r="J7" s="31"/>
      <c r="K7" s="19">
        <v>0.0</v>
      </c>
      <c r="L7" s="19">
        <v>0.0</v>
      </c>
      <c r="M7" s="19">
        <v>0.0</v>
      </c>
      <c r="N7" s="31"/>
      <c r="O7" s="31"/>
      <c r="P7" s="24"/>
      <c r="Q7" s="31"/>
      <c r="R7" s="24"/>
      <c r="S7" s="19">
        <v>0.0</v>
      </c>
      <c r="T7" s="24"/>
      <c r="U7" s="31"/>
    </row>
    <row r="8">
      <c r="A8" s="22" t="s">
        <v>31</v>
      </c>
      <c r="B8" s="19">
        <v>3.0</v>
      </c>
      <c r="C8" s="19">
        <v>3.0</v>
      </c>
      <c r="D8" s="64">
        <v>3.0</v>
      </c>
      <c r="E8" s="19">
        <v>3.0</v>
      </c>
      <c r="F8" s="19">
        <v>3.0</v>
      </c>
      <c r="G8" s="19">
        <v>3.0</v>
      </c>
      <c r="H8" s="19">
        <v>3.0</v>
      </c>
      <c r="I8" s="19">
        <v>4.0</v>
      </c>
      <c r="J8" s="19">
        <v>3.0</v>
      </c>
      <c r="K8" s="19">
        <v>3.0</v>
      </c>
      <c r="L8" s="31"/>
      <c r="M8" s="31"/>
      <c r="N8" s="31"/>
      <c r="O8" s="19">
        <v>4.0</v>
      </c>
      <c r="P8" s="46">
        <v>5.0</v>
      </c>
      <c r="Q8" s="19">
        <v>5.0</v>
      </c>
      <c r="R8" s="19">
        <v>9.0</v>
      </c>
      <c r="S8" s="19">
        <v>8.0</v>
      </c>
      <c r="T8" s="69"/>
      <c r="U8" s="71"/>
    </row>
    <row r="9">
      <c r="A9" s="22" t="s">
        <v>32</v>
      </c>
      <c r="B9" s="19">
        <v>6.0</v>
      </c>
      <c r="C9" s="19">
        <v>6.0</v>
      </c>
      <c r="D9" s="31"/>
      <c r="E9" s="19">
        <v>7.0</v>
      </c>
      <c r="F9" s="31"/>
      <c r="G9" s="31"/>
      <c r="H9" s="19">
        <v>6.0</v>
      </c>
      <c r="I9" s="19">
        <v>7.0</v>
      </c>
      <c r="J9" s="19">
        <v>6.0</v>
      </c>
      <c r="K9" s="19">
        <v>6.0</v>
      </c>
      <c r="L9" s="19">
        <v>7.0</v>
      </c>
      <c r="M9" s="46">
        <v>19.0</v>
      </c>
      <c r="N9" s="31"/>
      <c r="O9" s="19">
        <v>7.0</v>
      </c>
      <c r="P9" s="46"/>
      <c r="Q9" s="31"/>
      <c r="R9" s="46"/>
      <c r="S9" s="19">
        <v>11.0</v>
      </c>
      <c r="T9" s="69"/>
      <c r="U9" s="71"/>
    </row>
    <row r="10">
      <c r="A10" s="28" t="s">
        <v>33</v>
      </c>
      <c r="B10" s="19">
        <v>6.0</v>
      </c>
      <c r="C10" s="19">
        <v>6.0</v>
      </c>
      <c r="D10" s="19">
        <v>6.0</v>
      </c>
      <c r="E10" s="19">
        <v>8.0</v>
      </c>
      <c r="F10" s="19">
        <v>6.0</v>
      </c>
      <c r="G10" s="19">
        <v>6.0</v>
      </c>
      <c r="H10" s="19">
        <v>6.0</v>
      </c>
      <c r="I10" s="19">
        <v>6.0</v>
      </c>
      <c r="J10" s="19">
        <v>6.0</v>
      </c>
      <c r="K10" s="19">
        <v>6.0</v>
      </c>
      <c r="L10" s="19">
        <v>7.0</v>
      </c>
      <c r="M10" s="46">
        <v>19.0</v>
      </c>
      <c r="N10" s="19">
        <v>7.0</v>
      </c>
      <c r="O10" s="19">
        <v>7.0</v>
      </c>
      <c r="P10" s="46">
        <v>8.0</v>
      </c>
      <c r="Q10" s="19">
        <v>9.0</v>
      </c>
      <c r="R10" s="19">
        <v>12.0</v>
      </c>
      <c r="S10" s="19">
        <v>11.0</v>
      </c>
      <c r="T10" s="46">
        <v>56.0</v>
      </c>
      <c r="U10" s="19">
        <v>49.0</v>
      </c>
    </row>
    <row r="11">
      <c r="A11" s="22" t="s">
        <v>34</v>
      </c>
      <c r="B11" s="19">
        <v>3.0</v>
      </c>
      <c r="C11" s="19">
        <v>3.0</v>
      </c>
      <c r="D11" s="19">
        <v>3.0</v>
      </c>
      <c r="E11" s="19">
        <v>3.0</v>
      </c>
      <c r="F11" s="19">
        <v>3.0</v>
      </c>
      <c r="G11" s="31"/>
      <c r="H11" s="19">
        <v>3.0</v>
      </c>
      <c r="I11" s="19">
        <v>4.0</v>
      </c>
      <c r="J11" s="31"/>
      <c r="K11" s="19">
        <v>3.0</v>
      </c>
      <c r="L11" s="19">
        <v>4.0</v>
      </c>
      <c r="M11" s="71"/>
      <c r="N11" s="31"/>
      <c r="O11" s="31"/>
      <c r="P11" s="31"/>
      <c r="Q11" s="19">
        <v>5.0</v>
      </c>
      <c r="R11" s="31"/>
      <c r="S11" s="19">
        <v>8.0</v>
      </c>
      <c r="T11" s="72">
        <v>18.0</v>
      </c>
      <c r="U11" s="71"/>
    </row>
    <row r="12">
      <c r="A12" s="22" t="s">
        <v>35</v>
      </c>
      <c r="B12" s="19">
        <v>3.0</v>
      </c>
      <c r="C12" s="19">
        <v>3.0</v>
      </c>
      <c r="D12" s="19">
        <v>3.0</v>
      </c>
      <c r="E12" s="19">
        <v>4.0</v>
      </c>
      <c r="F12" s="19">
        <v>3.0</v>
      </c>
      <c r="G12" s="19">
        <v>3.0</v>
      </c>
      <c r="H12" s="19">
        <v>3.0</v>
      </c>
      <c r="I12" s="19">
        <v>4.0</v>
      </c>
      <c r="J12" s="31"/>
      <c r="K12" s="19">
        <v>3.0</v>
      </c>
      <c r="L12" s="19">
        <v>4.0</v>
      </c>
      <c r="M12" s="19">
        <v>15.0</v>
      </c>
      <c r="N12" s="19">
        <v>4.0</v>
      </c>
      <c r="O12" s="19">
        <v>4.0</v>
      </c>
      <c r="P12" s="19">
        <v>5.0</v>
      </c>
      <c r="Q12" s="19">
        <v>5.0</v>
      </c>
      <c r="R12" s="71"/>
      <c r="S12" s="19">
        <v>8.0</v>
      </c>
      <c r="T12" s="72">
        <v>18.0</v>
      </c>
      <c r="U12" s="31"/>
    </row>
    <row r="13">
      <c r="A13" s="22" t="s">
        <v>36</v>
      </c>
      <c r="B13" s="44"/>
      <c r="C13" s="31"/>
      <c r="D13" s="31"/>
      <c r="E13" s="31"/>
      <c r="F13" s="31"/>
      <c r="G13" s="31"/>
      <c r="H13" s="31"/>
      <c r="I13" s="24"/>
      <c r="J13" s="31"/>
      <c r="K13" s="31"/>
      <c r="L13" s="31"/>
      <c r="M13" s="24"/>
      <c r="N13" s="31"/>
      <c r="O13" s="31"/>
      <c r="P13" s="24"/>
      <c r="Q13" s="24"/>
      <c r="R13" s="31"/>
      <c r="S13" s="24"/>
      <c r="T13" s="31"/>
      <c r="U13" s="31"/>
    </row>
    <row r="14">
      <c r="A14" s="46" t="s">
        <v>60</v>
      </c>
      <c r="B14" s="46">
        <v>3.0</v>
      </c>
      <c r="C14" s="46">
        <v>3.0</v>
      </c>
      <c r="D14" s="46">
        <v>3.0</v>
      </c>
      <c r="E14" s="46">
        <v>3.0</v>
      </c>
      <c r="F14" s="46">
        <v>3.0</v>
      </c>
      <c r="G14" s="46">
        <v>3.0</v>
      </c>
      <c r="H14" s="46">
        <v>3.0</v>
      </c>
      <c r="I14" s="46">
        <v>4.0</v>
      </c>
      <c r="J14" s="46">
        <v>3.0</v>
      </c>
      <c r="K14" s="46">
        <v>3.0</v>
      </c>
      <c r="L14" s="46">
        <v>4.0</v>
      </c>
      <c r="M14" s="46">
        <v>16.0</v>
      </c>
      <c r="N14" s="46">
        <v>4.0</v>
      </c>
      <c r="O14" s="46">
        <v>4.0</v>
      </c>
      <c r="P14" s="46">
        <v>5.0</v>
      </c>
      <c r="Q14" s="46">
        <v>5.0</v>
      </c>
      <c r="R14" s="46">
        <v>9.0</v>
      </c>
      <c r="S14" s="46">
        <v>8.0</v>
      </c>
      <c r="T14" s="46">
        <v>56.0</v>
      </c>
      <c r="U14" s="46">
        <v>49.0</v>
      </c>
    </row>
    <row r="15">
      <c r="A15" s="46" t="s">
        <v>61</v>
      </c>
      <c r="B15" s="46">
        <v>3.0</v>
      </c>
      <c r="C15" s="46">
        <v>3.0</v>
      </c>
      <c r="D15" s="46">
        <v>3.0</v>
      </c>
      <c r="E15" s="46">
        <v>4.0</v>
      </c>
      <c r="F15" s="46">
        <v>3.0</v>
      </c>
      <c r="G15" s="46">
        <v>3.0</v>
      </c>
      <c r="H15" s="46">
        <v>3.0</v>
      </c>
      <c r="I15" s="46">
        <v>3.0</v>
      </c>
      <c r="J15" s="46">
        <v>3.0</v>
      </c>
      <c r="K15" s="46">
        <v>3.0</v>
      </c>
      <c r="L15" s="46">
        <v>4.0</v>
      </c>
      <c r="M15" s="46"/>
      <c r="N15" s="46">
        <v>4.0</v>
      </c>
      <c r="O15" s="46">
        <v>4.0</v>
      </c>
      <c r="P15" s="46">
        <v>5.0</v>
      </c>
      <c r="Q15" s="46">
        <v>5.0</v>
      </c>
      <c r="R15" s="46">
        <v>11.0</v>
      </c>
      <c r="S15" s="46">
        <v>8.0</v>
      </c>
      <c r="T15" s="46"/>
      <c r="U15" s="65"/>
    </row>
    <row r="16">
      <c r="A16" s="46" t="s">
        <v>62</v>
      </c>
      <c r="B16" s="46">
        <v>3.0</v>
      </c>
      <c r="C16" s="46">
        <v>3.0</v>
      </c>
      <c r="D16" s="65"/>
      <c r="E16" s="46">
        <v>4.0</v>
      </c>
      <c r="F16" s="65"/>
      <c r="G16" s="65"/>
      <c r="H16" s="46">
        <v>3.0</v>
      </c>
      <c r="I16" s="46">
        <v>4.0</v>
      </c>
      <c r="J16" s="46">
        <v>3.0</v>
      </c>
      <c r="K16" s="46">
        <v>3.0</v>
      </c>
      <c r="L16" s="46">
        <v>4.0</v>
      </c>
      <c r="M16" s="46"/>
      <c r="N16" s="65"/>
      <c r="O16" s="46">
        <v>4.0</v>
      </c>
      <c r="P16" s="46"/>
      <c r="Q16" s="65"/>
      <c r="R16" s="46"/>
      <c r="S16" s="46">
        <v>8.0</v>
      </c>
      <c r="T16" s="46"/>
      <c r="U16" s="65"/>
    </row>
    <row r="17">
      <c r="A17" s="46" t="s">
        <v>63</v>
      </c>
      <c r="B17" s="46">
        <v>2.0</v>
      </c>
      <c r="C17" s="46">
        <v>2.0</v>
      </c>
      <c r="D17" s="65"/>
      <c r="E17" s="46">
        <v>2.0</v>
      </c>
      <c r="F17" s="46">
        <v>2.0</v>
      </c>
      <c r="G17" s="46">
        <v>2.0</v>
      </c>
      <c r="H17" s="65"/>
      <c r="I17" s="46">
        <v>2.0</v>
      </c>
      <c r="J17" s="65"/>
      <c r="K17" s="46">
        <v>2.0</v>
      </c>
      <c r="L17" s="46">
        <v>2.0</v>
      </c>
      <c r="M17" s="46">
        <v>2.0</v>
      </c>
      <c r="N17" s="65"/>
      <c r="O17" s="65"/>
      <c r="P17" s="65"/>
      <c r="Q17" s="65"/>
      <c r="R17" s="65"/>
      <c r="S17" s="46"/>
      <c r="T17" s="65"/>
      <c r="U17" s="65"/>
    </row>
    <row r="18">
      <c r="A18" s="46" t="s">
        <v>64</v>
      </c>
      <c r="B18" s="46">
        <v>3.0</v>
      </c>
      <c r="C18" s="46">
        <v>3.0</v>
      </c>
      <c r="D18" s="46">
        <v>3.0</v>
      </c>
      <c r="E18" s="46">
        <v>3.0</v>
      </c>
      <c r="F18" s="46">
        <v>3.0</v>
      </c>
      <c r="G18" s="46">
        <v>3.0</v>
      </c>
      <c r="H18" s="46">
        <v>3.0</v>
      </c>
      <c r="I18" s="46">
        <v>4.0</v>
      </c>
      <c r="J18" s="46">
        <v>3.0</v>
      </c>
      <c r="K18" s="46">
        <v>3.0</v>
      </c>
      <c r="L18" s="46">
        <v>4.0</v>
      </c>
      <c r="M18" s="46">
        <v>15.0</v>
      </c>
      <c r="N18" s="46">
        <v>4.0</v>
      </c>
      <c r="O18" s="46">
        <v>4.0</v>
      </c>
      <c r="P18" s="46">
        <v>5.0</v>
      </c>
      <c r="Q18" s="46">
        <v>5.0</v>
      </c>
      <c r="R18" s="46">
        <v>9.0</v>
      </c>
      <c r="S18" s="46">
        <v>8.0</v>
      </c>
      <c r="T18" s="46">
        <v>18.0</v>
      </c>
      <c r="U18" s="65"/>
    </row>
    <row r="26">
      <c r="A26" s="59" t="s">
        <v>53</v>
      </c>
      <c r="B26" s="8" t="s">
        <v>1</v>
      </c>
      <c r="C26" s="9"/>
      <c r="D26" s="9"/>
      <c r="E26" s="9"/>
      <c r="F26" s="9"/>
      <c r="G26" s="9"/>
      <c r="H26" s="9"/>
      <c r="I26" s="9"/>
      <c r="J26" s="9"/>
      <c r="K26" s="10"/>
      <c r="L26" s="8" t="s">
        <v>2</v>
      </c>
      <c r="M26" s="9"/>
      <c r="N26" s="9"/>
      <c r="O26" s="9"/>
      <c r="P26" s="9"/>
      <c r="Q26" s="10"/>
      <c r="R26" s="8" t="s">
        <v>3</v>
      </c>
      <c r="S26" s="9"/>
      <c r="T26" s="9"/>
      <c r="U26" s="10"/>
      <c r="V26" s="37" t="s">
        <v>54</v>
      </c>
      <c r="W26" s="37" t="s">
        <v>55</v>
      </c>
      <c r="X26" s="37" t="s">
        <v>56</v>
      </c>
    </row>
    <row r="27">
      <c r="A27" s="13" t="s">
        <v>4</v>
      </c>
      <c r="B27" s="14" t="s">
        <v>5</v>
      </c>
      <c r="C27" s="14" t="s">
        <v>6</v>
      </c>
      <c r="D27" s="14" t="s">
        <v>7</v>
      </c>
      <c r="E27" s="14" t="s">
        <v>8</v>
      </c>
      <c r="F27" s="14" t="s">
        <v>9</v>
      </c>
      <c r="G27" s="14" t="s">
        <v>10</v>
      </c>
      <c r="H27" s="14" t="s">
        <v>11</v>
      </c>
      <c r="I27" s="14" t="s">
        <v>12</v>
      </c>
      <c r="J27" s="14" t="s">
        <v>13</v>
      </c>
      <c r="K27" s="14" t="s">
        <v>14</v>
      </c>
      <c r="L27" s="14" t="s">
        <v>16</v>
      </c>
      <c r="M27" s="14" t="s">
        <v>17</v>
      </c>
      <c r="N27" s="14" t="s">
        <v>18</v>
      </c>
      <c r="O27" s="14" t="s">
        <v>19</v>
      </c>
      <c r="P27" s="14" t="s">
        <v>20</v>
      </c>
      <c r="Q27" s="14" t="s">
        <v>21</v>
      </c>
      <c r="R27" s="14" t="s">
        <v>22</v>
      </c>
      <c r="S27" s="14" t="s">
        <v>23</v>
      </c>
      <c r="T27" s="14" t="s">
        <v>24</v>
      </c>
      <c r="U27" s="14" t="s">
        <v>25</v>
      </c>
    </row>
    <row r="28">
      <c r="A28" s="22" t="s">
        <v>30</v>
      </c>
      <c r="B28" s="45">
        <f t="shared" ref="B28:C28" si="1">B7-B14</f>
        <v>-3</v>
      </c>
      <c r="C28" s="45">
        <f t="shared" si="1"/>
        <v>-3</v>
      </c>
      <c r="E28" s="45">
        <f t="shared" ref="E28:G28" si="2">E7-E14</f>
        <v>-3</v>
      </c>
      <c r="F28" s="45">
        <f t="shared" si="2"/>
        <v>-3</v>
      </c>
      <c r="G28" s="45">
        <f t="shared" si="2"/>
        <v>-3</v>
      </c>
      <c r="I28" s="45">
        <f>I7-I14</f>
        <v>-4</v>
      </c>
      <c r="K28" s="45">
        <f t="shared" ref="K28:L28" si="3">K7-K14</f>
        <v>-3</v>
      </c>
      <c r="L28" s="45">
        <f t="shared" si="3"/>
        <v>-4</v>
      </c>
      <c r="M28" s="73">
        <f>M7-$M$14</f>
        <v>-16</v>
      </c>
      <c r="S28" s="45">
        <f>S7-S14</f>
        <v>-8</v>
      </c>
      <c r="V28" s="45">
        <f t="shared" ref="V28:V34" si="6">AVERAGE(B28:K28)</f>
        <v>-3.142857143</v>
      </c>
      <c r="W28" s="45">
        <f t="shared" ref="W28:W34" si="7">AVERAGE(L28:Q28)</f>
        <v>-10</v>
      </c>
      <c r="X28" s="45">
        <f t="shared" ref="X28:X34" si="8">average(R28:U28)</f>
        <v>-8</v>
      </c>
    </row>
    <row r="29">
      <c r="A29" s="22" t="s">
        <v>31</v>
      </c>
      <c r="B29" s="45">
        <f t="shared" ref="B29:K29" si="4">B8-B14</f>
        <v>0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0</v>
      </c>
      <c r="H29" s="45">
        <f t="shared" si="4"/>
        <v>0</v>
      </c>
      <c r="I29" s="45">
        <f t="shared" si="4"/>
        <v>0</v>
      </c>
      <c r="J29" s="45">
        <f t="shared" si="4"/>
        <v>0</v>
      </c>
      <c r="K29" s="45">
        <f t="shared" si="4"/>
        <v>0</v>
      </c>
      <c r="O29" s="45">
        <f t="shared" ref="O29:S29" si="5">O8-O14</f>
        <v>0</v>
      </c>
      <c r="P29" s="45">
        <f t="shared" si="5"/>
        <v>0</v>
      </c>
      <c r="Q29" s="45">
        <f t="shared" si="5"/>
        <v>0</v>
      </c>
      <c r="R29" s="45">
        <f t="shared" si="5"/>
        <v>0</v>
      </c>
      <c r="S29" s="45">
        <f t="shared" si="5"/>
        <v>0</v>
      </c>
      <c r="T29" s="73"/>
      <c r="U29" s="73"/>
      <c r="V29" s="45">
        <f t="shared" si="6"/>
        <v>0</v>
      </c>
      <c r="W29" s="45">
        <f t="shared" si="7"/>
        <v>0</v>
      </c>
      <c r="X29" s="45">
        <f t="shared" si="8"/>
        <v>0</v>
      </c>
    </row>
    <row r="30">
      <c r="A30" s="22" t="s">
        <v>32</v>
      </c>
      <c r="B30" s="45">
        <f t="shared" ref="B30:C30" si="9">B9-B14</f>
        <v>3</v>
      </c>
      <c r="C30" s="45">
        <f t="shared" si="9"/>
        <v>3</v>
      </c>
      <c r="E30" s="45">
        <f>E9-E14</f>
        <v>4</v>
      </c>
      <c r="H30" s="45">
        <f t="shared" ref="H30:L30" si="10">H9-H14</f>
        <v>3</v>
      </c>
      <c r="I30" s="45">
        <f t="shared" si="10"/>
        <v>3</v>
      </c>
      <c r="J30" s="45">
        <f t="shared" si="10"/>
        <v>3</v>
      </c>
      <c r="K30" s="45">
        <f t="shared" si="10"/>
        <v>3</v>
      </c>
      <c r="L30" s="45">
        <f t="shared" si="10"/>
        <v>3</v>
      </c>
      <c r="M30" s="45">
        <f t="shared" ref="M30:M31" si="12">M9-$M$14</f>
        <v>3</v>
      </c>
      <c r="O30" s="45">
        <f>O9-O14</f>
        <v>3</v>
      </c>
      <c r="P30" s="73"/>
      <c r="R30" s="73"/>
      <c r="S30" s="45">
        <f>S9-S14</f>
        <v>3</v>
      </c>
      <c r="T30" s="37">
        <v>0.0</v>
      </c>
      <c r="U30" s="37">
        <v>2.0</v>
      </c>
      <c r="V30" s="45">
        <f t="shared" si="6"/>
        <v>3.142857143</v>
      </c>
      <c r="W30" s="45">
        <f t="shared" si="7"/>
        <v>3</v>
      </c>
      <c r="X30" s="45">
        <f t="shared" si="8"/>
        <v>1.666666667</v>
      </c>
    </row>
    <row r="31">
      <c r="A31" s="28" t="s">
        <v>33</v>
      </c>
      <c r="B31" s="45">
        <f t="shared" ref="B31:L31" si="11">B10-B14</f>
        <v>3</v>
      </c>
      <c r="C31" s="45">
        <f t="shared" si="11"/>
        <v>3</v>
      </c>
      <c r="D31" s="45">
        <f t="shared" si="11"/>
        <v>3</v>
      </c>
      <c r="E31" s="45">
        <f t="shared" si="11"/>
        <v>5</v>
      </c>
      <c r="F31" s="45">
        <f t="shared" si="11"/>
        <v>3</v>
      </c>
      <c r="G31" s="45">
        <f t="shared" si="11"/>
        <v>3</v>
      </c>
      <c r="H31" s="45">
        <f t="shared" si="11"/>
        <v>3</v>
      </c>
      <c r="I31" s="45">
        <f t="shared" si="11"/>
        <v>2</v>
      </c>
      <c r="J31" s="45">
        <f t="shared" si="11"/>
        <v>3</v>
      </c>
      <c r="K31" s="45">
        <f t="shared" si="11"/>
        <v>3</v>
      </c>
      <c r="L31" s="45">
        <f t="shared" si="11"/>
        <v>3</v>
      </c>
      <c r="M31" s="45">
        <f t="shared" si="12"/>
        <v>3</v>
      </c>
      <c r="N31" s="45">
        <f t="shared" ref="N31:U31" si="13">N10-N14</f>
        <v>3</v>
      </c>
      <c r="O31" s="45">
        <f t="shared" si="13"/>
        <v>3</v>
      </c>
      <c r="P31" s="45">
        <f t="shared" si="13"/>
        <v>3</v>
      </c>
      <c r="Q31" s="45">
        <f t="shared" si="13"/>
        <v>4</v>
      </c>
      <c r="R31" s="45">
        <f t="shared" si="13"/>
        <v>3</v>
      </c>
      <c r="S31" s="45">
        <f t="shared" si="13"/>
        <v>3</v>
      </c>
      <c r="T31" s="45">
        <f t="shared" si="13"/>
        <v>0</v>
      </c>
      <c r="U31" s="45">
        <f t="shared" si="13"/>
        <v>0</v>
      </c>
      <c r="V31" s="45">
        <f t="shared" si="6"/>
        <v>3.1</v>
      </c>
      <c r="W31" s="45">
        <f t="shared" si="7"/>
        <v>3.166666667</v>
      </c>
      <c r="X31" s="45">
        <f t="shared" si="8"/>
        <v>1.5</v>
      </c>
    </row>
    <row r="32">
      <c r="A32" s="22" t="s">
        <v>34</v>
      </c>
      <c r="B32" s="45">
        <f t="shared" ref="B32:F32" si="14">B11-B14</f>
        <v>0</v>
      </c>
      <c r="C32" s="45">
        <f t="shared" si="14"/>
        <v>0</v>
      </c>
      <c r="D32" s="45">
        <f t="shared" si="14"/>
        <v>0</v>
      </c>
      <c r="E32" s="45">
        <f t="shared" si="14"/>
        <v>0</v>
      </c>
      <c r="F32" s="45">
        <f t="shared" si="14"/>
        <v>0</v>
      </c>
      <c r="H32" s="45">
        <f t="shared" ref="H32:I32" si="15">H11-H14</f>
        <v>0</v>
      </c>
      <c r="I32" s="45">
        <f t="shared" si="15"/>
        <v>0</v>
      </c>
      <c r="K32" s="45">
        <f t="shared" ref="K32:L32" si="16">K11-K14</f>
        <v>0</v>
      </c>
      <c r="L32" s="45">
        <f t="shared" si="16"/>
        <v>0</v>
      </c>
      <c r="M32" s="73"/>
      <c r="Q32" s="45">
        <f>Q11-Q14</f>
        <v>0</v>
      </c>
      <c r="S32" s="45">
        <f t="shared" ref="S32:T32" si="17">S11-S14</f>
        <v>0</v>
      </c>
      <c r="T32" s="73">
        <f t="shared" si="17"/>
        <v>-38</v>
      </c>
      <c r="U32" s="73"/>
      <c r="V32" s="45">
        <f t="shared" si="6"/>
        <v>0</v>
      </c>
      <c r="W32" s="45">
        <f t="shared" si="7"/>
        <v>0</v>
      </c>
      <c r="X32" s="45">
        <f t="shared" si="8"/>
        <v>-19</v>
      </c>
    </row>
    <row r="33">
      <c r="A33" s="22" t="s">
        <v>35</v>
      </c>
      <c r="B33" s="45">
        <f t="shared" ref="B33:I33" si="18">B12-B14</f>
        <v>0</v>
      </c>
      <c r="C33" s="45">
        <f t="shared" si="18"/>
        <v>0</v>
      </c>
      <c r="D33" s="45">
        <f t="shared" si="18"/>
        <v>0</v>
      </c>
      <c r="E33" s="67">
        <f t="shared" si="18"/>
        <v>1</v>
      </c>
      <c r="F33" s="45">
        <f t="shared" si="18"/>
        <v>0</v>
      </c>
      <c r="G33" s="45">
        <f t="shared" si="18"/>
        <v>0</v>
      </c>
      <c r="H33" s="45">
        <f t="shared" si="18"/>
        <v>0</v>
      </c>
      <c r="I33" s="45">
        <f t="shared" si="18"/>
        <v>0</v>
      </c>
      <c r="K33" s="45">
        <f t="shared" ref="K33:L33" si="19">K12-K14</f>
        <v>0</v>
      </c>
      <c r="L33" s="45">
        <f t="shared" si="19"/>
        <v>0</v>
      </c>
      <c r="M33" s="45">
        <f>M12-$M$14</f>
        <v>-1</v>
      </c>
      <c r="N33" s="45">
        <f t="shared" ref="N33:Q33" si="20">N12-N14</f>
        <v>0</v>
      </c>
      <c r="O33" s="45">
        <f t="shared" si="20"/>
        <v>0</v>
      </c>
      <c r="P33" s="45">
        <f t="shared" si="20"/>
        <v>0</v>
      </c>
      <c r="Q33" s="45">
        <f t="shared" si="20"/>
        <v>0</v>
      </c>
      <c r="R33" s="73"/>
      <c r="S33" s="45">
        <f t="shared" ref="S33:T33" si="21">S12-S14</f>
        <v>0</v>
      </c>
      <c r="T33" s="73">
        <f t="shared" si="21"/>
        <v>-38</v>
      </c>
      <c r="V33" s="45">
        <f t="shared" si="6"/>
        <v>0.1111111111</v>
      </c>
      <c r="W33" s="45">
        <f t="shared" si="7"/>
        <v>-0.1666666667</v>
      </c>
      <c r="X33" s="45">
        <f t="shared" si="8"/>
        <v>-19</v>
      </c>
    </row>
    <row r="34">
      <c r="A34" s="37" t="s">
        <v>66</v>
      </c>
      <c r="B34" s="45">
        <f t="shared" ref="B34:K34" si="22">B4-B14</f>
        <v>0</v>
      </c>
      <c r="C34" s="45">
        <f t="shared" si="22"/>
        <v>0</v>
      </c>
      <c r="D34" s="45">
        <f t="shared" si="22"/>
        <v>0</v>
      </c>
      <c r="E34" s="45">
        <f t="shared" si="22"/>
        <v>0</v>
      </c>
      <c r="F34" s="45">
        <f t="shared" si="22"/>
        <v>0</v>
      </c>
      <c r="G34" s="45">
        <f t="shared" si="22"/>
        <v>0</v>
      </c>
      <c r="H34" s="45">
        <f t="shared" si="22"/>
        <v>0</v>
      </c>
      <c r="I34" s="45">
        <f t="shared" si="22"/>
        <v>0</v>
      </c>
      <c r="J34" s="45">
        <f t="shared" si="22"/>
        <v>0</v>
      </c>
      <c r="K34" s="45">
        <f t="shared" si="22"/>
        <v>0</v>
      </c>
      <c r="M34" s="45">
        <f>M4-$M$14</f>
        <v>-3</v>
      </c>
      <c r="N34" s="45">
        <f t="shared" ref="N34:P34" si="23">N4-N14</f>
        <v>-1</v>
      </c>
      <c r="O34" s="45">
        <f t="shared" si="23"/>
        <v>-1</v>
      </c>
      <c r="P34" s="45">
        <f t="shared" si="23"/>
        <v>0</v>
      </c>
      <c r="R34" s="45">
        <f t="shared" ref="R34:U34" si="24">R4-R14</f>
        <v>-1</v>
      </c>
      <c r="S34" s="45">
        <f t="shared" si="24"/>
        <v>-2</v>
      </c>
      <c r="T34" s="73">
        <f t="shared" si="24"/>
        <v>-38</v>
      </c>
      <c r="U34" s="45">
        <f t="shared" si="24"/>
        <v>-37</v>
      </c>
      <c r="V34" s="45">
        <f t="shared" si="6"/>
        <v>0</v>
      </c>
      <c r="W34" s="45">
        <f t="shared" si="7"/>
        <v>-1.25</v>
      </c>
      <c r="X34" s="45">
        <f t="shared" si="8"/>
        <v>-19.5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3.0"/>
    <col customWidth="1" min="16" max="16" width="19.25"/>
  </cols>
  <sheetData>
    <row r="1">
      <c r="A1" s="74" t="s">
        <v>91</v>
      </c>
      <c r="B1" s="75"/>
      <c r="C1" s="1"/>
      <c r="D1" s="1"/>
      <c r="E1" s="1"/>
      <c r="F1" s="1"/>
      <c r="G1" s="1"/>
      <c r="H1" s="1"/>
      <c r="I1" s="1"/>
      <c r="J1" s="1"/>
      <c r="K1" s="1"/>
      <c r="L1" s="76"/>
      <c r="M1" s="1"/>
      <c r="N1" s="1"/>
      <c r="O1" s="1"/>
      <c r="P1" s="1"/>
      <c r="Q1" s="1"/>
      <c r="R1" s="1"/>
      <c r="S1" s="76"/>
      <c r="T1" s="1"/>
      <c r="U1" s="1"/>
      <c r="V1" s="1"/>
      <c r="W1" s="1"/>
      <c r="X1" s="76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5"/>
      <c r="M2" s="3"/>
      <c r="N2" s="3"/>
      <c r="O2" s="3"/>
      <c r="P2" s="3"/>
      <c r="Q2" s="3"/>
      <c r="R2" s="3"/>
      <c r="S2" s="5"/>
      <c r="T2" s="3"/>
      <c r="U2" s="3"/>
      <c r="V2" s="3"/>
      <c r="W2" s="3"/>
      <c r="X2" s="5"/>
    </row>
    <row r="3">
      <c r="A3" s="7"/>
      <c r="B3" s="8" t="s">
        <v>1</v>
      </c>
      <c r="C3" s="9"/>
      <c r="D3" s="9"/>
      <c r="E3" s="9"/>
      <c r="F3" s="9"/>
      <c r="G3" s="9"/>
      <c r="H3" s="9"/>
      <c r="I3" s="9"/>
      <c r="J3" s="9"/>
      <c r="K3" s="10"/>
      <c r="L3" s="12"/>
      <c r="M3" s="8" t="s">
        <v>2</v>
      </c>
      <c r="N3" s="9"/>
      <c r="O3" s="9"/>
      <c r="P3" s="9"/>
      <c r="Q3" s="9"/>
      <c r="R3" s="10"/>
      <c r="S3" s="12"/>
      <c r="T3" s="8" t="s">
        <v>3</v>
      </c>
      <c r="U3" s="9"/>
      <c r="V3" s="9"/>
      <c r="W3" s="10"/>
      <c r="X3" s="12"/>
    </row>
    <row r="4">
      <c r="A4" s="13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34" t="s">
        <v>15</v>
      </c>
      <c r="M4" s="14" t="s">
        <v>16</v>
      </c>
      <c r="N4" s="14" t="s">
        <v>17</v>
      </c>
      <c r="O4" s="14" t="s">
        <v>18</v>
      </c>
      <c r="P4" s="14" t="s">
        <v>19</v>
      </c>
      <c r="Q4" s="14" t="s">
        <v>20</v>
      </c>
      <c r="R4" s="14" t="s">
        <v>21</v>
      </c>
      <c r="S4" s="34" t="s">
        <v>15</v>
      </c>
      <c r="T4" s="14" t="s">
        <v>22</v>
      </c>
      <c r="U4" s="14" t="s">
        <v>23</v>
      </c>
      <c r="V4" s="14" t="s">
        <v>24</v>
      </c>
      <c r="W4" s="14" t="s">
        <v>25</v>
      </c>
      <c r="X4" s="34" t="s">
        <v>15</v>
      </c>
    </row>
    <row r="5">
      <c r="A5" s="18" t="s">
        <v>27</v>
      </c>
      <c r="B5" s="19">
        <v>0.0</v>
      </c>
      <c r="C5" s="19">
        <v>1.0</v>
      </c>
      <c r="D5" s="19">
        <v>1.0</v>
      </c>
      <c r="E5" s="19">
        <v>1.0</v>
      </c>
      <c r="F5" s="19">
        <v>3.0</v>
      </c>
      <c r="G5" s="19">
        <v>1.0</v>
      </c>
      <c r="H5" s="19">
        <v>1.0</v>
      </c>
      <c r="I5" s="19">
        <v>3.0</v>
      </c>
      <c r="J5" s="19">
        <v>1.0</v>
      </c>
      <c r="K5" s="19">
        <v>1.0</v>
      </c>
      <c r="L5" s="77">
        <f t="shared" ref="L5:L13" si="1">AVERAGE(B5:K5)</f>
        <v>1.3</v>
      </c>
      <c r="M5" s="31"/>
      <c r="N5" s="19">
        <v>0.0</v>
      </c>
      <c r="O5" s="19">
        <v>3.0</v>
      </c>
      <c r="P5" s="19">
        <v>0.0</v>
      </c>
      <c r="Q5" s="19">
        <v>1.0</v>
      </c>
      <c r="R5" s="31"/>
      <c r="S5" s="77">
        <f t="shared" ref="S5:S13" si="2">AVERAGE(M5:R5)</f>
        <v>1</v>
      </c>
      <c r="T5" s="19">
        <v>0.0</v>
      </c>
      <c r="U5" s="19">
        <v>3.0</v>
      </c>
      <c r="V5" s="19">
        <v>2.0</v>
      </c>
      <c r="W5" s="78">
        <v>0.0</v>
      </c>
      <c r="X5" s="77">
        <f t="shared" ref="X5:X13" si="3">average(T5:W5)</f>
        <v>1.25</v>
      </c>
    </row>
    <row r="6">
      <c r="A6" s="22" t="s">
        <v>28</v>
      </c>
      <c r="B6" s="19">
        <v>0.0</v>
      </c>
      <c r="C6" s="19">
        <v>1.0</v>
      </c>
      <c r="D6" s="19">
        <v>0.0</v>
      </c>
      <c r="E6" s="19">
        <v>1.0</v>
      </c>
      <c r="F6" s="19">
        <v>0.0</v>
      </c>
      <c r="G6" s="19">
        <v>1.0</v>
      </c>
      <c r="H6" s="19">
        <v>0.0</v>
      </c>
      <c r="I6" s="19">
        <v>0.0</v>
      </c>
      <c r="J6" s="19">
        <v>-1.0</v>
      </c>
      <c r="K6" s="19">
        <v>1.0</v>
      </c>
      <c r="L6" s="77">
        <f t="shared" si="1"/>
        <v>0.3</v>
      </c>
      <c r="M6" s="19">
        <v>0.0</v>
      </c>
      <c r="N6" s="19">
        <v>0.0</v>
      </c>
      <c r="O6" s="19">
        <v>-1.0</v>
      </c>
      <c r="P6" s="19">
        <v>-1.0</v>
      </c>
      <c r="Q6" s="19">
        <v>0.0</v>
      </c>
      <c r="R6" s="19">
        <v>-1.0</v>
      </c>
      <c r="S6" s="77">
        <f t="shared" si="2"/>
        <v>-0.5</v>
      </c>
      <c r="T6" s="31"/>
      <c r="U6" s="19">
        <v>-1.0</v>
      </c>
      <c r="V6" s="31"/>
      <c r="W6" s="31"/>
      <c r="X6" s="77">
        <f t="shared" si="3"/>
        <v>-1</v>
      </c>
    </row>
    <row r="7">
      <c r="A7" s="22" t="s">
        <v>29</v>
      </c>
      <c r="B7" s="19">
        <v>1.0</v>
      </c>
      <c r="C7" s="19">
        <v>1.0</v>
      </c>
      <c r="D7" s="19">
        <v>1.0</v>
      </c>
      <c r="E7" s="19">
        <v>1.0</v>
      </c>
      <c r="F7" s="19">
        <v>1.0</v>
      </c>
      <c r="G7" s="19">
        <v>1.0</v>
      </c>
      <c r="H7" s="19">
        <v>1.0</v>
      </c>
      <c r="I7" s="19">
        <v>1.0</v>
      </c>
      <c r="J7" s="19">
        <v>1.0</v>
      </c>
      <c r="K7" s="19">
        <v>1.0</v>
      </c>
      <c r="L7" s="77">
        <f t="shared" si="1"/>
        <v>1</v>
      </c>
      <c r="M7" s="19">
        <v>1.0</v>
      </c>
      <c r="N7" s="19">
        <v>1.0</v>
      </c>
      <c r="O7" s="19">
        <v>1.0</v>
      </c>
      <c r="P7" s="19">
        <v>1.0</v>
      </c>
      <c r="Q7" s="31"/>
      <c r="R7" s="19">
        <v>1.0</v>
      </c>
      <c r="S7" s="77">
        <f t="shared" si="2"/>
        <v>1</v>
      </c>
      <c r="T7" s="31"/>
      <c r="U7" s="19">
        <v>1.0</v>
      </c>
      <c r="V7" s="31"/>
      <c r="W7" s="31"/>
      <c r="X7" s="77">
        <f t="shared" si="3"/>
        <v>1</v>
      </c>
    </row>
    <row r="8">
      <c r="A8" s="22" t="s">
        <v>30</v>
      </c>
      <c r="B8" s="19">
        <v>1.0</v>
      </c>
      <c r="C8" s="19">
        <v>0.0</v>
      </c>
      <c r="D8" s="31"/>
      <c r="E8" s="19">
        <v>-1.0</v>
      </c>
      <c r="F8" s="19">
        <v>0.0</v>
      </c>
      <c r="G8" s="19">
        <v>1.0</v>
      </c>
      <c r="H8" s="31"/>
      <c r="I8" s="19">
        <v>0.0</v>
      </c>
      <c r="J8" s="31"/>
      <c r="K8" s="19">
        <v>0.0</v>
      </c>
      <c r="L8" s="77">
        <f t="shared" si="1"/>
        <v>0.1428571429</v>
      </c>
      <c r="M8" s="19">
        <v>1.0</v>
      </c>
      <c r="N8" s="19">
        <v>-1.0</v>
      </c>
      <c r="O8" s="31"/>
      <c r="P8" s="31"/>
      <c r="Q8" s="24"/>
      <c r="R8" s="31"/>
      <c r="S8" s="77">
        <f t="shared" si="2"/>
        <v>0</v>
      </c>
      <c r="T8" s="24"/>
      <c r="U8" s="19">
        <v>-1.0</v>
      </c>
      <c r="V8" s="24"/>
      <c r="W8" s="31"/>
      <c r="X8" s="77">
        <f t="shared" si="3"/>
        <v>-1</v>
      </c>
    </row>
    <row r="9">
      <c r="A9" s="22" t="s">
        <v>31</v>
      </c>
      <c r="B9" s="19">
        <v>-2.0</v>
      </c>
      <c r="C9" s="19">
        <v>0.0</v>
      </c>
      <c r="D9" s="19">
        <v>0.0</v>
      </c>
      <c r="E9" s="19">
        <v>-1.0</v>
      </c>
      <c r="F9" s="19">
        <v>-1.0</v>
      </c>
      <c r="G9" s="19">
        <v>0.0</v>
      </c>
      <c r="H9" s="19">
        <v>0.0</v>
      </c>
      <c r="I9" s="19">
        <v>0.0</v>
      </c>
      <c r="J9" s="19">
        <v>1.0</v>
      </c>
      <c r="K9" s="19">
        <v>0.0</v>
      </c>
      <c r="L9" s="77">
        <f t="shared" si="1"/>
        <v>-0.3</v>
      </c>
      <c r="M9" s="31"/>
      <c r="N9" s="31"/>
      <c r="O9" s="31"/>
      <c r="P9" s="19">
        <v>0.0</v>
      </c>
      <c r="Q9" s="19">
        <v>-1.0</v>
      </c>
      <c r="R9" s="19">
        <v>0.0</v>
      </c>
      <c r="S9" s="77">
        <f t="shared" si="2"/>
        <v>-0.3333333333</v>
      </c>
      <c r="T9" s="19">
        <v>-1.0</v>
      </c>
      <c r="U9" s="19">
        <v>0.0</v>
      </c>
      <c r="V9" s="41"/>
      <c r="W9" s="31"/>
      <c r="X9" s="77">
        <f t="shared" si="3"/>
        <v>-0.5</v>
      </c>
    </row>
    <row r="10">
      <c r="A10" s="22" t="s">
        <v>32</v>
      </c>
      <c r="B10" s="19">
        <v>-1.0</v>
      </c>
      <c r="C10" s="19">
        <v>-1.0</v>
      </c>
      <c r="D10" s="31"/>
      <c r="E10" s="19">
        <v>2.0</v>
      </c>
      <c r="F10" s="31"/>
      <c r="G10" s="31"/>
      <c r="H10" s="19">
        <v>2.0</v>
      </c>
      <c r="I10" s="19">
        <v>-1.0</v>
      </c>
      <c r="J10" s="19">
        <v>-1.0</v>
      </c>
      <c r="K10" s="19">
        <v>0.0</v>
      </c>
      <c r="L10" s="77">
        <f t="shared" si="1"/>
        <v>0</v>
      </c>
      <c r="M10" s="19">
        <v>0.0</v>
      </c>
      <c r="N10" s="19">
        <v>-1.0</v>
      </c>
      <c r="O10" s="31"/>
      <c r="P10" s="19">
        <v>-1.0</v>
      </c>
      <c r="Q10" s="19">
        <v>1.0</v>
      </c>
      <c r="R10" s="31"/>
      <c r="S10" s="77">
        <f t="shared" si="2"/>
        <v>-0.25</v>
      </c>
      <c r="T10" s="19">
        <v>-2.0</v>
      </c>
      <c r="U10" s="19">
        <v>-2.0</v>
      </c>
      <c r="V10" s="19">
        <v>-3.0</v>
      </c>
      <c r="W10" s="19">
        <v>-7.0</v>
      </c>
      <c r="X10" s="77">
        <f t="shared" si="3"/>
        <v>-3.5</v>
      </c>
    </row>
    <row r="11">
      <c r="A11" s="28" t="s">
        <v>33</v>
      </c>
      <c r="B11" s="19">
        <v>3.0</v>
      </c>
      <c r="C11" s="19">
        <v>1.0</v>
      </c>
      <c r="D11" s="19">
        <v>2.0</v>
      </c>
      <c r="E11" s="19">
        <v>1.0</v>
      </c>
      <c r="F11" s="19">
        <v>0.0</v>
      </c>
      <c r="G11" s="19">
        <v>2.0</v>
      </c>
      <c r="H11" s="19">
        <v>0.0</v>
      </c>
      <c r="I11" s="19">
        <v>1.0</v>
      </c>
      <c r="J11" s="19">
        <v>2.0</v>
      </c>
      <c r="K11" s="19">
        <v>1.0</v>
      </c>
      <c r="L11" s="77">
        <f t="shared" si="1"/>
        <v>1.3</v>
      </c>
      <c r="M11" s="19">
        <v>0.0</v>
      </c>
      <c r="N11" s="19">
        <v>0.0</v>
      </c>
      <c r="O11" s="19">
        <v>1.0</v>
      </c>
      <c r="P11" s="19">
        <v>0.0</v>
      </c>
      <c r="Q11" s="19">
        <v>0.0</v>
      </c>
      <c r="R11" s="19">
        <v>2.0</v>
      </c>
      <c r="S11" s="77">
        <f t="shared" si="2"/>
        <v>0.5</v>
      </c>
      <c r="T11" s="19">
        <v>2.0</v>
      </c>
      <c r="U11" s="19">
        <v>0.0</v>
      </c>
      <c r="V11" s="19">
        <v>0.0</v>
      </c>
      <c r="W11" s="19">
        <v>0.0</v>
      </c>
      <c r="X11" s="77">
        <f t="shared" si="3"/>
        <v>0.5</v>
      </c>
    </row>
    <row r="12">
      <c r="A12" s="22" t="s">
        <v>34</v>
      </c>
      <c r="B12" s="19">
        <v>0.0</v>
      </c>
      <c r="C12" s="19">
        <v>0.0</v>
      </c>
      <c r="D12" s="19">
        <v>0.0</v>
      </c>
      <c r="E12" s="19">
        <v>1.0</v>
      </c>
      <c r="F12" s="19">
        <v>2.0</v>
      </c>
      <c r="G12" s="31"/>
      <c r="H12" s="19">
        <v>0.0</v>
      </c>
      <c r="I12" s="19">
        <v>0.0</v>
      </c>
      <c r="J12" s="31"/>
      <c r="K12" s="19">
        <v>-1.0</v>
      </c>
      <c r="L12" s="77">
        <f t="shared" si="1"/>
        <v>0.25</v>
      </c>
      <c r="M12" s="19">
        <v>2.0</v>
      </c>
      <c r="N12" s="19">
        <v>0.0</v>
      </c>
      <c r="O12" s="31"/>
      <c r="P12" s="31"/>
      <c r="Q12" s="31"/>
      <c r="R12" s="19">
        <v>0.0</v>
      </c>
      <c r="S12" s="77">
        <f t="shared" si="2"/>
        <v>0.6666666667</v>
      </c>
      <c r="T12" s="31"/>
      <c r="U12" s="19">
        <v>0.0</v>
      </c>
      <c r="V12" s="19">
        <v>1.0</v>
      </c>
      <c r="W12" s="31"/>
      <c r="X12" s="77">
        <f t="shared" si="3"/>
        <v>0.5</v>
      </c>
    </row>
    <row r="13">
      <c r="A13" s="22" t="s">
        <v>35</v>
      </c>
      <c r="B13" s="19">
        <v>1.0</v>
      </c>
      <c r="C13" s="19">
        <v>1.0</v>
      </c>
      <c r="D13" s="19">
        <v>1.0</v>
      </c>
      <c r="E13" s="19">
        <v>2.0</v>
      </c>
      <c r="F13" s="19">
        <v>0.0</v>
      </c>
      <c r="G13" s="19">
        <v>1.0</v>
      </c>
      <c r="H13" s="19">
        <v>2.0</v>
      </c>
      <c r="I13" s="19">
        <v>3.0</v>
      </c>
      <c r="J13" s="31"/>
      <c r="K13" s="19">
        <v>1.0</v>
      </c>
      <c r="L13" s="77">
        <f t="shared" si="1"/>
        <v>1.333333333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77">
        <f t="shared" si="2"/>
        <v>0</v>
      </c>
      <c r="T13" s="31"/>
      <c r="U13" s="19">
        <v>0.0</v>
      </c>
      <c r="V13" s="19">
        <v>0.0</v>
      </c>
      <c r="W13" s="31"/>
      <c r="X13" s="77">
        <f t="shared" si="3"/>
        <v>0</v>
      </c>
    </row>
    <row r="14">
      <c r="A14" s="22" t="s">
        <v>36</v>
      </c>
      <c r="B14" s="44"/>
      <c r="C14" s="31"/>
      <c r="D14" s="31"/>
      <c r="E14" s="31"/>
      <c r="F14" s="31"/>
      <c r="G14" s="31"/>
      <c r="H14" s="31"/>
      <c r="I14" s="24"/>
      <c r="J14" s="31"/>
      <c r="K14" s="31"/>
      <c r="L14" s="77"/>
      <c r="M14" s="31"/>
      <c r="N14" s="24"/>
      <c r="O14" s="31"/>
      <c r="P14" s="31"/>
      <c r="Q14" s="24"/>
      <c r="R14" s="24"/>
      <c r="S14" s="77"/>
      <c r="T14" s="31"/>
      <c r="U14" s="24"/>
      <c r="V14" s="31"/>
      <c r="W14" s="31"/>
      <c r="X14" s="77"/>
    </row>
    <row r="15">
      <c r="L15" s="77"/>
      <c r="S15" s="77"/>
      <c r="X15" s="77"/>
    </row>
    <row r="16">
      <c r="L16" s="77"/>
      <c r="S16" s="77"/>
      <c r="X16" s="77"/>
    </row>
    <row r="17">
      <c r="L17" s="77"/>
      <c r="S17" s="77"/>
      <c r="X17" s="77"/>
    </row>
    <row r="18">
      <c r="A18" s="74" t="s">
        <v>92</v>
      </c>
      <c r="B18" s="75"/>
      <c r="C18" s="1"/>
      <c r="D18" s="1"/>
      <c r="E18" s="1"/>
      <c r="F18" s="1"/>
      <c r="G18" s="1"/>
      <c r="H18" s="1"/>
      <c r="I18" s="1"/>
      <c r="J18" s="1"/>
      <c r="K18" s="1"/>
      <c r="L18" s="77"/>
      <c r="M18" s="1"/>
      <c r="N18" s="1"/>
      <c r="O18" s="1"/>
      <c r="P18" s="1"/>
      <c r="Q18" s="1"/>
      <c r="R18" s="1"/>
      <c r="S18" s="77"/>
      <c r="T18" s="1"/>
      <c r="U18" s="1"/>
      <c r="V18" s="1"/>
      <c r="W18" s="1"/>
      <c r="X18" s="77"/>
    </row>
    <row r="19">
      <c r="A19" s="1"/>
      <c r="B19" s="2" t="s">
        <v>0</v>
      </c>
      <c r="C19" s="3"/>
      <c r="D19" s="3"/>
      <c r="E19" s="3"/>
      <c r="F19" s="3"/>
      <c r="G19" s="3"/>
      <c r="H19" s="3"/>
      <c r="I19" s="3"/>
      <c r="J19" s="3"/>
      <c r="K19" s="3"/>
      <c r="L19" s="77"/>
      <c r="M19" s="3"/>
      <c r="N19" s="3"/>
      <c r="O19" s="3"/>
      <c r="P19" s="3"/>
      <c r="Q19" s="3"/>
      <c r="R19" s="3"/>
      <c r="S19" s="77"/>
      <c r="T19" s="3"/>
      <c r="U19" s="3"/>
      <c r="V19" s="3"/>
      <c r="W19" s="3"/>
      <c r="X19" s="77"/>
    </row>
    <row r="20">
      <c r="A20" s="7"/>
      <c r="B20" s="8" t="s">
        <v>1</v>
      </c>
      <c r="C20" s="9"/>
      <c r="D20" s="9"/>
      <c r="E20" s="9"/>
      <c r="F20" s="9"/>
      <c r="G20" s="9"/>
      <c r="H20" s="9"/>
      <c r="I20" s="9"/>
      <c r="J20" s="9"/>
      <c r="K20" s="10"/>
      <c r="L20" s="77"/>
      <c r="M20" s="8" t="s">
        <v>2</v>
      </c>
      <c r="N20" s="9"/>
      <c r="O20" s="9"/>
      <c r="P20" s="9"/>
      <c r="Q20" s="9"/>
      <c r="R20" s="10"/>
      <c r="S20" s="77"/>
      <c r="T20" s="8" t="s">
        <v>3</v>
      </c>
      <c r="U20" s="9"/>
      <c r="V20" s="9"/>
      <c r="W20" s="10"/>
      <c r="X20" s="77"/>
    </row>
    <row r="21">
      <c r="A21" s="13" t="s">
        <v>4</v>
      </c>
      <c r="B21" s="14" t="s">
        <v>5</v>
      </c>
      <c r="C21" s="14" t="s">
        <v>6</v>
      </c>
      <c r="D21" s="14" t="s">
        <v>7</v>
      </c>
      <c r="E21" s="14" t="s">
        <v>8</v>
      </c>
      <c r="F21" s="14" t="s">
        <v>9</v>
      </c>
      <c r="G21" s="14" t="s">
        <v>10</v>
      </c>
      <c r="H21" s="14" t="s">
        <v>11</v>
      </c>
      <c r="I21" s="14" t="s">
        <v>12</v>
      </c>
      <c r="J21" s="14" t="s">
        <v>13</v>
      </c>
      <c r="K21" s="14" t="s">
        <v>14</v>
      </c>
      <c r="L21" s="77"/>
      <c r="M21" s="14" t="s">
        <v>16</v>
      </c>
      <c r="N21" s="14" t="s">
        <v>17</v>
      </c>
      <c r="O21" s="14" t="s">
        <v>18</v>
      </c>
      <c r="P21" s="14" t="s">
        <v>19</v>
      </c>
      <c r="Q21" s="14" t="s">
        <v>20</v>
      </c>
      <c r="R21" s="14" t="s">
        <v>21</v>
      </c>
      <c r="S21" s="77"/>
      <c r="T21" s="14" t="s">
        <v>22</v>
      </c>
      <c r="U21" s="14" t="s">
        <v>23</v>
      </c>
      <c r="V21" s="14" t="s">
        <v>24</v>
      </c>
      <c r="W21" s="14" t="s">
        <v>25</v>
      </c>
      <c r="X21" s="77"/>
    </row>
    <row r="22">
      <c r="A22" s="18" t="s">
        <v>27</v>
      </c>
      <c r="B22" s="19">
        <v>0.23</v>
      </c>
      <c r="C22" s="19">
        <v>-0.06</v>
      </c>
      <c r="D22" s="19">
        <v>0.26</v>
      </c>
      <c r="E22" s="19">
        <v>0.17</v>
      </c>
      <c r="F22" s="19">
        <v>0.21</v>
      </c>
      <c r="G22" s="19">
        <v>0.48</v>
      </c>
      <c r="H22" s="19">
        <v>0.1</v>
      </c>
      <c r="I22" s="19">
        <v>0.31</v>
      </c>
      <c r="J22" s="19">
        <v>0.24</v>
      </c>
      <c r="K22" s="19">
        <v>0.17</v>
      </c>
      <c r="L22" s="77">
        <f t="shared" ref="L22:L30" si="4">AVERAGE(B22:K22)</f>
        <v>0.211</v>
      </c>
      <c r="M22" s="31"/>
      <c r="N22" s="19">
        <v>0.24</v>
      </c>
      <c r="O22" s="19">
        <v>0.13</v>
      </c>
      <c r="P22" s="19">
        <v>0.17</v>
      </c>
      <c r="Q22" s="19">
        <v>0.28</v>
      </c>
      <c r="R22" s="31"/>
      <c r="S22" s="77">
        <f t="shared" ref="S22:S30" si="5">AVERAGE(M22:R22)</f>
        <v>0.205</v>
      </c>
      <c r="T22" s="19">
        <v>0.23</v>
      </c>
      <c r="U22" s="19">
        <v>0.31</v>
      </c>
      <c r="V22" s="19">
        <v>0.06</v>
      </c>
      <c r="W22" s="78">
        <v>0.23</v>
      </c>
      <c r="X22" s="77">
        <f t="shared" ref="X22:X30" si="6">average(T22:W22)</f>
        <v>0.2075</v>
      </c>
    </row>
    <row r="23">
      <c r="A23" s="22" t="s">
        <v>28</v>
      </c>
      <c r="B23" s="19">
        <v>0.26</v>
      </c>
      <c r="C23" s="19">
        <v>0.27</v>
      </c>
      <c r="D23" s="19">
        <v>0.28</v>
      </c>
      <c r="E23" s="19">
        <v>0.22</v>
      </c>
      <c r="F23" s="19">
        <v>0.27</v>
      </c>
      <c r="G23" s="19">
        <v>0.28</v>
      </c>
      <c r="H23" s="19">
        <v>0.29</v>
      </c>
      <c r="I23" s="19">
        <v>0.25</v>
      </c>
      <c r="J23" s="19">
        <v>0.18</v>
      </c>
      <c r="K23" s="19">
        <v>0.28</v>
      </c>
      <c r="L23" s="77">
        <f t="shared" si="4"/>
        <v>0.258</v>
      </c>
      <c r="M23" s="19">
        <v>0.25</v>
      </c>
      <c r="N23" s="19">
        <v>0.07</v>
      </c>
      <c r="O23" s="19">
        <v>0.2</v>
      </c>
      <c r="P23" s="19">
        <v>0.06</v>
      </c>
      <c r="Q23" s="19">
        <v>0.2</v>
      </c>
      <c r="R23" s="19">
        <v>0.06</v>
      </c>
      <c r="S23" s="77">
        <f t="shared" si="5"/>
        <v>0.14</v>
      </c>
      <c r="T23" s="31"/>
      <c r="U23" s="19">
        <v>0.0</v>
      </c>
      <c r="V23" s="31"/>
      <c r="W23" s="31"/>
      <c r="X23" s="77">
        <f t="shared" si="6"/>
        <v>0</v>
      </c>
    </row>
    <row r="24">
      <c r="A24" s="22" t="s">
        <v>29</v>
      </c>
      <c r="B24" s="19">
        <v>0.01</v>
      </c>
      <c r="C24" s="19">
        <v>0.02</v>
      </c>
      <c r="D24" s="19">
        <v>0.02</v>
      </c>
      <c r="E24" s="19">
        <v>0.03</v>
      </c>
      <c r="F24" s="19">
        <v>0.02</v>
      </c>
      <c r="G24" s="19">
        <v>0.01</v>
      </c>
      <c r="H24" s="19">
        <v>0.03</v>
      </c>
      <c r="I24" s="19">
        <v>0.03</v>
      </c>
      <c r="J24" s="19">
        <v>0.02</v>
      </c>
      <c r="K24" s="19">
        <v>0.03</v>
      </c>
      <c r="L24" s="77">
        <f t="shared" si="4"/>
        <v>0.022</v>
      </c>
      <c r="M24" s="19">
        <v>0.02</v>
      </c>
      <c r="N24" s="19">
        <v>0.03</v>
      </c>
      <c r="O24" s="19">
        <v>0.02</v>
      </c>
      <c r="P24" s="19">
        <v>0.01</v>
      </c>
      <c r="Q24" s="31"/>
      <c r="R24" s="19">
        <v>0.03</v>
      </c>
      <c r="S24" s="77">
        <f t="shared" si="5"/>
        <v>0.022</v>
      </c>
      <c r="T24" s="31"/>
      <c r="U24" s="19">
        <v>0.04</v>
      </c>
      <c r="V24" s="31"/>
      <c r="W24" s="31"/>
      <c r="X24" s="77">
        <f t="shared" si="6"/>
        <v>0.04</v>
      </c>
    </row>
    <row r="25">
      <c r="A25" s="22" t="s">
        <v>30</v>
      </c>
      <c r="B25" s="19">
        <v>0.26</v>
      </c>
      <c r="C25" s="19">
        <v>0.17</v>
      </c>
      <c r="D25" s="31"/>
      <c r="E25" s="19">
        <v>0.18</v>
      </c>
      <c r="F25" s="19">
        <v>0.21</v>
      </c>
      <c r="G25" s="19">
        <v>0.26</v>
      </c>
      <c r="H25" s="31"/>
      <c r="I25" s="19">
        <v>0.2</v>
      </c>
      <c r="J25" s="31"/>
      <c r="K25" s="19">
        <v>0.26</v>
      </c>
      <c r="L25" s="77">
        <f t="shared" si="4"/>
        <v>0.22</v>
      </c>
      <c r="M25" s="19">
        <v>0.14</v>
      </c>
      <c r="N25" s="19">
        <v>0.16</v>
      </c>
      <c r="O25" s="31"/>
      <c r="P25" s="31"/>
      <c r="Q25" s="24"/>
      <c r="R25" s="31"/>
      <c r="S25" s="77">
        <f t="shared" si="5"/>
        <v>0.15</v>
      </c>
      <c r="T25" s="24"/>
      <c r="U25" s="19">
        <v>0.03</v>
      </c>
      <c r="V25" s="24"/>
      <c r="W25" s="31"/>
      <c r="X25" s="77">
        <f t="shared" si="6"/>
        <v>0.03</v>
      </c>
    </row>
    <row r="26">
      <c r="A26" s="22" t="s">
        <v>31</v>
      </c>
      <c r="B26" s="19">
        <v>0.14</v>
      </c>
      <c r="C26" s="19">
        <v>0.05</v>
      </c>
      <c r="D26" s="19">
        <v>0.2</v>
      </c>
      <c r="E26" s="19">
        <v>0.07</v>
      </c>
      <c r="F26" s="19">
        <v>0.11</v>
      </c>
      <c r="G26" s="19">
        <v>0.37</v>
      </c>
      <c r="H26" s="19">
        <v>0.06</v>
      </c>
      <c r="I26" s="19">
        <v>0.16</v>
      </c>
      <c r="J26" s="19">
        <v>0.07</v>
      </c>
      <c r="K26" s="19">
        <v>0.36</v>
      </c>
      <c r="L26" s="77">
        <f t="shared" si="4"/>
        <v>0.159</v>
      </c>
      <c r="M26" s="31"/>
      <c r="N26" s="31"/>
      <c r="O26" s="31"/>
      <c r="P26" s="19">
        <v>-0.06</v>
      </c>
      <c r="Q26" s="19">
        <v>0.03</v>
      </c>
      <c r="R26" s="19">
        <v>0.1</v>
      </c>
      <c r="S26" s="77">
        <f t="shared" si="5"/>
        <v>0.02333333333</v>
      </c>
      <c r="T26" s="19">
        <v>0.02</v>
      </c>
      <c r="U26" s="19">
        <v>0.09</v>
      </c>
      <c r="V26" s="41"/>
      <c r="W26" s="31"/>
      <c r="X26" s="77">
        <f t="shared" si="6"/>
        <v>0.055</v>
      </c>
    </row>
    <row r="27">
      <c r="A27" s="22" t="s">
        <v>32</v>
      </c>
      <c r="B27" s="19">
        <v>0.52</v>
      </c>
      <c r="C27" s="19">
        <v>0.23</v>
      </c>
      <c r="D27" s="31"/>
      <c r="E27" s="19">
        <v>0.51</v>
      </c>
      <c r="F27" s="31"/>
      <c r="G27" s="31"/>
      <c r="H27" s="19">
        <v>0.21</v>
      </c>
      <c r="I27" s="19">
        <v>0.45</v>
      </c>
      <c r="J27" s="19">
        <v>0.1</v>
      </c>
      <c r="K27" s="19">
        <v>0.7</v>
      </c>
      <c r="L27" s="77">
        <f t="shared" si="4"/>
        <v>0.3885714286</v>
      </c>
      <c r="M27" s="19">
        <v>0.36</v>
      </c>
      <c r="N27" s="19">
        <v>-0.17</v>
      </c>
      <c r="O27" s="31"/>
      <c r="P27" s="19">
        <v>0.02</v>
      </c>
      <c r="Q27" s="19">
        <v>0.76</v>
      </c>
      <c r="R27" s="31"/>
      <c r="S27" s="77">
        <f t="shared" si="5"/>
        <v>0.2425</v>
      </c>
      <c r="T27" s="19">
        <v>-0.13</v>
      </c>
      <c r="U27" s="19">
        <v>-0.49</v>
      </c>
      <c r="V27" s="19">
        <v>-0.46</v>
      </c>
      <c r="W27" s="60">
        <v>0.0</v>
      </c>
      <c r="X27" s="77">
        <f t="shared" si="6"/>
        <v>-0.27</v>
      </c>
    </row>
    <row r="28">
      <c r="A28" s="28" t="s">
        <v>33</v>
      </c>
      <c r="B28" s="19">
        <v>0.09</v>
      </c>
      <c r="C28" s="19">
        <v>0.34</v>
      </c>
      <c r="D28" s="19">
        <v>-0.04</v>
      </c>
      <c r="E28" s="19">
        <v>0.2</v>
      </c>
      <c r="F28" s="19">
        <v>0.04</v>
      </c>
      <c r="G28" s="19">
        <v>0.53</v>
      </c>
      <c r="H28" s="19">
        <v>0.32</v>
      </c>
      <c r="I28" s="19">
        <v>0.34</v>
      </c>
      <c r="J28" s="19">
        <v>0.01</v>
      </c>
      <c r="K28" s="19">
        <v>0.24</v>
      </c>
      <c r="L28" s="77">
        <f t="shared" si="4"/>
        <v>0.207</v>
      </c>
      <c r="M28" s="19">
        <v>0.13</v>
      </c>
      <c r="N28" s="19">
        <v>0.06</v>
      </c>
      <c r="O28" s="19">
        <v>0.0</v>
      </c>
      <c r="P28" s="19">
        <v>-0.09</v>
      </c>
      <c r="Q28" s="19">
        <v>0.13</v>
      </c>
      <c r="R28" s="19">
        <v>0.02</v>
      </c>
      <c r="S28" s="77">
        <f t="shared" si="5"/>
        <v>0.04166666667</v>
      </c>
      <c r="T28" s="19">
        <v>0.04</v>
      </c>
      <c r="U28" s="19">
        <v>-0.06</v>
      </c>
      <c r="V28" s="19">
        <v>0.0</v>
      </c>
      <c r="W28" s="19">
        <v>0.38</v>
      </c>
      <c r="X28" s="77">
        <f t="shared" si="6"/>
        <v>0.09</v>
      </c>
    </row>
    <row r="29">
      <c r="A29" s="22" t="s">
        <v>34</v>
      </c>
      <c r="B29" s="19">
        <v>0.23</v>
      </c>
      <c r="C29" s="19">
        <v>-0.06</v>
      </c>
      <c r="D29" s="19">
        <v>0.08</v>
      </c>
      <c r="E29" s="19">
        <v>0.08</v>
      </c>
      <c r="F29" s="19">
        <v>0.28</v>
      </c>
      <c r="G29" s="31"/>
      <c r="H29" s="19">
        <v>0.0</v>
      </c>
      <c r="I29" s="19">
        <v>0.07</v>
      </c>
      <c r="J29" s="31"/>
      <c r="K29" s="19">
        <v>0.08</v>
      </c>
      <c r="L29" s="77">
        <f t="shared" si="4"/>
        <v>0.095</v>
      </c>
      <c r="M29" s="19">
        <v>0.2</v>
      </c>
      <c r="N29" s="19">
        <v>0.12</v>
      </c>
      <c r="O29" s="31"/>
      <c r="P29" s="31"/>
      <c r="Q29" s="31"/>
      <c r="R29" s="19">
        <v>0.18</v>
      </c>
      <c r="S29" s="77">
        <f t="shared" si="5"/>
        <v>0.1666666667</v>
      </c>
      <c r="T29" s="31"/>
      <c r="U29" s="19">
        <v>0.21</v>
      </c>
      <c r="V29" s="19">
        <v>-0.03</v>
      </c>
      <c r="W29" s="31"/>
      <c r="X29" s="77">
        <f t="shared" si="6"/>
        <v>0.09</v>
      </c>
    </row>
    <row r="30">
      <c r="A30" s="22" t="s">
        <v>35</v>
      </c>
      <c r="B30" s="19">
        <v>-0.09</v>
      </c>
      <c r="C30" s="19">
        <v>-0.31</v>
      </c>
      <c r="D30" s="19">
        <v>0.24</v>
      </c>
      <c r="E30" s="19">
        <v>-0.19</v>
      </c>
      <c r="F30" s="19">
        <v>-0.46</v>
      </c>
      <c r="G30" s="19">
        <v>0.14</v>
      </c>
      <c r="H30" s="19">
        <v>-0.2</v>
      </c>
      <c r="I30" s="19">
        <v>-0.1</v>
      </c>
      <c r="J30" s="31"/>
      <c r="K30" s="19">
        <v>-0.11</v>
      </c>
      <c r="L30" s="77">
        <f t="shared" si="4"/>
        <v>-0.12</v>
      </c>
      <c r="M30" s="19">
        <v>0.03</v>
      </c>
      <c r="N30" s="19">
        <v>0.0</v>
      </c>
      <c r="O30" s="19">
        <v>0.0</v>
      </c>
      <c r="P30" s="19">
        <v>0.0</v>
      </c>
      <c r="Q30" s="19">
        <v>-0.03</v>
      </c>
      <c r="R30" s="19">
        <v>-0.01</v>
      </c>
      <c r="S30" s="77">
        <f t="shared" si="5"/>
        <v>-0.001666666667</v>
      </c>
      <c r="T30" s="31"/>
      <c r="U30" s="19">
        <v>0.0</v>
      </c>
      <c r="V30" s="19">
        <v>0.0</v>
      </c>
      <c r="W30" s="31"/>
      <c r="X30" s="77">
        <f t="shared" si="6"/>
        <v>0</v>
      </c>
    </row>
    <row r="31">
      <c r="A31" s="22" t="s">
        <v>36</v>
      </c>
      <c r="B31" s="44"/>
      <c r="C31" s="31"/>
      <c r="D31" s="31"/>
      <c r="E31" s="31"/>
      <c r="F31" s="31"/>
      <c r="G31" s="31"/>
      <c r="H31" s="31"/>
      <c r="I31" s="24"/>
      <c r="J31" s="31"/>
      <c r="K31" s="31"/>
      <c r="L31" s="77"/>
      <c r="M31" s="31"/>
      <c r="N31" s="24"/>
      <c r="O31" s="31"/>
      <c r="P31" s="31"/>
      <c r="Q31" s="24"/>
      <c r="R31" s="24"/>
      <c r="S31" s="77"/>
      <c r="T31" s="31"/>
      <c r="U31" s="24"/>
      <c r="V31" s="31"/>
      <c r="W31" s="31"/>
      <c r="X31" s="77"/>
    </row>
    <row r="32">
      <c r="L32" s="77"/>
      <c r="S32" s="77"/>
      <c r="X32" s="77"/>
    </row>
    <row r="33">
      <c r="L33" s="77"/>
      <c r="S33" s="77"/>
      <c r="X33" s="77"/>
    </row>
    <row r="34">
      <c r="L34" s="77"/>
      <c r="S34" s="77"/>
      <c r="X34" s="77"/>
    </row>
    <row r="35">
      <c r="A35" s="74" t="s">
        <v>93</v>
      </c>
      <c r="B35" s="75"/>
      <c r="C35" s="1"/>
      <c r="D35" s="1"/>
      <c r="E35" s="1"/>
      <c r="F35" s="1"/>
      <c r="G35" s="1"/>
      <c r="H35" s="1"/>
      <c r="I35" s="1"/>
      <c r="J35" s="1"/>
      <c r="K35" s="1"/>
      <c r="L35" s="77"/>
      <c r="M35" s="1"/>
      <c r="N35" s="1"/>
      <c r="O35" s="1"/>
      <c r="P35" s="1"/>
      <c r="Q35" s="1"/>
      <c r="R35" s="1"/>
      <c r="S35" s="77"/>
      <c r="T35" s="1"/>
      <c r="U35" s="1"/>
      <c r="V35" s="1"/>
      <c r="W35" s="1"/>
      <c r="X35" s="77"/>
    </row>
    <row r="36">
      <c r="A36" s="1"/>
      <c r="B36" s="2" t="s">
        <v>0</v>
      </c>
      <c r="C36" s="3"/>
      <c r="D36" s="3"/>
      <c r="E36" s="3"/>
      <c r="F36" s="3"/>
      <c r="G36" s="3"/>
      <c r="H36" s="3"/>
      <c r="I36" s="3"/>
      <c r="J36" s="3"/>
      <c r="K36" s="3"/>
      <c r="L36" s="77"/>
      <c r="M36" s="3"/>
      <c r="N36" s="3"/>
      <c r="O36" s="3"/>
      <c r="P36" s="3"/>
      <c r="Q36" s="3"/>
      <c r="R36" s="3"/>
      <c r="S36" s="77"/>
      <c r="T36" s="3"/>
      <c r="U36" s="3"/>
      <c r="V36" s="3"/>
      <c r="W36" s="3"/>
      <c r="X36" s="77"/>
    </row>
    <row r="37">
      <c r="A37" s="7"/>
      <c r="B37" s="8" t="s">
        <v>1</v>
      </c>
      <c r="C37" s="9"/>
      <c r="D37" s="9"/>
      <c r="E37" s="9"/>
      <c r="F37" s="9"/>
      <c r="G37" s="9"/>
      <c r="H37" s="9"/>
      <c r="I37" s="9"/>
      <c r="J37" s="9"/>
      <c r="K37" s="10"/>
      <c r="L37" s="77"/>
      <c r="M37" s="8" t="s">
        <v>2</v>
      </c>
      <c r="N37" s="9"/>
      <c r="O37" s="9"/>
      <c r="P37" s="9"/>
      <c r="Q37" s="9"/>
      <c r="R37" s="10"/>
      <c r="S37" s="77"/>
      <c r="T37" s="8" t="s">
        <v>3</v>
      </c>
      <c r="U37" s="9"/>
      <c r="V37" s="9"/>
      <c r="W37" s="10"/>
      <c r="X37" s="77"/>
    </row>
    <row r="38">
      <c r="A38" s="13" t="s">
        <v>4</v>
      </c>
      <c r="B38" s="14" t="s">
        <v>5</v>
      </c>
      <c r="C38" s="14" t="s">
        <v>6</v>
      </c>
      <c r="D38" s="14" t="s">
        <v>7</v>
      </c>
      <c r="E38" s="14" t="s">
        <v>8</v>
      </c>
      <c r="F38" s="14" t="s">
        <v>9</v>
      </c>
      <c r="G38" s="14" t="s">
        <v>10</v>
      </c>
      <c r="H38" s="14" t="s">
        <v>11</v>
      </c>
      <c r="I38" s="14" t="s">
        <v>12</v>
      </c>
      <c r="J38" s="14" t="s">
        <v>13</v>
      </c>
      <c r="K38" s="14" t="s">
        <v>14</v>
      </c>
      <c r="L38" s="77"/>
      <c r="M38" s="14" t="s">
        <v>16</v>
      </c>
      <c r="N38" s="14" t="s">
        <v>17</v>
      </c>
      <c r="O38" s="14" t="s">
        <v>18</v>
      </c>
      <c r="P38" s="14" t="s">
        <v>19</v>
      </c>
      <c r="Q38" s="14" t="s">
        <v>20</v>
      </c>
      <c r="R38" s="14" t="s">
        <v>21</v>
      </c>
      <c r="S38" s="77"/>
      <c r="T38" s="14" t="s">
        <v>22</v>
      </c>
      <c r="U38" s="14" t="s">
        <v>23</v>
      </c>
      <c r="V38" s="14" t="s">
        <v>24</v>
      </c>
      <c r="W38" s="14" t="s">
        <v>25</v>
      </c>
      <c r="X38" s="77"/>
    </row>
    <row r="39">
      <c r="A39" s="18" t="s">
        <v>27</v>
      </c>
      <c r="B39" s="19">
        <v>0.0</v>
      </c>
      <c r="C39" s="19">
        <v>0.0</v>
      </c>
      <c r="D39" s="19">
        <v>-2.0</v>
      </c>
      <c r="E39" s="19">
        <v>-2.0</v>
      </c>
      <c r="F39" s="19">
        <v>-1.0</v>
      </c>
      <c r="G39" s="19">
        <v>-1.0</v>
      </c>
      <c r="H39" s="19">
        <v>-3.0</v>
      </c>
      <c r="I39" s="19">
        <v>0.0</v>
      </c>
      <c r="J39" s="19">
        <v>1.0</v>
      </c>
      <c r="K39" s="19">
        <v>0.0</v>
      </c>
      <c r="L39" s="77">
        <f t="shared" ref="L39:L47" si="7">AVERAGE(B39:K39)</f>
        <v>-0.8</v>
      </c>
      <c r="M39" s="31"/>
      <c r="N39" s="19">
        <v>1.0</v>
      </c>
      <c r="O39" s="19">
        <v>-2.0</v>
      </c>
      <c r="P39" s="19">
        <v>0.0</v>
      </c>
      <c r="Q39" s="19">
        <v>-1.0</v>
      </c>
      <c r="R39" s="31"/>
      <c r="S39" s="77">
        <f t="shared" ref="S39:S47" si="8">AVERAGE(M39:R39)</f>
        <v>-0.5</v>
      </c>
      <c r="T39" s="19">
        <v>0.0</v>
      </c>
      <c r="U39" s="19">
        <v>2.0</v>
      </c>
      <c r="V39" s="19">
        <v>0.0</v>
      </c>
      <c r="W39" s="78">
        <v>-1.0</v>
      </c>
      <c r="X39" s="77">
        <f t="shared" ref="X39:X47" si="9">average(T39:W39)</f>
        <v>0.25</v>
      </c>
    </row>
    <row r="40">
      <c r="A40" s="22" t="s">
        <v>28</v>
      </c>
      <c r="B40" s="19">
        <v>3.0</v>
      </c>
      <c r="C40" s="19">
        <v>3.0</v>
      </c>
      <c r="D40" s="19">
        <v>3.0</v>
      </c>
      <c r="E40" s="19">
        <v>3.0</v>
      </c>
      <c r="F40" s="19">
        <v>3.0</v>
      </c>
      <c r="G40" s="19">
        <v>3.0</v>
      </c>
      <c r="H40" s="19">
        <v>3.0</v>
      </c>
      <c r="I40" s="19">
        <v>2.0</v>
      </c>
      <c r="J40" s="19">
        <v>3.0</v>
      </c>
      <c r="K40" s="19">
        <v>3.0</v>
      </c>
      <c r="L40" s="77">
        <f t="shared" si="7"/>
        <v>2.9</v>
      </c>
      <c r="M40" s="19">
        <v>3.0</v>
      </c>
      <c r="N40" s="19">
        <v>1.0</v>
      </c>
      <c r="O40" s="19">
        <v>3.0</v>
      </c>
      <c r="P40" s="19">
        <v>1.0</v>
      </c>
      <c r="Q40" s="19">
        <v>3.0</v>
      </c>
      <c r="R40" s="19">
        <v>1.0</v>
      </c>
      <c r="S40" s="77">
        <f t="shared" si="8"/>
        <v>2</v>
      </c>
      <c r="T40" s="31"/>
      <c r="U40" s="19">
        <v>1.0</v>
      </c>
      <c r="V40" s="31"/>
      <c r="W40" s="31"/>
      <c r="X40" s="77">
        <f t="shared" si="9"/>
        <v>1</v>
      </c>
    </row>
    <row r="41">
      <c r="A41" s="22" t="s">
        <v>29</v>
      </c>
      <c r="B41" s="19">
        <v>0.0</v>
      </c>
      <c r="C41" s="19">
        <v>0.0</v>
      </c>
      <c r="D41" s="19">
        <v>0.0</v>
      </c>
      <c r="E41" s="19">
        <v>0.0</v>
      </c>
      <c r="F41" s="19">
        <v>0.0</v>
      </c>
      <c r="G41" s="19">
        <v>0.0</v>
      </c>
      <c r="H41" s="19">
        <v>0.0</v>
      </c>
      <c r="I41" s="19">
        <v>0.0</v>
      </c>
      <c r="J41" s="19">
        <v>0.0</v>
      </c>
      <c r="K41" s="19">
        <v>0.0</v>
      </c>
      <c r="L41" s="77">
        <f t="shared" si="7"/>
        <v>0</v>
      </c>
      <c r="M41" s="19">
        <v>0.0</v>
      </c>
      <c r="N41" s="19">
        <v>0.0</v>
      </c>
      <c r="O41" s="19">
        <v>0.0</v>
      </c>
      <c r="P41" s="19">
        <v>0.0</v>
      </c>
      <c r="Q41" s="31"/>
      <c r="R41" s="19">
        <v>0.0</v>
      </c>
      <c r="S41" s="77">
        <f t="shared" si="8"/>
        <v>0</v>
      </c>
      <c r="T41" s="31"/>
      <c r="U41" s="19">
        <v>0.0</v>
      </c>
      <c r="V41" s="31"/>
      <c r="W41" s="31"/>
      <c r="X41" s="77">
        <f t="shared" si="9"/>
        <v>0</v>
      </c>
    </row>
    <row r="42">
      <c r="A42" s="22" t="s">
        <v>30</v>
      </c>
      <c r="B42" s="19">
        <v>4.0</v>
      </c>
      <c r="C42" s="19">
        <v>3.0</v>
      </c>
      <c r="D42" s="31"/>
      <c r="E42" s="19">
        <v>4.0</v>
      </c>
      <c r="F42" s="19">
        <v>5.0</v>
      </c>
      <c r="G42" s="19">
        <v>4.0</v>
      </c>
      <c r="H42" s="31"/>
      <c r="I42" s="19">
        <v>4.0</v>
      </c>
      <c r="J42" s="31"/>
      <c r="K42" s="19">
        <v>4.0</v>
      </c>
      <c r="L42" s="77">
        <f t="shared" si="7"/>
        <v>4</v>
      </c>
      <c r="M42" s="19">
        <v>4.0</v>
      </c>
      <c r="N42" s="19">
        <v>3.0</v>
      </c>
      <c r="O42" s="31"/>
      <c r="P42" s="31"/>
      <c r="Q42" s="24"/>
      <c r="R42" s="31"/>
      <c r="S42" s="77">
        <f t="shared" si="8"/>
        <v>3.5</v>
      </c>
      <c r="T42" s="24"/>
      <c r="U42" s="19">
        <v>2.0</v>
      </c>
      <c r="V42" s="24"/>
      <c r="W42" s="31"/>
      <c r="X42" s="77">
        <f t="shared" si="9"/>
        <v>2</v>
      </c>
    </row>
    <row r="43">
      <c r="A43" s="22" t="s">
        <v>31</v>
      </c>
      <c r="B43" s="19">
        <v>-2.0</v>
      </c>
      <c r="C43" s="19">
        <v>-1.0</v>
      </c>
      <c r="D43" s="19">
        <v>-1.0</v>
      </c>
      <c r="E43" s="19">
        <v>1.0</v>
      </c>
      <c r="F43" s="19">
        <v>-2.0</v>
      </c>
      <c r="G43" s="19">
        <v>0.0</v>
      </c>
      <c r="H43" s="19">
        <v>0.0</v>
      </c>
      <c r="I43" s="19">
        <v>-3.0</v>
      </c>
      <c r="J43" s="19">
        <v>-1.0</v>
      </c>
      <c r="K43" s="19">
        <v>0.0</v>
      </c>
      <c r="L43" s="77">
        <f t="shared" si="7"/>
        <v>-0.9</v>
      </c>
      <c r="M43" s="31"/>
      <c r="N43" s="31"/>
      <c r="O43" s="31"/>
      <c r="P43" s="19">
        <v>1.0</v>
      </c>
      <c r="Q43" s="19">
        <v>-1.0</v>
      </c>
      <c r="R43" s="19">
        <v>0.0</v>
      </c>
      <c r="S43" s="77">
        <f t="shared" si="8"/>
        <v>0</v>
      </c>
      <c r="T43" s="19">
        <v>0.0</v>
      </c>
      <c r="U43" s="19">
        <v>1.0</v>
      </c>
      <c r="V43" s="41"/>
      <c r="W43" s="31"/>
      <c r="X43" s="77">
        <f t="shared" si="9"/>
        <v>0.5</v>
      </c>
    </row>
    <row r="44">
      <c r="A44" s="22" t="s">
        <v>32</v>
      </c>
      <c r="B44" s="19">
        <v>0.0</v>
      </c>
      <c r="C44" s="19">
        <v>-2.0</v>
      </c>
      <c r="D44" s="31"/>
      <c r="E44" s="19">
        <v>3.0</v>
      </c>
      <c r="F44" s="31"/>
      <c r="G44" s="31"/>
      <c r="H44" s="19">
        <v>0.0</v>
      </c>
      <c r="I44" s="19">
        <v>2.0</v>
      </c>
      <c r="J44" s="19">
        <v>2.0</v>
      </c>
      <c r="K44" s="19">
        <v>0.0</v>
      </c>
      <c r="L44" s="77">
        <f t="shared" si="7"/>
        <v>0.7142857143</v>
      </c>
      <c r="M44" s="19">
        <v>0.0</v>
      </c>
      <c r="N44" s="19">
        <v>-1.0</v>
      </c>
      <c r="O44" s="31"/>
      <c r="P44" s="19">
        <v>-1.0</v>
      </c>
      <c r="Q44" s="19">
        <v>5.0</v>
      </c>
      <c r="R44" s="31"/>
      <c r="S44" s="77">
        <f t="shared" si="8"/>
        <v>0.75</v>
      </c>
      <c r="T44" s="19">
        <v>0.0</v>
      </c>
      <c r="U44" s="19">
        <v>-1.0</v>
      </c>
      <c r="V44" s="19">
        <v>-4.0</v>
      </c>
      <c r="W44" s="60">
        <v>-6.0</v>
      </c>
      <c r="X44" s="77">
        <f t="shared" si="9"/>
        <v>-2.75</v>
      </c>
    </row>
    <row r="45">
      <c r="A45" s="28" t="s">
        <v>33</v>
      </c>
      <c r="B45" s="19">
        <v>0.0</v>
      </c>
      <c r="C45" s="19">
        <v>3.0</v>
      </c>
      <c r="D45" s="19">
        <v>0.0</v>
      </c>
      <c r="E45" s="19">
        <v>1.0</v>
      </c>
      <c r="F45" s="19">
        <v>-1.0</v>
      </c>
      <c r="G45" s="19">
        <v>0.0</v>
      </c>
      <c r="H45" s="19">
        <v>-2.0</v>
      </c>
      <c r="I45" s="19">
        <v>-1.0</v>
      </c>
      <c r="J45" s="19">
        <v>2.0</v>
      </c>
      <c r="K45" s="19">
        <v>2.0</v>
      </c>
      <c r="L45" s="77">
        <f t="shared" si="7"/>
        <v>0.4</v>
      </c>
      <c r="M45" s="19">
        <v>-1.0</v>
      </c>
      <c r="N45" s="19">
        <v>-1.0</v>
      </c>
      <c r="O45" s="19">
        <v>-2.0</v>
      </c>
      <c r="P45" s="19">
        <v>0.0</v>
      </c>
      <c r="Q45" s="19">
        <v>0.0</v>
      </c>
      <c r="R45" s="19">
        <v>1.0</v>
      </c>
      <c r="S45" s="77">
        <f t="shared" si="8"/>
        <v>-0.5</v>
      </c>
      <c r="T45" s="19">
        <v>0.0</v>
      </c>
      <c r="U45" s="19">
        <v>0.0</v>
      </c>
      <c r="V45" s="19">
        <v>-1.0</v>
      </c>
      <c r="W45" s="19">
        <v>0.0</v>
      </c>
      <c r="X45" s="77">
        <f t="shared" si="9"/>
        <v>-0.25</v>
      </c>
    </row>
    <row r="46">
      <c r="A46" s="22" t="s">
        <v>34</v>
      </c>
      <c r="B46" s="19">
        <v>0.0</v>
      </c>
      <c r="C46" s="19">
        <v>1.0</v>
      </c>
      <c r="D46" s="19">
        <v>-3.0</v>
      </c>
      <c r="E46" s="19">
        <v>-2.0</v>
      </c>
      <c r="F46" s="19">
        <v>0.0</v>
      </c>
      <c r="G46" s="31"/>
      <c r="H46" s="19">
        <v>0.0</v>
      </c>
      <c r="I46" s="19">
        <v>-1.0</v>
      </c>
      <c r="J46" s="31"/>
      <c r="K46" s="19">
        <v>0.0</v>
      </c>
      <c r="L46" s="77">
        <f t="shared" si="7"/>
        <v>-0.625</v>
      </c>
      <c r="M46" s="19">
        <v>-1.0</v>
      </c>
      <c r="N46" s="19">
        <v>-2.0</v>
      </c>
      <c r="O46" s="31"/>
      <c r="P46" s="31"/>
      <c r="Q46" s="31"/>
      <c r="R46" s="19">
        <v>-4.0</v>
      </c>
      <c r="S46" s="77">
        <f t="shared" si="8"/>
        <v>-2.333333333</v>
      </c>
      <c r="T46" s="31"/>
      <c r="U46" s="19">
        <v>-2.0</v>
      </c>
      <c r="V46" s="19">
        <v>-1.0</v>
      </c>
      <c r="W46" s="31"/>
      <c r="X46" s="77">
        <f t="shared" si="9"/>
        <v>-1.5</v>
      </c>
    </row>
    <row r="47">
      <c r="A47" s="22" t="s">
        <v>35</v>
      </c>
      <c r="B47" s="19">
        <v>1.0</v>
      </c>
      <c r="C47" s="19">
        <v>0.0</v>
      </c>
      <c r="D47" s="19">
        <v>-2.0</v>
      </c>
      <c r="E47" s="19">
        <v>1.0</v>
      </c>
      <c r="F47" s="19">
        <v>3.0</v>
      </c>
      <c r="G47" s="19">
        <v>0.0</v>
      </c>
      <c r="H47" s="19">
        <v>0.0</v>
      </c>
      <c r="I47" s="19">
        <v>1.0</v>
      </c>
      <c r="J47" s="31"/>
      <c r="K47" s="19">
        <v>1.0</v>
      </c>
      <c r="L47" s="77">
        <f t="shared" si="7"/>
        <v>0.5555555556</v>
      </c>
      <c r="M47" s="19">
        <v>0.0</v>
      </c>
      <c r="N47" s="19">
        <v>0.0</v>
      </c>
      <c r="O47" s="19">
        <v>0.0</v>
      </c>
      <c r="P47" s="19">
        <v>0.0</v>
      </c>
      <c r="Q47" s="19">
        <v>-2.0</v>
      </c>
      <c r="R47" s="19">
        <v>0.0</v>
      </c>
      <c r="S47" s="77">
        <f t="shared" si="8"/>
        <v>-0.3333333333</v>
      </c>
      <c r="T47" s="31"/>
      <c r="U47" s="19">
        <v>0.0</v>
      </c>
      <c r="V47" s="19">
        <v>0.0</v>
      </c>
      <c r="W47" s="31"/>
      <c r="X47" s="77">
        <f t="shared" si="9"/>
        <v>0</v>
      </c>
    </row>
    <row r="48">
      <c r="A48" s="22" t="s">
        <v>36</v>
      </c>
      <c r="B48" s="44"/>
      <c r="C48" s="31"/>
      <c r="D48" s="31"/>
      <c r="E48" s="31"/>
      <c r="F48" s="31"/>
      <c r="G48" s="31"/>
      <c r="H48" s="31"/>
      <c r="I48" s="24"/>
      <c r="J48" s="31"/>
      <c r="K48" s="31"/>
      <c r="L48" s="77"/>
      <c r="M48" s="31"/>
      <c r="N48" s="24"/>
      <c r="O48" s="31"/>
      <c r="P48" s="31"/>
      <c r="Q48" s="24"/>
      <c r="R48" s="24"/>
      <c r="S48" s="77"/>
      <c r="T48" s="31"/>
      <c r="U48" s="24"/>
      <c r="V48" s="31"/>
      <c r="W48" s="31"/>
      <c r="X48" s="77"/>
    </row>
    <row r="49">
      <c r="L49" s="6"/>
      <c r="S49" s="6"/>
      <c r="X49" s="6"/>
    </row>
    <row r="50">
      <c r="L50" s="6"/>
      <c r="S50" s="6"/>
      <c r="X50" s="6"/>
    </row>
    <row r="51">
      <c r="L51" s="6"/>
      <c r="S51" s="6"/>
      <c r="X51" s="6"/>
    </row>
    <row r="52">
      <c r="L52" s="6"/>
      <c r="S52" s="6"/>
      <c r="X52" s="6"/>
    </row>
    <row r="53">
      <c r="L53" s="6"/>
      <c r="S53" s="6"/>
      <c r="X53" s="6"/>
    </row>
    <row r="54">
      <c r="L54" s="6"/>
      <c r="S54" s="6"/>
      <c r="X54" s="6"/>
    </row>
    <row r="55">
      <c r="L55" s="6"/>
      <c r="S55" s="6"/>
      <c r="X55" s="6"/>
    </row>
    <row r="56">
      <c r="L56" s="6"/>
      <c r="S56" s="6"/>
      <c r="X56" s="6"/>
    </row>
    <row r="57">
      <c r="L57" s="6"/>
      <c r="S57" s="6"/>
      <c r="X57" s="6"/>
    </row>
    <row r="58">
      <c r="L58" s="6"/>
      <c r="S58" s="6"/>
      <c r="X58" s="6"/>
    </row>
    <row r="59">
      <c r="L59" s="6"/>
      <c r="S59" s="6"/>
      <c r="X59" s="6"/>
    </row>
    <row r="60">
      <c r="L60" s="6"/>
      <c r="S60" s="6"/>
      <c r="X60" s="6"/>
    </row>
    <row r="61">
      <c r="L61" s="6"/>
      <c r="S61" s="6"/>
      <c r="X61" s="6"/>
    </row>
    <row r="62">
      <c r="L62" s="6"/>
      <c r="S62" s="6"/>
      <c r="X62" s="6"/>
    </row>
    <row r="63">
      <c r="L63" s="6"/>
      <c r="S63" s="6"/>
      <c r="X63" s="6"/>
    </row>
    <row r="64">
      <c r="L64" s="6"/>
      <c r="S64" s="6"/>
      <c r="X64" s="6"/>
    </row>
    <row r="65">
      <c r="L65" s="6"/>
      <c r="S65" s="6"/>
      <c r="X65" s="6"/>
    </row>
    <row r="66">
      <c r="L66" s="6"/>
      <c r="S66" s="6"/>
      <c r="X66" s="6"/>
    </row>
    <row r="67">
      <c r="L67" s="6"/>
      <c r="S67" s="6"/>
      <c r="X67" s="6"/>
    </row>
    <row r="68">
      <c r="L68" s="6"/>
      <c r="S68" s="6"/>
      <c r="X68" s="6"/>
    </row>
    <row r="69">
      <c r="L69" s="6"/>
      <c r="S69" s="6"/>
      <c r="X69" s="6"/>
    </row>
    <row r="70">
      <c r="L70" s="6"/>
      <c r="S70" s="6"/>
      <c r="X70" s="6"/>
    </row>
    <row r="71">
      <c r="L71" s="6"/>
      <c r="S71" s="6"/>
      <c r="X71" s="6"/>
    </row>
    <row r="72">
      <c r="L72" s="6"/>
      <c r="S72" s="6"/>
      <c r="X72" s="6"/>
    </row>
    <row r="73">
      <c r="L73" s="6"/>
      <c r="S73" s="6"/>
      <c r="X73" s="6"/>
    </row>
    <row r="74">
      <c r="L74" s="6"/>
      <c r="S74" s="6"/>
      <c r="X74" s="6"/>
    </row>
    <row r="75">
      <c r="L75" s="6"/>
      <c r="S75" s="6"/>
      <c r="X75" s="6"/>
    </row>
    <row r="76">
      <c r="L76" s="6"/>
      <c r="S76" s="6"/>
      <c r="X76" s="6"/>
    </row>
    <row r="77">
      <c r="L77" s="6"/>
      <c r="S77" s="6"/>
      <c r="X77" s="6"/>
    </row>
    <row r="78">
      <c r="L78" s="6"/>
      <c r="S78" s="6"/>
      <c r="X78" s="6"/>
    </row>
    <row r="79">
      <c r="L79" s="6"/>
      <c r="S79" s="6"/>
      <c r="X79" s="6"/>
    </row>
    <row r="80">
      <c r="L80" s="6"/>
      <c r="S80" s="6"/>
      <c r="X80" s="6"/>
    </row>
    <row r="81">
      <c r="L81" s="6"/>
      <c r="S81" s="6"/>
      <c r="X81" s="6"/>
    </row>
    <row r="82">
      <c r="L82" s="6"/>
      <c r="S82" s="6"/>
      <c r="X82" s="6"/>
    </row>
    <row r="83">
      <c r="L83" s="6"/>
      <c r="S83" s="6"/>
      <c r="X83" s="6"/>
    </row>
    <row r="84">
      <c r="L84" s="6"/>
      <c r="S84" s="6"/>
      <c r="X84" s="6"/>
    </row>
    <row r="85">
      <c r="L85" s="6"/>
      <c r="S85" s="6"/>
      <c r="X85" s="6"/>
    </row>
    <row r="86">
      <c r="L86" s="6"/>
      <c r="S86" s="6"/>
      <c r="X86" s="6"/>
    </row>
    <row r="87">
      <c r="L87" s="6"/>
      <c r="S87" s="6"/>
      <c r="X87" s="6"/>
    </row>
    <row r="88">
      <c r="L88" s="6"/>
      <c r="S88" s="6"/>
      <c r="X88" s="6"/>
    </row>
    <row r="89">
      <c r="L89" s="6"/>
      <c r="S89" s="6"/>
      <c r="X89" s="6"/>
    </row>
    <row r="90">
      <c r="L90" s="6"/>
      <c r="S90" s="6"/>
      <c r="X90" s="6"/>
    </row>
    <row r="91">
      <c r="L91" s="6"/>
      <c r="S91" s="6"/>
      <c r="X91" s="6"/>
    </row>
    <row r="92">
      <c r="L92" s="6"/>
      <c r="S92" s="6"/>
      <c r="X92" s="6"/>
    </row>
    <row r="93">
      <c r="L93" s="6"/>
      <c r="S93" s="6"/>
      <c r="X93" s="6"/>
    </row>
    <row r="94">
      <c r="L94" s="6"/>
      <c r="S94" s="6"/>
      <c r="X94" s="6"/>
    </row>
    <row r="95">
      <c r="L95" s="6"/>
      <c r="S95" s="6"/>
      <c r="X95" s="6"/>
    </row>
    <row r="96">
      <c r="L96" s="6"/>
      <c r="S96" s="6"/>
      <c r="X96" s="6"/>
    </row>
    <row r="97">
      <c r="L97" s="6"/>
      <c r="S97" s="6"/>
      <c r="X97" s="6"/>
    </row>
    <row r="98">
      <c r="L98" s="6"/>
      <c r="S98" s="6"/>
      <c r="X98" s="6"/>
    </row>
    <row r="99">
      <c r="L99" s="6"/>
      <c r="S99" s="6"/>
      <c r="X99" s="6"/>
    </row>
    <row r="100">
      <c r="L100" s="6"/>
      <c r="S100" s="6"/>
      <c r="X100" s="6"/>
    </row>
    <row r="101">
      <c r="L101" s="6"/>
      <c r="S101" s="6"/>
      <c r="X101" s="6"/>
    </row>
    <row r="102">
      <c r="L102" s="6"/>
      <c r="S102" s="6"/>
      <c r="X102" s="6"/>
    </row>
    <row r="103">
      <c r="L103" s="6"/>
      <c r="S103" s="6"/>
      <c r="X103" s="6"/>
    </row>
    <row r="104">
      <c r="L104" s="6"/>
      <c r="S104" s="6"/>
      <c r="X104" s="6"/>
    </row>
    <row r="105">
      <c r="L105" s="6"/>
      <c r="S105" s="6"/>
      <c r="X105" s="6"/>
    </row>
    <row r="106">
      <c r="L106" s="6"/>
      <c r="S106" s="6"/>
      <c r="X106" s="6"/>
    </row>
    <row r="107">
      <c r="L107" s="6"/>
      <c r="S107" s="6"/>
      <c r="X107" s="6"/>
    </row>
    <row r="108">
      <c r="L108" s="6"/>
      <c r="S108" s="6"/>
      <c r="X108" s="6"/>
    </row>
    <row r="109">
      <c r="L109" s="6"/>
      <c r="S109" s="6"/>
      <c r="X109" s="6"/>
    </row>
    <row r="110">
      <c r="L110" s="6"/>
      <c r="S110" s="6"/>
      <c r="X110" s="6"/>
    </row>
    <row r="111">
      <c r="L111" s="6"/>
      <c r="S111" s="6"/>
      <c r="X111" s="6"/>
    </row>
    <row r="112">
      <c r="L112" s="6"/>
      <c r="S112" s="6"/>
      <c r="X112" s="6"/>
    </row>
    <row r="113">
      <c r="L113" s="6"/>
      <c r="S113" s="6"/>
      <c r="X113" s="6"/>
    </row>
    <row r="114">
      <c r="L114" s="6"/>
      <c r="S114" s="6"/>
      <c r="X114" s="6"/>
    </row>
    <row r="115">
      <c r="L115" s="6"/>
      <c r="S115" s="6"/>
      <c r="X115" s="6"/>
    </row>
    <row r="116">
      <c r="L116" s="6"/>
      <c r="S116" s="6"/>
      <c r="X116" s="6"/>
    </row>
    <row r="117">
      <c r="L117" s="6"/>
      <c r="S117" s="6"/>
      <c r="X117" s="6"/>
    </row>
    <row r="118">
      <c r="L118" s="6"/>
      <c r="S118" s="6"/>
      <c r="X118" s="6"/>
    </row>
    <row r="119">
      <c r="L119" s="6"/>
      <c r="S119" s="6"/>
      <c r="X119" s="6"/>
    </row>
    <row r="120">
      <c r="L120" s="6"/>
      <c r="S120" s="6"/>
      <c r="X120" s="6"/>
    </row>
    <row r="121">
      <c r="L121" s="6"/>
      <c r="S121" s="6"/>
      <c r="X121" s="6"/>
    </row>
    <row r="122">
      <c r="L122" s="6"/>
      <c r="S122" s="6"/>
      <c r="X122" s="6"/>
    </row>
    <row r="123">
      <c r="L123" s="6"/>
      <c r="S123" s="6"/>
      <c r="X123" s="6"/>
    </row>
    <row r="124">
      <c r="L124" s="6"/>
      <c r="S124" s="6"/>
      <c r="X124" s="6"/>
    </row>
    <row r="125">
      <c r="L125" s="6"/>
      <c r="S125" s="6"/>
      <c r="X125" s="6"/>
    </row>
    <row r="126">
      <c r="L126" s="6"/>
      <c r="S126" s="6"/>
      <c r="X126" s="6"/>
    </row>
    <row r="127">
      <c r="L127" s="6"/>
      <c r="S127" s="6"/>
      <c r="X127" s="6"/>
    </row>
    <row r="128">
      <c r="L128" s="6"/>
      <c r="S128" s="6"/>
      <c r="X128" s="6"/>
    </row>
    <row r="129">
      <c r="L129" s="6"/>
      <c r="S129" s="6"/>
      <c r="X129" s="6"/>
    </row>
    <row r="130">
      <c r="L130" s="6"/>
      <c r="S130" s="6"/>
      <c r="X130" s="6"/>
    </row>
    <row r="131">
      <c r="L131" s="6"/>
      <c r="S131" s="6"/>
      <c r="X131" s="6"/>
    </row>
    <row r="132">
      <c r="L132" s="6"/>
      <c r="S132" s="6"/>
      <c r="X132" s="6"/>
    </row>
    <row r="133">
      <c r="L133" s="6"/>
      <c r="S133" s="6"/>
      <c r="X133" s="6"/>
    </row>
    <row r="134">
      <c r="L134" s="6"/>
      <c r="S134" s="6"/>
      <c r="X134" s="6"/>
    </row>
    <row r="135">
      <c r="L135" s="6"/>
      <c r="S135" s="6"/>
      <c r="X135" s="6"/>
    </row>
    <row r="136">
      <c r="L136" s="6"/>
      <c r="S136" s="6"/>
      <c r="X136" s="6"/>
    </row>
    <row r="137">
      <c r="L137" s="6"/>
      <c r="S137" s="6"/>
      <c r="X137" s="6"/>
    </row>
    <row r="138">
      <c r="L138" s="6"/>
      <c r="S138" s="6"/>
      <c r="X138" s="6"/>
    </row>
    <row r="139">
      <c r="L139" s="6"/>
      <c r="S139" s="6"/>
      <c r="X139" s="6"/>
    </row>
    <row r="140">
      <c r="L140" s="6"/>
      <c r="S140" s="6"/>
      <c r="X140" s="6"/>
    </row>
    <row r="141">
      <c r="L141" s="6"/>
      <c r="S141" s="6"/>
      <c r="X141" s="6"/>
    </row>
    <row r="142">
      <c r="L142" s="6"/>
      <c r="S142" s="6"/>
      <c r="X142" s="6"/>
    </row>
    <row r="143">
      <c r="L143" s="6"/>
      <c r="S143" s="6"/>
      <c r="X143" s="6"/>
    </row>
    <row r="144">
      <c r="L144" s="6"/>
      <c r="S144" s="6"/>
      <c r="X144" s="6"/>
    </row>
    <row r="145">
      <c r="L145" s="6"/>
      <c r="S145" s="6"/>
      <c r="X145" s="6"/>
    </row>
    <row r="146">
      <c r="L146" s="6"/>
      <c r="S146" s="6"/>
      <c r="X146" s="6"/>
    </row>
    <row r="147">
      <c r="L147" s="6"/>
      <c r="S147" s="6"/>
      <c r="X147" s="6"/>
    </row>
    <row r="148">
      <c r="L148" s="6"/>
      <c r="S148" s="6"/>
      <c r="X148" s="6"/>
    </row>
    <row r="149">
      <c r="L149" s="6"/>
      <c r="S149" s="6"/>
      <c r="X149" s="6"/>
    </row>
    <row r="150">
      <c r="L150" s="6"/>
      <c r="S150" s="6"/>
      <c r="X150" s="6"/>
    </row>
    <row r="151">
      <c r="L151" s="6"/>
      <c r="S151" s="6"/>
      <c r="X151" s="6"/>
    </row>
    <row r="152">
      <c r="L152" s="6"/>
      <c r="S152" s="6"/>
      <c r="X152" s="6"/>
    </row>
    <row r="153">
      <c r="L153" s="6"/>
      <c r="S153" s="6"/>
      <c r="X153" s="6"/>
    </row>
    <row r="154">
      <c r="L154" s="6"/>
      <c r="S154" s="6"/>
      <c r="X154" s="6"/>
    </row>
    <row r="155">
      <c r="L155" s="6"/>
      <c r="S155" s="6"/>
      <c r="X155" s="6"/>
    </row>
    <row r="156">
      <c r="L156" s="6"/>
      <c r="S156" s="6"/>
      <c r="X156" s="6"/>
    </row>
    <row r="157">
      <c r="L157" s="6"/>
      <c r="S157" s="6"/>
      <c r="X157" s="6"/>
    </row>
    <row r="158">
      <c r="L158" s="6"/>
      <c r="S158" s="6"/>
      <c r="X158" s="6"/>
    </row>
    <row r="159">
      <c r="L159" s="6"/>
      <c r="S159" s="6"/>
      <c r="X159" s="6"/>
    </row>
    <row r="160">
      <c r="L160" s="6"/>
      <c r="S160" s="6"/>
      <c r="X160" s="6"/>
    </row>
    <row r="161">
      <c r="L161" s="6"/>
      <c r="S161" s="6"/>
      <c r="X161" s="6"/>
    </row>
    <row r="162">
      <c r="L162" s="6"/>
      <c r="S162" s="6"/>
      <c r="X162" s="6"/>
    </row>
    <row r="163">
      <c r="L163" s="6"/>
      <c r="S163" s="6"/>
      <c r="X163" s="6"/>
    </row>
    <row r="164">
      <c r="L164" s="6"/>
      <c r="S164" s="6"/>
      <c r="X164" s="6"/>
    </row>
    <row r="165">
      <c r="L165" s="6"/>
      <c r="S165" s="6"/>
      <c r="X165" s="6"/>
    </row>
    <row r="166">
      <c r="L166" s="6"/>
      <c r="S166" s="6"/>
      <c r="X166" s="6"/>
    </row>
    <row r="167">
      <c r="L167" s="6"/>
      <c r="S167" s="6"/>
      <c r="X167" s="6"/>
    </row>
    <row r="168">
      <c r="L168" s="6"/>
      <c r="S168" s="6"/>
      <c r="X168" s="6"/>
    </row>
    <row r="169">
      <c r="L169" s="6"/>
      <c r="S169" s="6"/>
      <c r="X169" s="6"/>
    </row>
    <row r="170">
      <c r="L170" s="6"/>
      <c r="S170" s="6"/>
      <c r="X170" s="6"/>
    </row>
    <row r="171">
      <c r="L171" s="6"/>
      <c r="S171" s="6"/>
      <c r="X171" s="6"/>
    </row>
    <row r="172">
      <c r="L172" s="6"/>
      <c r="S172" s="6"/>
      <c r="X172" s="6"/>
    </row>
    <row r="173">
      <c r="L173" s="6"/>
      <c r="S173" s="6"/>
      <c r="X173" s="6"/>
    </row>
    <row r="174">
      <c r="L174" s="6"/>
      <c r="S174" s="6"/>
      <c r="X174" s="6"/>
    </row>
    <row r="175">
      <c r="L175" s="6"/>
      <c r="S175" s="6"/>
      <c r="X175" s="6"/>
    </row>
    <row r="176">
      <c r="L176" s="6"/>
      <c r="S176" s="6"/>
      <c r="X176" s="6"/>
    </row>
    <row r="177">
      <c r="L177" s="6"/>
      <c r="S177" s="6"/>
      <c r="X177" s="6"/>
    </row>
    <row r="178">
      <c r="L178" s="6"/>
      <c r="S178" s="6"/>
      <c r="X178" s="6"/>
    </row>
    <row r="179">
      <c r="L179" s="6"/>
      <c r="S179" s="6"/>
      <c r="X179" s="6"/>
    </row>
    <row r="180">
      <c r="L180" s="6"/>
      <c r="S180" s="6"/>
      <c r="X180" s="6"/>
    </row>
    <row r="181">
      <c r="L181" s="6"/>
      <c r="S181" s="6"/>
      <c r="X181" s="6"/>
    </row>
    <row r="182">
      <c r="L182" s="6"/>
      <c r="S182" s="6"/>
      <c r="X182" s="6"/>
    </row>
    <row r="183">
      <c r="L183" s="6"/>
      <c r="S183" s="6"/>
      <c r="X183" s="6"/>
    </row>
    <row r="184">
      <c r="L184" s="6"/>
      <c r="S184" s="6"/>
      <c r="X184" s="6"/>
    </row>
    <row r="185">
      <c r="L185" s="6"/>
      <c r="S185" s="6"/>
      <c r="X185" s="6"/>
    </row>
    <row r="186">
      <c r="L186" s="6"/>
      <c r="S186" s="6"/>
      <c r="X186" s="6"/>
    </row>
    <row r="187">
      <c r="L187" s="6"/>
      <c r="S187" s="6"/>
      <c r="X187" s="6"/>
    </row>
    <row r="188">
      <c r="L188" s="6"/>
      <c r="S188" s="6"/>
      <c r="X188" s="6"/>
    </row>
    <row r="189">
      <c r="L189" s="6"/>
      <c r="S189" s="6"/>
      <c r="X189" s="6"/>
    </row>
    <row r="190">
      <c r="L190" s="6"/>
      <c r="S190" s="6"/>
      <c r="X190" s="6"/>
    </row>
    <row r="191">
      <c r="L191" s="6"/>
      <c r="S191" s="6"/>
      <c r="X191" s="6"/>
    </row>
    <row r="192">
      <c r="L192" s="6"/>
      <c r="S192" s="6"/>
      <c r="X192" s="6"/>
    </row>
    <row r="193">
      <c r="L193" s="6"/>
      <c r="S193" s="6"/>
      <c r="X193" s="6"/>
    </row>
    <row r="194">
      <c r="L194" s="6"/>
      <c r="S194" s="6"/>
      <c r="X194" s="6"/>
    </row>
    <row r="195">
      <c r="L195" s="6"/>
      <c r="S195" s="6"/>
      <c r="X195" s="6"/>
    </row>
    <row r="196">
      <c r="L196" s="6"/>
      <c r="S196" s="6"/>
      <c r="X196" s="6"/>
    </row>
    <row r="197">
      <c r="L197" s="6"/>
      <c r="S197" s="6"/>
      <c r="X197" s="6"/>
    </row>
    <row r="198">
      <c r="L198" s="6"/>
      <c r="S198" s="6"/>
      <c r="X198" s="6"/>
    </row>
    <row r="199">
      <c r="L199" s="6"/>
      <c r="S199" s="6"/>
      <c r="X199" s="6"/>
    </row>
    <row r="200">
      <c r="L200" s="6"/>
      <c r="S200" s="6"/>
      <c r="X200" s="6"/>
    </row>
    <row r="201">
      <c r="L201" s="6"/>
      <c r="S201" s="6"/>
      <c r="X201" s="6"/>
    </row>
    <row r="202">
      <c r="L202" s="6"/>
      <c r="S202" s="6"/>
      <c r="X202" s="6"/>
    </row>
    <row r="203">
      <c r="L203" s="6"/>
      <c r="S203" s="6"/>
      <c r="X203" s="6"/>
    </row>
    <row r="204">
      <c r="L204" s="6"/>
      <c r="S204" s="6"/>
      <c r="X204" s="6"/>
    </row>
    <row r="205">
      <c r="L205" s="6"/>
      <c r="S205" s="6"/>
      <c r="X205" s="6"/>
    </row>
    <row r="206">
      <c r="L206" s="6"/>
      <c r="S206" s="6"/>
      <c r="X206" s="6"/>
    </row>
    <row r="207">
      <c r="L207" s="6"/>
      <c r="S207" s="6"/>
      <c r="X207" s="6"/>
    </row>
    <row r="208">
      <c r="L208" s="6"/>
      <c r="S208" s="6"/>
      <c r="X208" s="6"/>
    </row>
    <row r="209">
      <c r="L209" s="6"/>
      <c r="S209" s="6"/>
      <c r="X209" s="6"/>
    </row>
    <row r="210">
      <c r="L210" s="6"/>
      <c r="S210" s="6"/>
      <c r="X210" s="6"/>
    </row>
    <row r="211">
      <c r="L211" s="6"/>
      <c r="S211" s="6"/>
      <c r="X211" s="6"/>
    </row>
    <row r="212">
      <c r="L212" s="6"/>
      <c r="S212" s="6"/>
      <c r="X212" s="6"/>
    </row>
    <row r="213">
      <c r="L213" s="6"/>
      <c r="S213" s="6"/>
      <c r="X213" s="6"/>
    </row>
    <row r="214">
      <c r="L214" s="6"/>
      <c r="S214" s="6"/>
      <c r="X214" s="6"/>
    </row>
    <row r="215">
      <c r="L215" s="6"/>
      <c r="S215" s="6"/>
      <c r="X215" s="6"/>
    </row>
    <row r="216">
      <c r="L216" s="6"/>
      <c r="S216" s="6"/>
      <c r="X216" s="6"/>
    </row>
    <row r="217">
      <c r="L217" s="6"/>
      <c r="S217" s="6"/>
      <c r="X217" s="6"/>
    </row>
    <row r="218">
      <c r="L218" s="6"/>
      <c r="S218" s="6"/>
      <c r="X218" s="6"/>
    </row>
    <row r="219">
      <c r="L219" s="6"/>
      <c r="S219" s="6"/>
      <c r="X219" s="6"/>
    </row>
    <row r="220">
      <c r="L220" s="6"/>
      <c r="S220" s="6"/>
      <c r="X220" s="6"/>
    </row>
    <row r="221">
      <c r="L221" s="6"/>
      <c r="S221" s="6"/>
      <c r="X221" s="6"/>
    </row>
    <row r="222">
      <c r="L222" s="6"/>
      <c r="S222" s="6"/>
      <c r="X222" s="6"/>
    </row>
    <row r="223">
      <c r="L223" s="6"/>
      <c r="S223" s="6"/>
      <c r="X223" s="6"/>
    </row>
    <row r="224">
      <c r="L224" s="6"/>
      <c r="S224" s="6"/>
      <c r="X224" s="6"/>
    </row>
    <row r="225">
      <c r="L225" s="6"/>
      <c r="S225" s="6"/>
      <c r="X225" s="6"/>
    </row>
    <row r="226">
      <c r="L226" s="6"/>
      <c r="S226" s="6"/>
      <c r="X226" s="6"/>
    </row>
    <row r="227">
      <c r="L227" s="6"/>
      <c r="S227" s="6"/>
      <c r="X227" s="6"/>
    </row>
    <row r="228">
      <c r="L228" s="6"/>
      <c r="S228" s="6"/>
      <c r="X228" s="6"/>
    </row>
    <row r="229">
      <c r="L229" s="6"/>
      <c r="S229" s="6"/>
      <c r="X229" s="6"/>
    </row>
    <row r="230">
      <c r="L230" s="6"/>
      <c r="S230" s="6"/>
      <c r="X230" s="6"/>
    </row>
    <row r="231">
      <c r="L231" s="6"/>
      <c r="S231" s="6"/>
      <c r="X231" s="6"/>
    </row>
    <row r="232">
      <c r="L232" s="6"/>
      <c r="S232" s="6"/>
      <c r="X232" s="6"/>
    </row>
    <row r="233">
      <c r="L233" s="6"/>
      <c r="S233" s="6"/>
      <c r="X233" s="6"/>
    </row>
    <row r="234">
      <c r="L234" s="6"/>
      <c r="S234" s="6"/>
      <c r="X234" s="6"/>
    </row>
    <row r="235">
      <c r="L235" s="6"/>
      <c r="S235" s="6"/>
      <c r="X235" s="6"/>
    </row>
    <row r="236">
      <c r="L236" s="6"/>
      <c r="S236" s="6"/>
      <c r="X236" s="6"/>
    </row>
    <row r="237">
      <c r="L237" s="6"/>
      <c r="S237" s="6"/>
      <c r="X237" s="6"/>
    </row>
    <row r="238">
      <c r="L238" s="6"/>
      <c r="S238" s="6"/>
      <c r="X238" s="6"/>
    </row>
    <row r="239">
      <c r="L239" s="6"/>
      <c r="S239" s="6"/>
      <c r="X239" s="6"/>
    </row>
    <row r="240">
      <c r="L240" s="6"/>
      <c r="S240" s="6"/>
      <c r="X240" s="6"/>
    </row>
    <row r="241">
      <c r="L241" s="6"/>
      <c r="S241" s="6"/>
      <c r="X241" s="6"/>
    </row>
    <row r="242">
      <c r="L242" s="6"/>
      <c r="S242" s="6"/>
      <c r="X242" s="6"/>
    </row>
    <row r="243">
      <c r="L243" s="6"/>
      <c r="S243" s="6"/>
      <c r="X243" s="6"/>
    </row>
    <row r="244">
      <c r="L244" s="6"/>
      <c r="S244" s="6"/>
      <c r="X244" s="6"/>
    </row>
    <row r="245">
      <c r="L245" s="6"/>
      <c r="S245" s="6"/>
      <c r="X245" s="6"/>
    </row>
    <row r="246">
      <c r="L246" s="6"/>
      <c r="S246" s="6"/>
      <c r="X246" s="6"/>
    </row>
    <row r="247">
      <c r="L247" s="6"/>
      <c r="S247" s="6"/>
      <c r="X247" s="6"/>
    </row>
    <row r="248">
      <c r="L248" s="6"/>
      <c r="S248" s="6"/>
      <c r="X248" s="6"/>
    </row>
    <row r="249">
      <c r="L249" s="6"/>
      <c r="S249" s="6"/>
      <c r="X249" s="6"/>
    </row>
    <row r="250">
      <c r="L250" s="6"/>
      <c r="S250" s="6"/>
      <c r="X250" s="6"/>
    </row>
    <row r="251">
      <c r="L251" s="6"/>
      <c r="S251" s="6"/>
      <c r="X251" s="6"/>
    </row>
    <row r="252">
      <c r="L252" s="6"/>
      <c r="S252" s="6"/>
      <c r="X252" s="6"/>
    </row>
    <row r="253">
      <c r="L253" s="6"/>
      <c r="S253" s="6"/>
      <c r="X253" s="6"/>
    </row>
    <row r="254">
      <c r="L254" s="6"/>
      <c r="S254" s="6"/>
      <c r="X254" s="6"/>
    </row>
    <row r="255">
      <c r="L255" s="6"/>
      <c r="S255" s="6"/>
      <c r="X255" s="6"/>
    </row>
    <row r="256">
      <c r="L256" s="6"/>
      <c r="S256" s="6"/>
      <c r="X256" s="6"/>
    </row>
    <row r="257">
      <c r="L257" s="6"/>
      <c r="S257" s="6"/>
      <c r="X257" s="6"/>
    </row>
    <row r="258">
      <c r="L258" s="6"/>
      <c r="S258" s="6"/>
      <c r="X258" s="6"/>
    </row>
    <row r="259">
      <c r="L259" s="6"/>
      <c r="S259" s="6"/>
      <c r="X259" s="6"/>
    </row>
    <row r="260">
      <c r="L260" s="6"/>
      <c r="S260" s="6"/>
      <c r="X260" s="6"/>
    </row>
    <row r="261">
      <c r="L261" s="6"/>
      <c r="S261" s="6"/>
      <c r="X261" s="6"/>
    </row>
    <row r="262">
      <c r="L262" s="6"/>
      <c r="S262" s="6"/>
      <c r="X262" s="6"/>
    </row>
    <row r="263">
      <c r="L263" s="6"/>
      <c r="S263" s="6"/>
      <c r="X263" s="6"/>
    </row>
    <row r="264">
      <c r="L264" s="6"/>
      <c r="S264" s="6"/>
      <c r="X264" s="6"/>
    </row>
    <row r="265">
      <c r="L265" s="6"/>
      <c r="S265" s="6"/>
      <c r="X265" s="6"/>
    </row>
    <row r="266">
      <c r="L266" s="6"/>
      <c r="S266" s="6"/>
      <c r="X266" s="6"/>
    </row>
    <row r="267">
      <c r="L267" s="6"/>
      <c r="S267" s="6"/>
      <c r="X267" s="6"/>
    </row>
    <row r="268">
      <c r="L268" s="6"/>
      <c r="S268" s="6"/>
      <c r="X268" s="6"/>
    </row>
    <row r="269">
      <c r="L269" s="6"/>
      <c r="S269" s="6"/>
      <c r="X269" s="6"/>
    </row>
    <row r="270">
      <c r="L270" s="6"/>
      <c r="S270" s="6"/>
      <c r="X270" s="6"/>
    </row>
    <row r="271">
      <c r="L271" s="6"/>
      <c r="S271" s="6"/>
      <c r="X271" s="6"/>
    </row>
    <row r="272">
      <c r="L272" s="6"/>
      <c r="S272" s="6"/>
      <c r="X272" s="6"/>
    </row>
    <row r="273">
      <c r="L273" s="6"/>
      <c r="S273" s="6"/>
      <c r="X273" s="6"/>
    </row>
    <row r="274">
      <c r="L274" s="6"/>
      <c r="S274" s="6"/>
      <c r="X274" s="6"/>
    </row>
    <row r="275">
      <c r="L275" s="6"/>
      <c r="S275" s="6"/>
      <c r="X275" s="6"/>
    </row>
    <row r="276">
      <c r="L276" s="6"/>
      <c r="S276" s="6"/>
      <c r="X276" s="6"/>
    </row>
    <row r="277">
      <c r="L277" s="6"/>
      <c r="S277" s="6"/>
      <c r="X277" s="6"/>
    </row>
    <row r="278">
      <c r="L278" s="6"/>
      <c r="S278" s="6"/>
      <c r="X278" s="6"/>
    </row>
    <row r="279">
      <c r="L279" s="6"/>
      <c r="S279" s="6"/>
      <c r="X279" s="6"/>
    </row>
    <row r="280">
      <c r="L280" s="6"/>
      <c r="S280" s="6"/>
      <c r="X280" s="6"/>
    </row>
    <row r="281">
      <c r="L281" s="6"/>
      <c r="S281" s="6"/>
      <c r="X281" s="6"/>
    </row>
    <row r="282">
      <c r="L282" s="6"/>
      <c r="S282" s="6"/>
      <c r="X282" s="6"/>
    </row>
    <row r="283">
      <c r="L283" s="6"/>
      <c r="S283" s="6"/>
      <c r="X283" s="6"/>
    </row>
    <row r="284">
      <c r="L284" s="6"/>
      <c r="S284" s="6"/>
      <c r="X284" s="6"/>
    </row>
    <row r="285">
      <c r="L285" s="6"/>
      <c r="S285" s="6"/>
      <c r="X285" s="6"/>
    </row>
    <row r="286">
      <c r="L286" s="6"/>
      <c r="S286" s="6"/>
      <c r="X286" s="6"/>
    </row>
    <row r="287">
      <c r="L287" s="6"/>
      <c r="S287" s="6"/>
      <c r="X287" s="6"/>
    </row>
    <row r="288">
      <c r="L288" s="6"/>
      <c r="S288" s="6"/>
      <c r="X288" s="6"/>
    </row>
    <row r="289">
      <c r="L289" s="6"/>
      <c r="S289" s="6"/>
      <c r="X289" s="6"/>
    </row>
    <row r="290">
      <c r="L290" s="6"/>
      <c r="S290" s="6"/>
      <c r="X290" s="6"/>
    </row>
    <row r="291">
      <c r="L291" s="6"/>
      <c r="S291" s="6"/>
      <c r="X291" s="6"/>
    </row>
    <row r="292">
      <c r="L292" s="6"/>
      <c r="S292" s="6"/>
      <c r="X292" s="6"/>
    </row>
    <row r="293">
      <c r="L293" s="6"/>
      <c r="S293" s="6"/>
      <c r="X293" s="6"/>
    </row>
    <row r="294">
      <c r="L294" s="6"/>
      <c r="S294" s="6"/>
      <c r="X294" s="6"/>
    </row>
    <row r="295">
      <c r="L295" s="6"/>
      <c r="S295" s="6"/>
      <c r="X295" s="6"/>
    </row>
    <row r="296">
      <c r="L296" s="6"/>
      <c r="S296" s="6"/>
      <c r="X296" s="6"/>
    </row>
    <row r="297">
      <c r="L297" s="6"/>
      <c r="S297" s="6"/>
      <c r="X297" s="6"/>
    </row>
    <row r="298">
      <c r="L298" s="6"/>
      <c r="S298" s="6"/>
      <c r="X298" s="6"/>
    </row>
    <row r="299">
      <c r="L299" s="6"/>
      <c r="S299" s="6"/>
      <c r="X299" s="6"/>
    </row>
    <row r="300">
      <c r="L300" s="6"/>
      <c r="S300" s="6"/>
      <c r="X300" s="6"/>
    </row>
    <row r="301">
      <c r="L301" s="6"/>
      <c r="S301" s="6"/>
      <c r="X301" s="6"/>
    </row>
    <row r="302">
      <c r="L302" s="6"/>
      <c r="S302" s="6"/>
      <c r="X302" s="6"/>
    </row>
    <row r="303">
      <c r="L303" s="6"/>
      <c r="S303" s="6"/>
      <c r="X303" s="6"/>
    </row>
    <row r="304">
      <c r="L304" s="6"/>
      <c r="S304" s="6"/>
      <c r="X304" s="6"/>
    </row>
    <row r="305">
      <c r="L305" s="6"/>
      <c r="S305" s="6"/>
      <c r="X305" s="6"/>
    </row>
    <row r="306">
      <c r="L306" s="6"/>
      <c r="S306" s="6"/>
      <c r="X306" s="6"/>
    </row>
    <row r="307">
      <c r="L307" s="6"/>
      <c r="S307" s="6"/>
      <c r="X307" s="6"/>
    </row>
    <row r="308">
      <c r="L308" s="6"/>
      <c r="S308" s="6"/>
      <c r="X308" s="6"/>
    </row>
    <row r="309">
      <c r="L309" s="6"/>
      <c r="S309" s="6"/>
      <c r="X309" s="6"/>
    </row>
    <row r="310">
      <c r="L310" s="6"/>
      <c r="S310" s="6"/>
      <c r="X310" s="6"/>
    </row>
    <row r="311">
      <c r="L311" s="6"/>
      <c r="S311" s="6"/>
      <c r="X311" s="6"/>
    </row>
    <row r="312">
      <c r="L312" s="6"/>
      <c r="S312" s="6"/>
      <c r="X312" s="6"/>
    </row>
    <row r="313">
      <c r="L313" s="6"/>
      <c r="S313" s="6"/>
      <c r="X313" s="6"/>
    </row>
    <row r="314">
      <c r="L314" s="6"/>
      <c r="S314" s="6"/>
      <c r="X314" s="6"/>
    </row>
    <row r="315">
      <c r="L315" s="6"/>
      <c r="S315" s="6"/>
      <c r="X315" s="6"/>
    </row>
    <row r="316">
      <c r="L316" s="6"/>
      <c r="S316" s="6"/>
      <c r="X316" s="6"/>
    </row>
    <row r="317">
      <c r="L317" s="6"/>
      <c r="S317" s="6"/>
      <c r="X317" s="6"/>
    </row>
    <row r="318">
      <c r="L318" s="6"/>
      <c r="S318" s="6"/>
      <c r="X318" s="6"/>
    </row>
    <row r="319">
      <c r="L319" s="6"/>
      <c r="S319" s="6"/>
      <c r="X319" s="6"/>
    </row>
    <row r="320">
      <c r="L320" s="6"/>
      <c r="S320" s="6"/>
      <c r="X320" s="6"/>
    </row>
    <row r="321">
      <c r="L321" s="6"/>
      <c r="S321" s="6"/>
      <c r="X321" s="6"/>
    </row>
    <row r="322">
      <c r="L322" s="6"/>
      <c r="S322" s="6"/>
      <c r="X322" s="6"/>
    </row>
    <row r="323">
      <c r="L323" s="6"/>
      <c r="S323" s="6"/>
      <c r="X323" s="6"/>
    </row>
    <row r="324">
      <c r="L324" s="6"/>
      <c r="S324" s="6"/>
      <c r="X324" s="6"/>
    </row>
    <row r="325">
      <c r="L325" s="6"/>
      <c r="S325" s="6"/>
      <c r="X325" s="6"/>
    </row>
    <row r="326">
      <c r="L326" s="6"/>
      <c r="S326" s="6"/>
      <c r="X326" s="6"/>
    </row>
    <row r="327">
      <c r="L327" s="6"/>
      <c r="S327" s="6"/>
      <c r="X327" s="6"/>
    </row>
    <row r="328">
      <c r="L328" s="6"/>
      <c r="S328" s="6"/>
      <c r="X328" s="6"/>
    </row>
    <row r="329">
      <c r="L329" s="6"/>
      <c r="S329" s="6"/>
      <c r="X329" s="6"/>
    </row>
    <row r="330">
      <c r="L330" s="6"/>
      <c r="S330" s="6"/>
      <c r="X330" s="6"/>
    </row>
    <row r="331">
      <c r="L331" s="6"/>
      <c r="S331" s="6"/>
      <c r="X331" s="6"/>
    </row>
    <row r="332">
      <c r="L332" s="6"/>
      <c r="S332" s="6"/>
      <c r="X332" s="6"/>
    </row>
    <row r="333">
      <c r="L333" s="6"/>
      <c r="S333" s="6"/>
      <c r="X333" s="6"/>
    </row>
    <row r="334">
      <c r="L334" s="6"/>
      <c r="S334" s="6"/>
      <c r="X334" s="6"/>
    </row>
    <row r="335">
      <c r="L335" s="6"/>
      <c r="S335" s="6"/>
      <c r="X335" s="6"/>
    </row>
    <row r="336">
      <c r="L336" s="6"/>
      <c r="S336" s="6"/>
      <c r="X336" s="6"/>
    </row>
    <row r="337">
      <c r="L337" s="6"/>
      <c r="S337" s="6"/>
      <c r="X337" s="6"/>
    </row>
    <row r="338">
      <c r="L338" s="6"/>
      <c r="S338" s="6"/>
      <c r="X338" s="6"/>
    </row>
    <row r="339">
      <c r="L339" s="6"/>
      <c r="S339" s="6"/>
      <c r="X339" s="6"/>
    </row>
    <row r="340">
      <c r="L340" s="6"/>
      <c r="S340" s="6"/>
      <c r="X340" s="6"/>
    </row>
    <row r="341">
      <c r="L341" s="6"/>
      <c r="S341" s="6"/>
      <c r="X341" s="6"/>
    </row>
    <row r="342">
      <c r="L342" s="6"/>
      <c r="S342" s="6"/>
      <c r="X342" s="6"/>
    </row>
    <row r="343">
      <c r="L343" s="6"/>
      <c r="S343" s="6"/>
      <c r="X343" s="6"/>
    </row>
    <row r="344">
      <c r="L344" s="6"/>
      <c r="S344" s="6"/>
      <c r="X344" s="6"/>
    </row>
    <row r="345">
      <c r="L345" s="6"/>
      <c r="S345" s="6"/>
      <c r="X345" s="6"/>
    </row>
    <row r="346">
      <c r="L346" s="6"/>
      <c r="S346" s="6"/>
      <c r="X346" s="6"/>
    </row>
    <row r="347">
      <c r="L347" s="6"/>
      <c r="S347" s="6"/>
      <c r="X347" s="6"/>
    </row>
    <row r="348">
      <c r="L348" s="6"/>
      <c r="S348" s="6"/>
      <c r="X348" s="6"/>
    </row>
    <row r="349">
      <c r="L349" s="6"/>
      <c r="S349" s="6"/>
      <c r="X349" s="6"/>
    </row>
    <row r="350">
      <c r="L350" s="6"/>
      <c r="S350" s="6"/>
      <c r="X350" s="6"/>
    </row>
    <row r="351">
      <c r="L351" s="6"/>
      <c r="S351" s="6"/>
      <c r="X351" s="6"/>
    </row>
    <row r="352">
      <c r="L352" s="6"/>
      <c r="S352" s="6"/>
      <c r="X352" s="6"/>
    </row>
    <row r="353">
      <c r="L353" s="6"/>
      <c r="S353" s="6"/>
      <c r="X353" s="6"/>
    </row>
    <row r="354">
      <c r="L354" s="6"/>
      <c r="S354" s="6"/>
      <c r="X354" s="6"/>
    </row>
    <row r="355">
      <c r="L355" s="6"/>
      <c r="S355" s="6"/>
      <c r="X355" s="6"/>
    </row>
    <row r="356">
      <c r="L356" s="6"/>
      <c r="S356" s="6"/>
      <c r="X356" s="6"/>
    </row>
    <row r="357">
      <c r="L357" s="6"/>
      <c r="S357" s="6"/>
      <c r="X357" s="6"/>
    </row>
    <row r="358">
      <c r="L358" s="6"/>
      <c r="S358" s="6"/>
      <c r="X358" s="6"/>
    </row>
    <row r="359">
      <c r="L359" s="6"/>
      <c r="S359" s="6"/>
      <c r="X359" s="6"/>
    </row>
    <row r="360">
      <c r="L360" s="6"/>
      <c r="S360" s="6"/>
      <c r="X360" s="6"/>
    </row>
    <row r="361">
      <c r="L361" s="6"/>
      <c r="S361" s="6"/>
      <c r="X361" s="6"/>
    </row>
    <row r="362">
      <c r="L362" s="6"/>
      <c r="S362" s="6"/>
      <c r="X362" s="6"/>
    </row>
    <row r="363">
      <c r="L363" s="6"/>
      <c r="S363" s="6"/>
      <c r="X363" s="6"/>
    </row>
    <row r="364">
      <c r="L364" s="6"/>
      <c r="S364" s="6"/>
      <c r="X364" s="6"/>
    </row>
    <row r="365">
      <c r="L365" s="6"/>
      <c r="S365" s="6"/>
      <c r="X365" s="6"/>
    </row>
    <row r="366">
      <c r="L366" s="6"/>
      <c r="S366" s="6"/>
      <c r="X366" s="6"/>
    </row>
    <row r="367">
      <c r="L367" s="6"/>
      <c r="S367" s="6"/>
      <c r="X367" s="6"/>
    </row>
    <row r="368">
      <c r="L368" s="6"/>
      <c r="S368" s="6"/>
      <c r="X368" s="6"/>
    </row>
    <row r="369">
      <c r="L369" s="6"/>
      <c r="S369" s="6"/>
      <c r="X369" s="6"/>
    </row>
    <row r="370">
      <c r="L370" s="6"/>
      <c r="S370" s="6"/>
      <c r="X370" s="6"/>
    </row>
    <row r="371">
      <c r="L371" s="6"/>
      <c r="S371" s="6"/>
      <c r="X371" s="6"/>
    </row>
    <row r="372">
      <c r="L372" s="6"/>
      <c r="S372" s="6"/>
      <c r="X372" s="6"/>
    </row>
    <row r="373">
      <c r="L373" s="6"/>
      <c r="S373" s="6"/>
      <c r="X373" s="6"/>
    </row>
    <row r="374">
      <c r="L374" s="6"/>
      <c r="S374" s="6"/>
      <c r="X374" s="6"/>
    </row>
    <row r="375">
      <c r="L375" s="6"/>
      <c r="S375" s="6"/>
      <c r="X375" s="6"/>
    </row>
    <row r="376">
      <c r="L376" s="6"/>
      <c r="S376" s="6"/>
      <c r="X376" s="6"/>
    </row>
    <row r="377">
      <c r="L377" s="6"/>
      <c r="S377" s="6"/>
      <c r="X377" s="6"/>
    </row>
    <row r="378">
      <c r="L378" s="6"/>
      <c r="S378" s="6"/>
      <c r="X378" s="6"/>
    </row>
    <row r="379">
      <c r="L379" s="6"/>
      <c r="S379" s="6"/>
      <c r="X379" s="6"/>
    </row>
    <row r="380">
      <c r="L380" s="6"/>
      <c r="S380" s="6"/>
      <c r="X380" s="6"/>
    </row>
    <row r="381">
      <c r="L381" s="6"/>
      <c r="S381" s="6"/>
      <c r="X381" s="6"/>
    </row>
    <row r="382">
      <c r="L382" s="6"/>
      <c r="S382" s="6"/>
      <c r="X382" s="6"/>
    </row>
    <row r="383">
      <c r="L383" s="6"/>
      <c r="S383" s="6"/>
      <c r="X383" s="6"/>
    </row>
    <row r="384">
      <c r="L384" s="6"/>
      <c r="S384" s="6"/>
      <c r="X384" s="6"/>
    </row>
    <row r="385">
      <c r="L385" s="6"/>
      <c r="S385" s="6"/>
      <c r="X385" s="6"/>
    </row>
    <row r="386">
      <c r="L386" s="6"/>
      <c r="S386" s="6"/>
      <c r="X386" s="6"/>
    </row>
    <row r="387">
      <c r="L387" s="6"/>
      <c r="S387" s="6"/>
      <c r="X387" s="6"/>
    </row>
    <row r="388">
      <c r="L388" s="6"/>
      <c r="S388" s="6"/>
      <c r="X388" s="6"/>
    </row>
    <row r="389">
      <c r="L389" s="6"/>
      <c r="S389" s="6"/>
      <c r="X389" s="6"/>
    </row>
    <row r="390">
      <c r="L390" s="6"/>
      <c r="S390" s="6"/>
      <c r="X390" s="6"/>
    </row>
    <row r="391">
      <c r="L391" s="6"/>
      <c r="S391" s="6"/>
      <c r="X391" s="6"/>
    </row>
    <row r="392">
      <c r="L392" s="6"/>
      <c r="S392" s="6"/>
      <c r="X392" s="6"/>
    </row>
    <row r="393">
      <c r="L393" s="6"/>
      <c r="S393" s="6"/>
      <c r="X393" s="6"/>
    </row>
    <row r="394">
      <c r="L394" s="6"/>
      <c r="S394" s="6"/>
      <c r="X394" s="6"/>
    </row>
    <row r="395">
      <c r="L395" s="6"/>
      <c r="S395" s="6"/>
      <c r="X395" s="6"/>
    </row>
    <row r="396">
      <c r="L396" s="6"/>
      <c r="S396" s="6"/>
      <c r="X396" s="6"/>
    </row>
    <row r="397">
      <c r="L397" s="6"/>
      <c r="S397" s="6"/>
      <c r="X397" s="6"/>
    </row>
    <row r="398">
      <c r="L398" s="6"/>
      <c r="S398" s="6"/>
      <c r="X398" s="6"/>
    </row>
    <row r="399">
      <c r="L399" s="6"/>
      <c r="S399" s="6"/>
      <c r="X399" s="6"/>
    </row>
    <row r="400">
      <c r="L400" s="6"/>
      <c r="S400" s="6"/>
      <c r="X400" s="6"/>
    </row>
    <row r="401">
      <c r="L401" s="6"/>
      <c r="S401" s="6"/>
      <c r="X401" s="6"/>
    </row>
    <row r="402">
      <c r="L402" s="6"/>
      <c r="S402" s="6"/>
      <c r="X402" s="6"/>
    </row>
    <row r="403">
      <c r="L403" s="6"/>
      <c r="S403" s="6"/>
      <c r="X403" s="6"/>
    </row>
    <row r="404">
      <c r="L404" s="6"/>
      <c r="S404" s="6"/>
      <c r="X404" s="6"/>
    </row>
    <row r="405">
      <c r="L405" s="6"/>
      <c r="S405" s="6"/>
      <c r="X405" s="6"/>
    </row>
    <row r="406">
      <c r="L406" s="6"/>
      <c r="S406" s="6"/>
      <c r="X406" s="6"/>
    </row>
    <row r="407">
      <c r="L407" s="6"/>
      <c r="S407" s="6"/>
      <c r="X407" s="6"/>
    </row>
    <row r="408">
      <c r="L408" s="6"/>
      <c r="S408" s="6"/>
      <c r="X408" s="6"/>
    </row>
    <row r="409">
      <c r="L409" s="6"/>
      <c r="S409" s="6"/>
      <c r="X409" s="6"/>
    </row>
    <row r="410">
      <c r="L410" s="6"/>
      <c r="S410" s="6"/>
      <c r="X410" s="6"/>
    </row>
    <row r="411">
      <c r="L411" s="6"/>
      <c r="S411" s="6"/>
      <c r="X411" s="6"/>
    </row>
    <row r="412">
      <c r="L412" s="6"/>
      <c r="S412" s="6"/>
      <c r="X412" s="6"/>
    </row>
    <row r="413">
      <c r="L413" s="6"/>
      <c r="S413" s="6"/>
      <c r="X413" s="6"/>
    </row>
    <row r="414">
      <c r="L414" s="6"/>
      <c r="S414" s="6"/>
      <c r="X414" s="6"/>
    </row>
    <row r="415">
      <c r="L415" s="6"/>
      <c r="S415" s="6"/>
      <c r="X415" s="6"/>
    </row>
    <row r="416">
      <c r="L416" s="6"/>
      <c r="S416" s="6"/>
      <c r="X416" s="6"/>
    </row>
    <row r="417">
      <c r="L417" s="6"/>
      <c r="S417" s="6"/>
      <c r="X417" s="6"/>
    </row>
    <row r="418">
      <c r="L418" s="6"/>
      <c r="S418" s="6"/>
      <c r="X418" s="6"/>
    </row>
    <row r="419">
      <c r="L419" s="6"/>
      <c r="S419" s="6"/>
      <c r="X419" s="6"/>
    </row>
    <row r="420">
      <c r="L420" s="6"/>
      <c r="S420" s="6"/>
      <c r="X420" s="6"/>
    </row>
    <row r="421">
      <c r="L421" s="6"/>
      <c r="S421" s="6"/>
      <c r="X421" s="6"/>
    </row>
    <row r="422">
      <c r="L422" s="6"/>
      <c r="S422" s="6"/>
      <c r="X422" s="6"/>
    </row>
    <row r="423">
      <c r="L423" s="6"/>
      <c r="S423" s="6"/>
      <c r="X423" s="6"/>
    </row>
    <row r="424">
      <c r="L424" s="6"/>
      <c r="S424" s="6"/>
      <c r="X424" s="6"/>
    </row>
    <row r="425">
      <c r="L425" s="6"/>
      <c r="S425" s="6"/>
      <c r="X425" s="6"/>
    </row>
    <row r="426">
      <c r="L426" s="6"/>
      <c r="S426" s="6"/>
      <c r="X426" s="6"/>
    </row>
    <row r="427">
      <c r="L427" s="6"/>
      <c r="S427" s="6"/>
      <c r="X427" s="6"/>
    </row>
    <row r="428">
      <c r="L428" s="6"/>
      <c r="S428" s="6"/>
      <c r="X428" s="6"/>
    </row>
    <row r="429">
      <c r="L429" s="6"/>
      <c r="S429" s="6"/>
      <c r="X429" s="6"/>
    </row>
    <row r="430">
      <c r="L430" s="6"/>
      <c r="S430" s="6"/>
      <c r="X430" s="6"/>
    </row>
    <row r="431">
      <c r="L431" s="6"/>
      <c r="S431" s="6"/>
      <c r="X431" s="6"/>
    </row>
    <row r="432">
      <c r="L432" s="6"/>
      <c r="S432" s="6"/>
      <c r="X432" s="6"/>
    </row>
    <row r="433">
      <c r="L433" s="6"/>
      <c r="S433" s="6"/>
      <c r="X433" s="6"/>
    </row>
    <row r="434">
      <c r="L434" s="6"/>
      <c r="S434" s="6"/>
      <c r="X434" s="6"/>
    </row>
    <row r="435">
      <c r="L435" s="6"/>
      <c r="S435" s="6"/>
      <c r="X435" s="6"/>
    </row>
    <row r="436">
      <c r="L436" s="6"/>
      <c r="S436" s="6"/>
      <c r="X436" s="6"/>
    </row>
    <row r="437">
      <c r="L437" s="6"/>
      <c r="S437" s="6"/>
      <c r="X437" s="6"/>
    </row>
    <row r="438">
      <c r="L438" s="6"/>
      <c r="S438" s="6"/>
      <c r="X438" s="6"/>
    </row>
    <row r="439">
      <c r="L439" s="6"/>
      <c r="S439" s="6"/>
      <c r="X439" s="6"/>
    </row>
    <row r="440">
      <c r="L440" s="6"/>
      <c r="S440" s="6"/>
      <c r="X440" s="6"/>
    </row>
    <row r="441">
      <c r="L441" s="6"/>
      <c r="S441" s="6"/>
      <c r="X441" s="6"/>
    </row>
    <row r="442">
      <c r="L442" s="6"/>
      <c r="S442" s="6"/>
      <c r="X442" s="6"/>
    </row>
    <row r="443">
      <c r="L443" s="6"/>
      <c r="S443" s="6"/>
      <c r="X443" s="6"/>
    </row>
    <row r="444">
      <c r="L444" s="6"/>
      <c r="S444" s="6"/>
      <c r="X444" s="6"/>
    </row>
    <row r="445">
      <c r="L445" s="6"/>
      <c r="S445" s="6"/>
      <c r="X445" s="6"/>
    </row>
    <row r="446">
      <c r="L446" s="6"/>
      <c r="S446" s="6"/>
      <c r="X446" s="6"/>
    </row>
    <row r="447">
      <c r="L447" s="6"/>
      <c r="S447" s="6"/>
      <c r="X447" s="6"/>
    </row>
    <row r="448">
      <c r="L448" s="6"/>
      <c r="S448" s="6"/>
      <c r="X448" s="6"/>
    </row>
    <row r="449">
      <c r="L449" s="6"/>
      <c r="S449" s="6"/>
      <c r="X449" s="6"/>
    </row>
    <row r="450">
      <c r="L450" s="6"/>
      <c r="S450" s="6"/>
      <c r="X450" s="6"/>
    </row>
    <row r="451">
      <c r="L451" s="6"/>
      <c r="S451" s="6"/>
      <c r="X451" s="6"/>
    </row>
    <row r="452">
      <c r="L452" s="6"/>
      <c r="S452" s="6"/>
      <c r="X452" s="6"/>
    </row>
    <row r="453">
      <c r="L453" s="6"/>
      <c r="S453" s="6"/>
      <c r="X453" s="6"/>
    </row>
    <row r="454">
      <c r="L454" s="6"/>
      <c r="S454" s="6"/>
      <c r="X454" s="6"/>
    </row>
    <row r="455">
      <c r="L455" s="6"/>
      <c r="S455" s="6"/>
      <c r="X455" s="6"/>
    </row>
    <row r="456">
      <c r="L456" s="6"/>
      <c r="S456" s="6"/>
      <c r="X456" s="6"/>
    </row>
    <row r="457">
      <c r="L457" s="6"/>
      <c r="S457" s="6"/>
      <c r="X457" s="6"/>
    </row>
    <row r="458">
      <c r="L458" s="6"/>
      <c r="S458" s="6"/>
      <c r="X458" s="6"/>
    </row>
    <row r="459">
      <c r="L459" s="6"/>
      <c r="S459" s="6"/>
      <c r="X459" s="6"/>
    </row>
    <row r="460">
      <c r="L460" s="6"/>
      <c r="S460" s="6"/>
      <c r="X460" s="6"/>
    </row>
    <row r="461">
      <c r="L461" s="6"/>
      <c r="S461" s="6"/>
      <c r="X461" s="6"/>
    </row>
    <row r="462">
      <c r="L462" s="6"/>
      <c r="S462" s="6"/>
      <c r="X462" s="6"/>
    </row>
    <row r="463">
      <c r="L463" s="6"/>
      <c r="S463" s="6"/>
      <c r="X463" s="6"/>
    </row>
    <row r="464">
      <c r="L464" s="6"/>
      <c r="S464" s="6"/>
      <c r="X464" s="6"/>
    </row>
    <row r="465">
      <c r="L465" s="6"/>
      <c r="S465" s="6"/>
      <c r="X465" s="6"/>
    </row>
    <row r="466">
      <c r="L466" s="6"/>
      <c r="S466" s="6"/>
      <c r="X466" s="6"/>
    </row>
    <row r="467">
      <c r="L467" s="6"/>
      <c r="S467" s="6"/>
      <c r="X467" s="6"/>
    </row>
    <row r="468">
      <c r="L468" s="6"/>
      <c r="S468" s="6"/>
      <c r="X468" s="6"/>
    </row>
    <row r="469">
      <c r="L469" s="6"/>
      <c r="S469" s="6"/>
      <c r="X469" s="6"/>
    </row>
    <row r="470">
      <c r="L470" s="6"/>
      <c r="S470" s="6"/>
      <c r="X470" s="6"/>
    </row>
    <row r="471">
      <c r="L471" s="6"/>
      <c r="S471" s="6"/>
      <c r="X471" s="6"/>
    </row>
    <row r="472">
      <c r="L472" s="6"/>
      <c r="S472" s="6"/>
      <c r="X472" s="6"/>
    </row>
    <row r="473">
      <c r="L473" s="6"/>
      <c r="S473" s="6"/>
      <c r="X473" s="6"/>
    </row>
    <row r="474">
      <c r="L474" s="6"/>
      <c r="S474" s="6"/>
      <c r="X474" s="6"/>
    </row>
    <row r="475">
      <c r="L475" s="6"/>
      <c r="S475" s="6"/>
      <c r="X475" s="6"/>
    </row>
    <row r="476">
      <c r="L476" s="6"/>
      <c r="S476" s="6"/>
      <c r="X476" s="6"/>
    </row>
    <row r="477">
      <c r="L477" s="6"/>
      <c r="S477" s="6"/>
      <c r="X477" s="6"/>
    </row>
    <row r="478">
      <c r="L478" s="6"/>
      <c r="S478" s="6"/>
      <c r="X478" s="6"/>
    </row>
    <row r="479">
      <c r="L479" s="6"/>
      <c r="S479" s="6"/>
      <c r="X479" s="6"/>
    </row>
    <row r="480">
      <c r="L480" s="6"/>
      <c r="S480" s="6"/>
      <c r="X480" s="6"/>
    </row>
    <row r="481">
      <c r="L481" s="6"/>
      <c r="S481" s="6"/>
      <c r="X481" s="6"/>
    </row>
    <row r="482">
      <c r="L482" s="6"/>
      <c r="S482" s="6"/>
      <c r="X482" s="6"/>
    </row>
    <row r="483">
      <c r="L483" s="6"/>
      <c r="S483" s="6"/>
      <c r="X483" s="6"/>
    </row>
    <row r="484">
      <c r="L484" s="6"/>
      <c r="S484" s="6"/>
      <c r="X484" s="6"/>
    </row>
    <row r="485">
      <c r="L485" s="6"/>
      <c r="S485" s="6"/>
      <c r="X485" s="6"/>
    </row>
    <row r="486">
      <c r="L486" s="6"/>
      <c r="S486" s="6"/>
      <c r="X486" s="6"/>
    </row>
    <row r="487">
      <c r="L487" s="6"/>
      <c r="S487" s="6"/>
      <c r="X487" s="6"/>
    </row>
    <row r="488">
      <c r="L488" s="6"/>
      <c r="S488" s="6"/>
      <c r="X488" s="6"/>
    </row>
    <row r="489">
      <c r="L489" s="6"/>
      <c r="S489" s="6"/>
      <c r="X489" s="6"/>
    </row>
    <row r="490">
      <c r="L490" s="6"/>
      <c r="S490" s="6"/>
      <c r="X490" s="6"/>
    </row>
    <row r="491">
      <c r="L491" s="6"/>
      <c r="S491" s="6"/>
      <c r="X491" s="6"/>
    </row>
    <row r="492">
      <c r="L492" s="6"/>
      <c r="S492" s="6"/>
      <c r="X492" s="6"/>
    </row>
    <row r="493">
      <c r="L493" s="6"/>
      <c r="S493" s="6"/>
      <c r="X493" s="6"/>
    </row>
    <row r="494">
      <c r="L494" s="6"/>
      <c r="S494" s="6"/>
      <c r="X494" s="6"/>
    </row>
    <row r="495">
      <c r="L495" s="6"/>
      <c r="S495" s="6"/>
      <c r="X495" s="6"/>
    </row>
    <row r="496">
      <c r="L496" s="6"/>
      <c r="S496" s="6"/>
      <c r="X496" s="6"/>
    </row>
    <row r="497">
      <c r="L497" s="6"/>
      <c r="S497" s="6"/>
      <c r="X497" s="6"/>
    </row>
    <row r="498">
      <c r="L498" s="6"/>
      <c r="S498" s="6"/>
      <c r="X498" s="6"/>
    </row>
    <row r="499">
      <c r="L499" s="6"/>
      <c r="S499" s="6"/>
      <c r="X499" s="6"/>
    </row>
    <row r="500">
      <c r="L500" s="6"/>
      <c r="S500" s="6"/>
      <c r="X500" s="6"/>
    </row>
    <row r="501">
      <c r="L501" s="6"/>
      <c r="S501" s="6"/>
      <c r="X501" s="6"/>
    </row>
    <row r="502">
      <c r="L502" s="6"/>
      <c r="S502" s="6"/>
      <c r="X502" s="6"/>
    </row>
    <row r="503">
      <c r="L503" s="6"/>
      <c r="S503" s="6"/>
      <c r="X503" s="6"/>
    </row>
    <row r="504">
      <c r="L504" s="6"/>
      <c r="S504" s="6"/>
      <c r="X504" s="6"/>
    </row>
    <row r="505">
      <c r="L505" s="6"/>
      <c r="S505" s="6"/>
      <c r="X505" s="6"/>
    </row>
    <row r="506">
      <c r="L506" s="6"/>
      <c r="S506" s="6"/>
      <c r="X506" s="6"/>
    </row>
    <row r="507">
      <c r="L507" s="6"/>
      <c r="S507" s="6"/>
      <c r="X507" s="6"/>
    </row>
    <row r="508">
      <c r="L508" s="6"/>
      <c r="S508" s="6"/>
      <c r="X508" s="6"/>
    </row>
    <row r="509">
      <c r="L509" s="6"/>
      <c r="S509" s="6"/>
      <c r="X509" s="6"/>
    </row>
    <row r="510">
      <c r="L510" s="6"/>
      <c r="S510" s="6"/>
      <c r="X510" s="6"/>
    </row>
    <row r="511">
      <c r="L511" s="6"/>
      <c r="S511" s="6"/>
      <c r="X511" s="6"/>
    </row>
    <row r="512">
      <c r="L512" s="6"/>
      <c r="S512" s="6"/>
      <c r="X512" s="6"/>
    </row>
    <row r="513">
      <c r="L513" s="6"/>
      <c r="S513" s="6"/>
      <c r="X513" s="6"/>
    </row>
    <row r="514">
      <c r="L514" s="6"/>
      <c r="S514" s="6"/>
      <c r="X514" s="6"/>
    </row>
    <row r="515">
      <c r="L515" s="6"/>
      <c r="S515" s="6"/>
      <c r="X515" s="6"/>
    </row>
    <row r="516">
      <c r="L516" s="6"/>
      <c r="S516" s="6"/>
      <c r="X516" s="6"/>
    </row>
    <row r="517">
      <c r="L517" s="6"/>
      <c r="S517" s="6"/>
      <c r="X517" s="6"/>
    </row>
    <row r="518">
      <c r="L518" s="6"/>
      <c r="S518" s="6"/>
      <c r="X518" s="6"/>
    </row>
    <row r="519">
      <c r="L519" s="6"/>
      <c r="S519" s="6"/>
      <c r="X519" s="6"/>
    </row>
    <row r="520">
      <c r="L520" s="6"/>
      <c r="S520" s="6"/>
      <c r="X520" s="6"/>
    </row>
    <row r="521">
      <c r="L521" s="6"/>
      <c r="S521" s="6"/>
      <c r="X521" s="6"/>
    </row>
    <row r="522">
      <c r="L522" s="6"/>
      <c r="S522" s="6"/>
      <c r="X522" s="6"/>
    </row>
    <row r="523">
      <c r="L523" s="6"/>
      <c r="S523" s="6"/>
      <c r="X523" s="6"/>
    </row>
    <row r="524">
      <c r="L524" s="6"/>
      <c r="S524" s="6"/>
      <c r="X524" s="6"/>
    </row>
    <row r="525">
      <c r="L525" s="6"/>
      <c r="S525" s="6"/>
      <c r="X525" s="6"/>
    </row>
    <row r="526">
      <c r="L526" s="6"/>
      <c r="S526" s="6"/>
      <c r="X526" s="6"/>
    </row>
    <row r="527">
      <c r="L527" s="6"/>
      <c r="S527" s="6"/>
      <c r="X527" s="6"/>
    </row>
    <row r="528">
      <c r="L528" s="6"/>
      <c r="S528" s="6"/>
      <c r="X528" s="6"/>
    </row>
    <row r="529">
      <c r="L529" s="6"/>
      <c r="S529" s="6"/>
      <c r="X529" s="6"/>
    </row>
    <row r="530">
      <c r="L530" s="6"/>
      <c r="S530" s="6"/>
      <c r="X530" s="6"/>
    </row>
    <row r="531">
      <c r="L531" s="6"/>
      <c r="S531" s="6"/>
      <c r="X531" s="6"/>
    </row>
    <row r="532">
      <c r="L532" s="6"/>
      <c r="S532" s="6"/>
      <c r="X532" s="6"/>
    </row>
    <row r="533">
      <c r="L533" s="6"/>
      <c r="S533" s="6"/>
      <c r="X533" s="6"/>
    </row>
    <row r="534">
      <c r="L534" s="6"/>
      <c r="S534" s="6"/>
      <c r="X534" s="6"/>
    </row>
    <row r="535">
      <c r="L535" s="6"/>
      <c r="S535" s="6"/>
      <c r="X535" s="6"/>
    </row>
    <row r="536">
      <c r="L536" s="6"/>
      <c r="S536" s="6"/>
      <c r="X536" s="6"/>
    </row>
    <row r="537">
      <c r="L537" s="6"/>
      <c r="S537" s="6"/>
      <c r="X537" s="6"/>
    </row>
    <row r="538">
      <c r="L538" s="6"/>
      <c r="S538" s="6"/>
      <c r="X538" s="6"/>
    </row>
    <row r="539">
      <c r="L539" s="6"/>
      <c r="S539" s="6"/>
      <c r="X539" s="6"/>
    </row>
    <row r="540">
      <c r="L540" s="6"/>
      <c r="S540" s="6"/>
      <c r="X540" s="6"/>
    </row>
    <row r="541">
      <c r="L541" s="6"/>
      <c r="S541" s="6"/>
      <c r="X541" s="6"/>
    </row>
    <row r="542">
      <c r="L542" s="6"/>
      <c r="S542" s="6"/>
      <c r="X542" s="6"/>
    </row>
    <row r="543">
      <c r="L543" s="6"/>
      <c r="S543" s="6"/>
      <c r="X543" s="6"/>
    </row>
    <row r="544">
      <c r="L544" s="6"/>
      <c r="S544" s="6"/>
      <c r="X544" s="6"/>
    </row>
    <row r="545">
      <c r="L545" s="6"/>
      <c r="S545" s="6"/>
      <c r="X545" s="6"/>
    </row>
    <row r="546">
      <c r="L546" s="6"/>
      <c r="S546" s="6"/>
      <c r="X546" s="6"/>
    </row>
    <row r="547">
      <c r="L547" s="6"/>
      <c r="S547" s="6"/>
      <c r="X547" s="6"/>
    </row>
    <row r="548">
      <c r="L548" s="6"/>
      <c r="S548" s="6"/>
      <c r="X548" s="6"/>
    </row>
    <row r="549">
      <c r="L549" s="6"/>
      <c r="S549" s="6"/>
      <c r="X549" s="6"/>
    </row>
    <row r="550">
      <c r="L550" s="6"/>
      <c r="S550" s="6"/>
      <c r="X550" s="6"/>
    </row>
    <row r="551">
      <c r="L551" s="6"/>
      <c r="S551" s="6"/>
      <c r="X551" s="6"/>
    </row>
    <row r="552">
      <c r="L552" s="6"/>
      <c r="S552" s="6"/>
      <c r="X552" s="6"/>
    </row>
    <row r="553">
      <c r="L553" s="6"/>
      <c r="S553" s="6"/>
      <c r="X553" s="6"/>
    </row>
    <row r="554">
      <c r="L554" s="6"/>
      <c r="S554" s="6"/>
      <c r="X554" s="6"/>
    </row>
    <row r="555">
      <c r="L555" s="6"/>
      <c r="S555" s="6"/>
      <c r="X555" s="6"/>
    </row>
    <row r="556">
      <c r="L556" s="6"/>
      <c r="S556" s="6"/>
      <c r="X556" s="6"/>
    </row>
    <row r="557">
      <c r="L557" s="6"/>
      <c r="S557" s="6"/>
      <c r="X557" s="6"/>
    </row>
    <row r="558">
      <c r="L558" s="6"/>
      <c r="S558" s="6"/>
      <c r="X558" s="6"/>
    </row>
    <row r="559">
      <c r="L559" s="6"/>
      <c r="S559" s="6"/>
      <c r="X559" s="6"/>
    </row>
    <row r="560">
      <c r="L560" s="6"/>
      <c r="S560" s="6"/>
      <c r="X560" s="6"/>
    </row>
    <row r="561">
      <c r="L561" s="6"/>
      <c r="S561" s="6"/>
      <c r="X561" s="6"/>
    </row>
    <row r="562">
      <c r="L562" s="6"/>
      <c r="S562" s="6"/>
      <c r="X562" s="6"/>
    </row>
    <row r="563">
      <c r="L563" s="6"/>
      <c r="S563" s="6"/>
      <c r="X563" s="6"/>
    </row>
    <row r="564">
      <c r="L564" s="6"/>
      <c r="S564" s="6"/>
      <c r="X564" s="6"/>
    </row>
    <row r="565">
      <c r="L565" s="6"/>
      <c r="S565" s="6"/>
      <c r="X565" s="6"/>
    </row>
    <row r="566">
      <c r="L566" s="6"/>
      <c r="S566" s="6"/>
      <c r="X566" s="6"/>
    </row>
    <row r="567">
      <c r="L567" s="6"/>
      <c r="S567" s="6"/>
      <c r="X567" s="6"/>
    </row>
    <row r="568">
      <c r="L568" s="6"/>
      <c r="S568" s="6"/>
      <c r="X568" s="6"/>
    </row>
    <row r="569">
      <c r="L569" s="6"/>
      <c r="S569" s="6"/>
      <c r="X569" s="6"/>
    </row>
    <row r="570">
      <c r="L570" s="6"/>
      <c r="S570" s="6"/>
      <c r="X570" s="6"/>
    </row>
    <row r="571">
      <c r="L571" s="6"/>
      <c r="S571" s="6"/>
      <c r="X571" s="6"/>
    </row>
    <row r="572">
      <c r="L572" s="6"/>
      <c r="S572" s="6"/>
      <c r="X572" s="6"/>
    </row>
    <row r="573">
      <c r="L573" s="6"/>
      <c r="S573" s="6"/>
      <c r="X573" s="6"/>
    </row>
    <row r="574">
      <c r="L574" s="6"/>
      <c r="S574" s="6"/>
      <c r="X574" s="6"/>
    </row>
    <row r="575">
      <c r="L575" s="6"/>
      <c r="S575" s="6"/>
      <c r="X575" s="6"/>
    </row>
    <row r="576">
      <c r="L576" s="6"/>
      <c r="S576" s="6"/>
      <c r="X576" s="6"/>
    </row>
    <row r="577">
      <c r="L577" s="6"/>
      <c r="S577" s="6"/>
      <c r="X577" s="6"/>
    </row>
    <row r="578">
      <c r="L578" s="6"/>
      <c r="S578" s="6"/>
      <c r="X578" s="6"/>
    </row>
    <row r="579">
      <c r="L579" s="6"/>
      <c r="S579" s="6"/>
      <c r="X579" s="6"/>
    </row>
    <row r="580">
      <c r="L580" s="6"/>
      <c r="S580" s="6"/>
      <c r="X580" s="6"/>
    </row>
    <row r="581">
      <c r="L581" s="6"/>
      <c r="S581" s="6"/>
      <c r="X581" s="6"/>
    </row>
    <row r="582">
      <c r="L582" s="6"/>
      <c r="S582" s="6"/>
      <c r="X582" s="6"/>
    </row>
    <row r="583">
      <c r="L583" s="6"/>
      <c r="S583" s="6"/>
      <c r="X583" s="6"/>
    </row>
    <row r="584">
      <c r="L584" s="6"/>
      <c r="S584" s="6"/>
      <c r="X584" s="6"/>
    </row>
    <row r="585">
      <c r="L585" s="6"/>
      <c r="S585" s="6"/>
      <c r="X585" s="6"/>
    </row>
    <row r="586">
      <c r="L586" s="6"/>
      <c r="S586" s="6"/>
      <c r="X586" s="6"/>
    </row>
    <row r="587">
      <c r="L587" s="6"/>
      <c r="S587" s="6"/>
      <c r="X587" s="6"/>
    </row>
    <row r="588">
      <c r="L588" s="6"/>
      <c r="S588" s="6"/>
      <c r="X588" s="6"/>
    </row>
    <row r="589">
      <c r="L589" s="6"/>
      <c r="S589" s="6"/>
      <c r="X589" s="6"/>
    </row>
    <row r="590">
      <c r="L590" s="6"/>
      <c r="S590" s="6"/>
      <c r="X590" s="6"/>
    </row>
    <row r="591">
      <c r="L591" s="6"/>
      <c r="S591" s="6"/>
      <c r="X591" s="6"/>
    </row>
    <row r="592">
      <c r="L592" s="6"/>
      <c r="S592" s="6"/>
      <c r="X592" s="6"/>
    </row>
    <row r="593">
      <c r="L593" s="6"/>
      <c r="S593" s="6"/>
      <c r="X593" s="6"/>
    </row>
    <row r="594">
      <c r="L594" s="6"/>
      <c r="S594" s="6"/>
      <c r="X594" s="6"/>
    </row>
    <row r="595">
      <c r="L595" s="6"/>
      <c r="S595" s="6"/>
      <c r="X595" s="6"/>
    </row>
    <row r="596">
      <c r="L596" s="6"/>
      <c r="S596" s="6"/>
      <c r="X596" s="6"/>
    </row>
    <row r="597">
      <c r="L597" s="6"/>
      <c r="S597" s="6"/>
      <c r="X597" s="6"/>
    </row>
    <row r="598">
      <c r="L598" s="6"/>
      <c r="S598" s="6"/>
      <c r="X598" s="6"/>
    </row>
    <row r="599">
      <c r="L599" s="6"/>
      <c r="S599" s="6"/>
      <c r="X599" s="6"/>
    </row>
    <row r="600">
      <c r="L600" s="6"/>
      <c r="S600" s="6"/>
      <c r="X600" s="6"/>
    </row>
    <row r="601">
      <c r="L601" s="6"/>
      <c r="S601" s="6"/>
      <c r="X601" s="6"/>
    </row>
    <row r="602">
      <c r="L602" s="6"/>
      <c r="S602" s="6"/>
      <c r="X602" s="6"/>
    </row>
    <row r="603">
      <c r="L603" s="6"/>
      <c r="S603" s="6"/>
      <c r="X603" s="6"/>
    </row>
    <row r="604">
      <c r="L604" s="6"/>
      <c r="S604" s="6"/>
      <c r="X604" s="6"/>
    </row>
    <row r="605">
      <c r="L605" s="6"/>
      <c r="S605" s="6"/>
      <c r="X605" s="6"/>
    </row>
    <row r="606">
      <c r="L606" s="6"/>
      <c r="S606" s="6"/>
      <c r="X606" s="6"/>
    </row>
    <row r="607">
      <c r="L607" s="6"/>
      <c r="S607" s="6"/>
      <c r="X607" s="6"/>
    </row>
    <row r="608">
      <c r="L608" s="6"/>
      <c r="S608" s="6"/>
      <c r="X608" s="6"/>
    </row>
    <row r="609">
      <c r="L609" s="6"/>
      <c r="S609" s="6"/>
      <c r="X609" s="6"/>
    </row>
    <row r="610">
      <c r="L610" s="6"/>
      <c r="S610" s="6"/>
      <c r="X610" s="6"/>
    </row>
    <row r="611">
      <c r="L611" s="6"/>
      <c r="S611" s="6"/>
      <c r="X611" s="6"/>
    </row>
    <row r="612">
      <c r="L612" s="6"/>
      <c r="S612" s="6"/>
      <c r="X612" s="6"/>
    </row>
    <row r="613">
      <c r="L613" s="6"/>
      <c r="S613" s="6"/>
      <c r="X613" s="6"/>
    </row>
    <row r="614">
      <c r="L614" s="6"/>
      <c r="S614" s="6"/>
      <c r="X614" s="6"/>
    </row>
    <row r="615">
      <c r="L615" s="6"/>
      <c r="S615" s="6"/>
      <c r="X615" s="6"/>
    </row>
    <row r="616">
      <c r="L616" s="6"/>
      <c r="S616" s="6"/>
      <c r="X616" s="6"/>
    </row>
    <row r="617">
      <c r="L617" s="6"/>
      <c r="S617" s="6"/>
      <c r="X617" s="6"/>
    </row>
    <row r="618">
      <c r="L618" s="6"/>
      <c r="S618" s="6"/>
      <c r="X618" s="6"/>
    </row>
    <row r="619">
      <c r="L619" s="6"/>
      <c r="S619" s="6"/>
      <c r="X619" s="6"/>
    </row>
    <row r="620">
      <c r="L620" s="6"/>
      <c r="S620" s="6"/>
      <c r="X620" s="6"/>
    </row>
    <row r="621">
      <c r="L621" s="6"/>
      <c r="S621" s="6"/>
      <c r="X621" s="6"/>
    </row>
    <row r="622">
      <c r="L622" s="6"/>
      <c r="S622" s="6"/>
      <c r="X622" s="6"/>
    </row>
    <row r="623">
      <c r="L623" s="6"/>
      <c r="S623" s="6"/>
      <c r="X623" s="6"/>
    </row>
    <row r="624">
      <c r="L624" s="6"/>
      <c r="S624" s="6"/>
      <c r="X624" s="6"/>
    </row>
    <row r="625">
      <c r="L625" s="6"/>
      <c r="S625" s="6"/>
      <c r="X625" s="6"/>
    </row>
    <row r="626">
      <c r="L626" s="6"/>
      <c r="S626" s="6"/>
      <c r="X626" s="6"/>
    </row>
    <row r="627">
      <c r="L627" s="6"/>
      <c r="S627" s="6"/>
      <c r="X627" s="6"/>
    </row>
    <row r="628">
      <c r="L628" s="6"/>
      <c r="S628" s="6"/>
      <c r="X628" s="6"/>
    </row>
    <row r="629">
      <c r="L629" s="6"/>
      <c r="S629" s="6"/>
      <c r="X629" s="6"/>
    </row>
    <row r="630">
      <c r="L630" s="6"/>
      <c r="S630" s="6"/>
      <c r="X630" s="6"/>
    </row>
    <row r="631">
      <c r="L631" s="6"/>
      <c r="S631" s="6"/>
      <c r="X631" s="6"/>
    </row>
    <row r="632">
      <c r="L632" s="6"/>
      <c r="S632" s="6"/>
      <c r="X632" s="6"/>
    </row>
    <row r="633">
      <c r="L633" s="6"/>
      <c r="S633" s="6"/>
      <c r="X633" s="6"/>
    </row>
    <row r="634">
      <c r="L634" s="6"/>
      <c r="S634" s="6"/>
      <c r="X634" s="6"/>
    </row>
    <row r="635">
      <c r="L635" s="6"/>
      <c r="S635" s="6"/>
      <c r="X635" s="6"/>
    </row>
    <row r="636">
      <c r="L636" s="6"/>
      <c r="S636" s="6"/>
      <c r="X636" s="6"/>
    </row>
    <row r="637">
      <c r="L637" s="6"/>
      <c r="S637" s="6"/>
      <c r="X637" s="6"/>
    </row>
    <row r="638">
      <c r="L638" s="6"/>
      <c r="S638" s="6"/>
      <c r="X638" s="6"/>
    </row>
    <row r="639">
      <c r="L639" s="6"/>
      <c r="S639" s="6"/>
      <c r="X639" s="6"/>
    </row>
    <row r="640">
      <c r="L640" s="6"/>
      <c r="S640" s="6"/>
      <c r="X640" s="6"/>
    </row>
    <row r="641">
      <c r="L641" s="6"/>
      <c r="S641" s="6"/>
      <c r="X641" s="6"/>
    </row>
    <row r="642">
      <c r="L642" s="6"/>
      <c r="S642" s="6"/>
      <c r="X642" s="6"/>
    </row>
    <row r="643">
      <c r="L643" s="6"/>
      <c r="S643" s="6"/>
      <c r="X643" s="6"/>
    </row>
    <row r="644">
      <c r="L644" s="6"/>
      <c r="S644" s="6"/>
      <c r="X644" s="6"/>
    </row>
    <row r="645">
      <c r="L645" s="6"/>
      <c r="S645" s="6"/>
      <c r="X645" s="6"/>
    </row>
    <row r="646">
      <c r="L646" s="6"/>
      <c r="S646" s="6"/>
      <c r="X646" s="6"/>
    </row>
    <row r="647">
      <c r="L647" s="6"/>
      <c r="S647" s="6"/>
      <c r="X647" s="6"/>
    </row>
    <row r="648">
      <c r="L648" s="6"/>
      <c r="S648" s="6"/>
      <c r="X648" s="6"/>
    </row>
    <row r="649">
      <c r="L649" s="6"/>
      <c r="S649" s="6"/>
      <c r="X649" s="6"/>
    </row>
    <row r="650">
      <c r="L650" s="6"/>
      <c r="S650" s="6"/>
      <c r="X650" s="6"/>
    </row>
    <row r="651">
      <c r="L651" s="6"/>
      <c r="S651" s="6"/>
      <c r="X651" s="6"/>
    </row>
    <row r="652">
      <c r="L652" s="6"/>
      <c r="S652" s="6"/>
      <c r="X652" s="6"/>
    </row>
    <row r="653">
      <c r="L653" s="6"/>
      <c r="S653" s="6"/>
      <c r="X653" s="6"/>
    </row>
    <row r="654">
      <c r="L654" s="6"/>
      <c r="S654" s="6"/>
      <c r="X654" s="6"/>
    </row>
    <row r="655">
      <c r="L655" s="6"/>
      <c r="S655" s="6"/>
      <c r="X655" s="6"/>
    </row>
    <row r="656">
      <c r="L656" s="6"/>
      <c r="S656" s="6"/>
      <c r="X656" s="6"/>
    </row>
    <row r="657">
      <c r="L657" s="6"/>
      <c r="S657" s="6"/>
      <c r="X657" s="6"/>
    </row>
    <row r="658">
      <c r="L658" s="6"/>
      <c r="S658" s="6"/>
      <c r="X658" s="6"/>
    </row>
    <row r="659">
      <c r="L659" s="6"/>
      <c r="S659" s="6"/>
      <c r="X659" s="6"/>
    </row>
    <row r="660">
      <c r="L660" s="6"/>
      <c r="S660" s="6"/>
      <c r="X660" s="6"/>
    </row>
    <row r="661">
      <c r="L661" s="6"/>
      <c r="S661" s="6"/>
      <c r="X661" s="6"/>
    </row>
    <row r="662">
      <c r="L662" s="6"/>
      <c r="S662" s="6"/>
      <c r="X662" s="6"/>
    </row>
    <row r="663">
      <c r="L663" s="6"/>
      <c r="S663" s="6"/>
      <c r="X663" s="6"/>
    </row>
    <row r="664">
      <c r="L664" s="6"/>
      <c r="S664" s="6"/>
      <c r="X664" s="6"/>
    </row>
    <row r="665">
      <c r="L665" s="6"/>
      <c r="S665" s="6"/>
      <c r="X665" s="6"/>
    </row>
    <row r="666">
      <c r="L666" s="6"/>
      <c r="S666" s="6"/>
      <c r="X666" s="6"/>
    </row>
    <row r="667">
      <c r="L667" s="6"/>
      <c r="S667" s="6"/>
      <c r="X667" s="6"/>
    </row>
    <row r="668">
      <c r="L668" s="6"/>
      <c r="S668" s="6"/>
      <c r="X668" s="6"/>
    </row>
    <row r="669">
      <c r="L669" s="6"/>
      <c r="S669" s="6"/>
      <c r="X669" s="6"/>
    </row>
    <row r="670">
      <c r="L670" s="6"/>
      <c r="S670" s="6"/>
      <c r="X670" s="6"/>
    </row>
    <row r="671">
      <c r="L671" s="6"/>
      <c r="S671" s="6"/>
      <c r="X671" s="6"/>
    </row>
    <row r="672">
      <c r="L672" s="6"/>
      <c r="S672" s="6"/>
      <c r="X672" s="6"/>
    </row>
    <row r="673">
      <c r="L673" s="6"/>
      <c r="S673" s="6"/>
      <c r="X673" s="6"/>
    </row>
    <row r="674">
      <c r="L674" s="6"/>
      <c r="S674" s="6"/>
      <c r="X674" s="6"/>
    </row>
    <row r="675">
      <c r="L675" s="6"/>
      <c r="S675" s="6"/>
      <c r="X675" s="6"/>
    </row>
    <row r="676">
      <c r="L676" s="6"/>
      <c r="S676" s="6"/>
      <c r="X676" s="6"/>
    </row>
    <row r="677">
      <c r="L677" s="6"/>
      <c r="S677" s="6"/>
      <c r="X677" s="6"/>
    </row>
    <row r="678">
      <c r="L678" s="6"/>
      <c r="S678" s="6"/>
      <c r="X678" s="6"/>
    </row>
    <row r="679">
      <c r="L679" s="6"/>
      <c r="S679" s="6"/>
      <c r="X679" s="6"/>
    </row>
    <row r="680">
      <c r="L680" s="6"/>
      <c r="S680" s="6"/>
      <c r="X680" s="6"/>
    </row>
    <row r="681">
      <c r="L681" s="6"/>
      <c r="S681" s="6"/>
      <c r="X681" s="6"/>
    </row>
    <row r="682">
      <c r="L682" s="6"/>
      <c r="S682" s="6"/>
      <c r="X682" s="6"/>
    </row>
    <row r="683">
      <c r="L683" s="6"/>
      <c r="S683" s="6"/>
      <c r="X683" s="6"/>
    </row>
    <row r="684">
      <c r="L684" s="6"/>
      <c r="S684" s="6"/>
      <c r="X684" s="6"/>
    </row>
    <row r="685">
      <c r="L685" s="6"/>
      <c r="S685" s="6"/>
      <c r="X685" s="6"/>
    </row>
    <row r="686">
      <c r="L686" s="6"/>
      <c r="S686" s="6"/>
      <c r="X686" s="6"/>
    </row>
    <row r="687">
      <c r="L687" s="6"/>
      <c r="S687" s="6"/>
      <c r="X687" s="6"/>
    </row>
    <row r="688">
      <c r="L688" s="6"/>
      <c r="S688" s="6"/>
      <c r="X688" s="6"/>
    </row>
    <row r="689">
      <c r="L689" s="6"/>
      <c r="S689" s="6"/>
      <c r="X689" s="6"/>
    </row>
    <row r="690">
      <c r="L690" s="6"/>
      <c r="S690" s="6"/>
      <c r="X690" s="6"/>
    </row>
    <row r="691">
      <c r="L691" s="6"/>
      <c r="S691" s="6"/>
      <c r="X691" s="6"/>
    </row>
    <row r="692">
      <c r="L692" s="6"/>
      <c r="S692" s="6"/>
      <c r="X692" s="6"/>
    </row>
    <row r="693">
      <c r="L693" s="6"/>
      <c r="S693" s="6"/>
      <c r="X693" s="6"/>
    </row>
    <row r="694">
      <c r="L694" s="6"/>
      <c r="S694" s="6"/>
      <c r="X694" s="6"/>
    </row>
    <row r="695">
      <c r="L695" s="6"/>
      <c r="S695" s="6"/>
      <c r="X695" s="6"/>
    </row>
    <row r="696">
      <c r="L696" s="6"/>
      <c r="S696" s="6"/>
      <c r="X696" s="6"/>
    </row>
    <row r="697">
      <c r="L697" s="6"/>
      <c r="S697" s="6"/>
      <c r="X697" s="6"/>
    </row>
    <row r="698">
      <c r="L698" s="6"/>
      <c r="S698" s="6"/>
      <c r="X698" s="6"/>
    </row>
    <row r="699">
      <c r="L699" s="6"/>
      <c r="S699" s="6"/>
      <c r="X699" s="6"/>
    </row>
    <row r="700">
      <c r="L700" s="6"/>
      <c r="S700" s="6"/>
      <c r="X700" s="6"/>
    </row>
    <row r="701">
      <c r="L701" s="6"/>
      <c r="S701" s="6"/>
      <c r="X701" s="6"/>
    </row>
    <row r="702">
      <c r="L702" s="6"/>
      <c r="S702" s="6"/>
      <c r="X702" s="6"/>
    </row>
    <row r="703">
      <c r="L703" s="6"/>
      <c r="S703" s="6"/>
      <c r="X703" s="6"/>
    </row>
    <row r="704">
      <c r="L704" s="6"/>
      <c r="S704" s="6"/>
      <c r="X704" s="6"/>
    </row>
    <row r="705">
      <c r="L705" s="6"/>
      <c r="S705" s="6"/>
      <c r="X705" s="6"/>
    </row>
    <row r="706">
      <c r="L706" s="6"/>
      <c r="S706" s="6"/>
      <c r="X706" s="6"/>
    </row>
    <row r="707">
      <c r="L707" s="6"/>
      <c r="S707" s="6"/>
      <c r="X707" s="6"/>
    </row>
    <row r="708">
      <c r="L708" s="6"/>
      <c r="S708" s="6"/>
      <c r="X708" s="6"/>
    </row>
    <row r="709">
      <c r="L709" s="6"/>
      <c r="S709" s="6"/>
      <c r="X709" s="6"/>
    </row>
    <row r="710">
      <c r="L710" s="6"/>
      <c r="S710" s="6"/>
      <c r="X710" s="6"/>
    </row>
    <row r="711">
      <c r="L711" s="6"/>
      <c r="S711" s="6"/>
      <c r="X711" s="6"/>
    </row>
    <row r="712">
      <c r="L712" s="6"/>
      <c r="S712" s="6"/>
      <c r="X712" s="6"/>
    </row>
    <row r="713">
      <c r="L713" s="6"/>
      <c r="S713" s="6"/>
      <c r="X713" s="6"/>
    </row>
    <row r="714">
      <c r="L714" s="6"/>
      <c r="S714" s="6"/>
      <c r="X714" s="6"/>
    </row>
    <row r="715">
      <c r="L715" s="6"/>
      <c r="S715" s="6"/>
      <c r="X715" s="6"/>
    </row>
    <row r="716">
      <c r="L716" s="6"/>
      <c r="S716" s="6"/>
      <c r="X716" s="6"/>
    </row>
    <row r="717">
      <c r="L717" s="6"/>
      <c r="S717" s="6"/>
      <c r="X717" s="6"/>
    </row>
    <row r="718">
      <c r="L718" s="6"/>
      <c r="S718" s="6"/>
      <c r="X718" s="6"/>
    </row>
    <row r="719">
      <c r="L719" s="6"/>
      <c r="S719" s="6"/>
      <c r="X719" s="6"/>
    </row>
    <row r="720">
      <c r="L720" s="6"/>
      <c r="S720" s="6"/>
      <c r="X720" s="6"/>
    </row>
    <row r="721">
      <c r="L721" s="6"/>
      <c r="S721" s="6"/>
      <c r="X721" s="6"/>
    </row>
    <row r="722">
      <c r="L722" s="6"/>
      <c r="S722" s="6"/>
      <c r="X722" s="6"/>
    </row>
    <row r="723">
      <c r="L723" s="6"/>
      <c r="S723" s="6"/>
      <c r="X723" s="6"/>
    </row>
    <row r="724">
      <c r="L724" s="6"/>
      <c r="S724" s="6"/>
      <c r="X724" s="6"/>
    </row>
    <row r="725">
      <c r="L725" s="6"/>
      <c r="S725" s="6"/>
      <c r="X725" s="6"/>
    </row>
    <row r="726">
      <c r="L726" s="6"/>
      <c r="S726" s="6"/>
      <c r="X726" s="6"/>
    </row>
    <row r="727">
      <c r="L727" s="6"/>
      <c r="S727" s="6"/>
      <c r="X727" s="6"/>
    </row>
    <row r="728">
      <c r="L728" s="6"/>
      <c r="S728" s="6"/>
      <c r="X728" s="6"/>
    </row>
    <row r="729">
      <c r="L729" s="6"/>
      <c r="S729" s="6"/>
      <c r="X729" s="6"/>
    </row>
    <row r="730">
      <c r="L730" s="6"/>
      <c r="S730" s="6"/>
      <c r="X730" s="6"/>
    </row>
    <row r="731">
      <c r="L731" s="6"/>
      <c r="S731" s="6"/>
      <c r="X731" s="6"/>
    </row>
    <row r="732">
      <c r="L732" s="6"/>
      <c r="S732" s="6"/>
      <c r="X732" s="6"/>
    </row>
    <row r="733">
      <c r="L733" s="6"/>
      <c r="S733" s="6"/>
      <c r="X733" s="6"/>
    </row>
    <row r="734">
      <c r="L734" s="6"/>
      <c r="S734" s="6"/>
      <c r="X734" s="6"/>
    </row>
    <row r="735">
      <c r="L735" s="6"/>
      <c r="S735" s="6"/>
      <c r="X735" s="6"/>
    </row>
    <row r="736">
      <c r="L736" s="6"/>
      <c r="S736" s="6"/>
      <c r="X736" s="6"/>
    </row>
    <row r="737">
      <c r="L737" s="6"/>
      <c r="S737" s="6"/>
      <c r="X737" s="6"/>
    </row>
    <row r="738">
      <c r="L738" s="6"/>
      <c r="S738" s="6"/>
      <c r="X738" s="6"/>
    </row>
    <row r="739">
      <c r="L739" s="6"/>
      <c r="S739" s="6"/>
      <c r="X739" s="6"/>
    </row>
    <row r="740">
      <c r="L740" s="6"/>
      <c r="S740" s="6"/>
      <c r="X740" s="6"/>
    </row>
    <row r="741">
      <c r="L741" s="6"/>
      <c r="S741" s="6"/>
      <c r="X741" s="6"/>
    </row>
    <row r="742">
      <c r="L742" s="6"/>
      <c r="S742" s="6"/>
      <c r="X742" s="6"/>
    </row>
    <row r="743">
      <c r="L743" s="6"/>
      <c r="S743" s="6"/>
      <c r="X743" s="6"/>
    </row>
    <row r="744">
      <c r="L744" s="6"/>
      <c r="S744" s="6"/>
      <c r="X744" s="6"/>
    </row>
    <row r="745">
      <c r="L745" s="6"/>
      <c r="S745" s="6"/>
      <c r="X745" s="6"/>
    </row>
    <row r="746">
      <c r="L746" s="6"/>
      <c r="S746" s="6"/>
      <c r="X746" s="6"/>
    </row>
    <row r="747">
      <c r="L747" s="6"/>
      <c r="S747" s="6"/>
      <c r="X747" s="6"/>
    </row>
    <row r="748">
      <c r="L748" s="6"/>
      <c r="S748" s="6"/>
      <c r="X748" s="6"/>
    </row>
    <row r="749">
      <c r="L749" s="6"/>
      <c r="S749" s="6"/>
      <c r="X749" s="6"/>
    </row>
    <row r="750">
      <c r="L750" s="6"/>
      <c r="S750" s="6"/>
      <c r="X750" s="6"/>
    </row>
    <row r="751">
      <c r="L751" s="6"/>
      <c r="S751" s="6"/>
      <c r="X751" s="6"/>
    </row>
    <row r="752">
      <c r="L752" s="6"/>
      <c r="S752" s="6"/>
      <c r="X752" s="6"/>
    </row>
    <row r="753">
      <c r="L753" s="6"/>
      <c r="S753" s="6"/>
      <c r="X753" s="6"/>
    </row>
    <row r="754">
      <c r="L754" s="6"/>
      <c r="S754" s="6"/>
      <c r="X754" s="6"/>
    </row>
    <row r="755">
      <c r="L755" s="6"/>
      <c r="S755" s="6"/>
      <c r="X755" s="6"/>
    </row>
    <row r="756">
      <c r="L756" s="6"/>
      <c r="S756" s="6"/>
      <c r="X756" s="6"/>
    </row>
    <row r="757">
      <c r="L757" s="6"/>
      <c r="S757" s="6"/>
      <c r="X757" s="6"/>
    </row>
    <row r="758">
      <c r="L758" s="6"/>
      <c r="S758" s="6"/>
      <c r="X758" s="6"/>
    </row>
    <row r="759">
      <c r="L759" s="6"/>
      <c r="S759" s="6"/>
      <c r="X759" s="6"/>
    </row>
    <row r="760">
      <c r="L760" s="6"/>
      <c r="S760" s="6"/>
      <c r="X760" s="6"/>
    </row>
    <row r="761">
      <c r="L761" s="6"/>
      <c r="S761" s="6"/>
      <c r="X761" s="6"/>
    </row>
    <row r="762">
      <c r="L762" s="6"/>
      <c r="S762" s="6"/>
      <c r="X762" s="6"/>
    </row>
    <row r="763">
      <c r="L763" s="6"/>
      <c r="S763" s="6"/>
      <c r="X763" s="6"/>
    </row>
    <row r="764">
      <c r="L764" s="6"/>
      <c r="S764" s="6"/>
      <c r="X764" s="6"/>
    </row>
    <row r="765">
      <c r="L765" s="6"/>
      <c r="S765" s="6"/>
      <c r="X765" s="6"/>
    </row>
    <row r="766">
      <c r="L766" s="6"/>
      <c r="S766" s="6"/>
      <c r="X766" s="6"/>
    </row>
    <row r="767">
      <c r="L767" s="6"/>
      <c r="S767" s="6"/>
      <c r="X767" s="6"/>
    </row>
    <row r="768">
      <c r="L768" s="6"/>
      <c r="S768" s="6"/>
      <c r="X768" s="6"/>
    </row>
    <row r="769">
      <c r="L769" s="6"/>
      <c r="S769" s="6"/>
      <c r="X769" s="6"/>
    </row>
    <row r="770">
      <c r="L770" s="6"/>
      <c r="S770" s="6"/>
      <c r="X770" s="6"/>
    </row>
    <row r="771">
      <c r="L771" s="6"/>
      <c r="S771" s="6"/>
      <c r="X771" s="6"/>
    </row>
    <row r="772">
      <c r="L772" s="6"/>
      <c r="S772" s="6"/>
      <c r="X772" s="6"/>
    </row>
    <row r="773">
      <c r="L773" s="6"/>
      <c r="S773" s="6"/>
      <c r="X773" s="6"/>
    </row>
    <row r="774">
      <c r="L774" s="6"/>
      <c r="S774" s="6"/>
      <c r="X774" s="6"/>
    </row>
    <row r="775">
      <c r="L775" s="6"/>
      <c r="S775" s="6"/>
      <c r="X775" s="6"/>
    </row>
    <row r="776">
      <c r="L776" s="6"/>
      <c r="S776" s="6"/>
      <c r="X776" s="6"/>
    </row>
    <row r="777">
      <c r="L777" s="6"/>
      <c r="S777" s="6"/>
      <c r="X777" s="6"/>
    </row>
    <row r="778">
      <c r="L778" s="6"/>
      <c r="S778" s="6"/>
      <c r="X778" s="6"/>
    </row>
    <row r="779">
      <c r="L779" s="6"/>
      <c r="S779" s="6"/>
      <c r="X779" s="6"/>
    </row>
    <row r="780">
      <c r="L780" s="6"/>
      <c r="S780" s="6"/>
      <c r="X780" s="6"/>
    </row>
    <row r="781">
      <c r="L781" s="6"/>
      <c r="S781" s="6"/>
      <c r="X781" s="6"/>
    </row>
    <row r="782">
      <c r="L782" s="6"/>
      <c r="S782" s="6"/>
      <c r="X782" s="6"/>
    </row>
    <row r="783">
      <c r="L783" s="6"/>
      <c r="S783" s="6"/>
      <c r="X783" s="6"/>
    </row>
    <row r="784">
      <c r="L784" s="6"/>
      <c r="S784" s="6"/>
      <c r="X784" s="6"/>
    </row>
    <row r="785">
      <c r="L785" s="6"/>
      <c r="S785" s="6"/>
      <c r="X785" s="6"/>
    </row>
    <row r="786">
      <c r="L786" s="6"/>
      <c r="S786" s="6"/>
      <c r="X786" s="6"/>
    </row>
    <row r="787">
      <c r="L787" s="6"/>
      <c r="S787" s="6"/>
      <c r="X787" s="6"/>
    </row>
    <row r="788">
      <c r="L788" s="6"/>
      <c r="S788" s="6"/>
      <c r="X788" s="6"/>
    </row>
    <row r="789">
      <c r="L789" s="6"/>
      <c r="S789" s="6"/>
      <c r="X789" s="6"/>
    </row>
    <row r="790">
      <c r="L790" s="6"/>
      <c r="S790" s="6"/>
      <c r="X790" s="6"/>
    </row>
    <row r="791">
      <c r="L791" s="6"/>
      <c r="S791" s="6"/>
      <c r="X791" s="6"/>
    </row>
    <row r="792">
      <c r="L792" s="6"/>
      <c r="S792" s="6"/>
      <c r="X792" s="6"/>
    </row>
    <row r="793">
      <c r="L793" s="6"/>
      <c r="S793" s="6"/>
      <c r="X793" s="6"/>
    </row>
    <row r="794">
      <c r="L794" s="6"/>
      <c r="S794" s="6"/>
      <c r="X794" s="6"/>
    </row>
    <row r="795">
      <c r="L795" s="6"/>
      <c r="S795" s="6"/>
      <c r="X795" s="6"/>
    </row>
    <row r="796">
      <c r="L796" s="6"/>
      <c r="S796" s="6"/>
      <c r="X796" s="6"/>
    </row>
    <row r="797">
      <c r="L797" s="6"/>
      <c r="S797" s="6"/>
      <c r="X797" s="6"/>
    </row>
    <row r="798">
      <c r="L798" s="6"/>
      <c r="S798" s="6"/>
      <c r="X798" s="6"/>
    </row>
    <row r="799">
      <c r="L799" s="6"/>
      <c r="S799" s="6"/>
      <c r="X799" s="6"/>
    </row>
    <row r="800">
      <c r="L800" s="6"/>
      <c r="S800" s="6"/>
      <c r="X800" s="6"/>
    </row>
    <row r="801">
      <c r="L801" s="6"/>
      <c r="S801" s="6"/>
      <c r="X801" s="6"/>
    </row>
    <row r="802">
      <c r="L802" s="6"/>
      <c r="S802" s="6"/>
      <c r="X802" s="6"/>
    </row>
    <row r="803">
      <c r="L803" s="6"/>
      <c r="S803" s="6"/>
      <c r="X803" s="6"/>
    </row>
    <row r="804">
      <c r="L804" s="6"/>
      <c r="S804" s="6"/>
      <c r="X804" s="6"/>
    </row>
    <row r="805">
      <c r="L805" s="6"/>
      <c r="S805" s="6"/>
      <c r="X805" s="6"/>
    </row>
    <row r="806">
      <c r="L806" s="6"/>
      <c r="S806" s="6"/>
      <c r="X806" s="6"/>
    </row>
    <row r="807">
      <c r="L807" s="6"/>
      <c r="S807" s="6"/>
      <c r="X807" s="6"/>
    </row>
    <row r="808">
      <c r="L808" s="6"/>
      <c r="S808" s="6"/>
      <c r="X808" s="6"/>
    </row>
    <row r="809">
      <c r="L809" s="6"/>
      <c r="S809" s="6"/>
      <c r="X809" s="6"/>
    </row>
    <row r="810">
      <c r="L810" s="6"/>
      <c r="S810" s="6"/>
      <c r="X810" s="6"/>
    </row>
    <row r="811">
      <c r="L811" s="6"/>
      <c r="S811" s="6"/>
      <c r="X811" s="6"/>
    </row>
    <row r="812">
      <c r="L812" s="6"/>
      <c r="S812" s="6"/>
      <c r="X812" s="6"/>
    </row>
    <row r="813">
      <c r="L813" s="6"/>
      <c r="S813" s="6"/>
      <c r="X813" s="6"/>
    </row>
    <row r="814">
      <c r="L814" s="6"/>
      <c r="S814" s="6"/>
      <c r="X814" s="6"/>
    </row>
    <row r="815">
      <c r="L815" s="6"/>
      <c r="S815" s="6"/>
      <c r="X815" s="6"/>
    </row>
    <row r="816">
      <c r="L816" s="6"/>
      <c r="S816" s="6"/>
      <c r="X816" s="6"/>
    </row>
    <row r="817">
      <c r="L817" s="6"/>
      <c r="S817" s="6"/>
      <c r="X817" s="6"/>
    </row>
    <row r="818">
      <c r="L818" s="6"/>
      <c r="S818" s="6"/>
      <c r="X818" s="6"/>
    </row>
    <row r="819">
      <c r="L819" s="6"/>
      <c r="S819" s="6"/>
      <c r="X819" s="6"/>
    </row>
    <row r="820">
      <c r="L820" s="6"/>
      <c r="S820" s="6"/>
      <c r="X820" s="6"/>
    </row>
    <row r="821">
      <c r="L821" s="6"/>
      <c r="S821" s="6"/>
      <c r="X821" s="6"/>
    </row>
    <row r="822">
      <c r="L822" s="6"/>
      <c r="S822" s="6"/>
      <c r="X822" s="6"/>
    </row>
    <row r="823">
      <c r="L823" s="6"/>
      <c r="S823" s="6"/>
      <c r="X823" s="6"/>
    </row>
    <row r="824">
      <c r="L824" s="6"/>
      <c r="S824" s="6"/>
      <c r="X824" s="6"/>
    </row>
    <row r="825">
      <c r="L825" s="6"/>
      <c r="S825" s="6"/>
      <c r="X825" s="6"/>
    </row>
    <row r="826">
      <c r="L826" s="6"/>
      <c r="S826" s="6"/>
      <c r="X826" s="6"/>
    </row>
    <row r="827">
      <c r="L827" s="6"/>
      <c r="S827" s="6"/>
      <c r="X827" s="6"/>
    </row>
    <row r="828">
      <c r="L828" s="6"/>
      <c r="S828" s="6"/>
      <c r="X828" s="6"/>
    </row>
    <row r="829">
      <c r="L829" s="6"/>
      <c r="S829" s="6"/>
      <c r="X829" s="6"/>
    </row>
    <row r="830">
      <c r="L830" s="6"/>
      <c r="S830" s="6"/>
      <c r="X830" s="6"/>
    </row>
    <row r="831">
      <c r="L831" s="6"/>
      <c r="S831" s="6"/>
      <c r="X831" s="6"/>
    </row>
    <row r="832">
      <c r="L832" s="6"/>
      <c r="S832" s="6"/>
      <c r="X832" s="6"/>
    </row>
    <row r="833">
      <c r="L833" s="6"/>
      <c r="S833" s="6"/>
      <c r="X833" s="6"/>
    </row>
    <row r="834">
      <c r="L834" s="6"/>
      <c r="S834" s="6"/>
      <c r="X834" s="6"/>
    </row>
    <row r="835">
      <c r="L835" s="6"/>
      <c r="S835" s="6"/>
      <c r="X835" s="6"/>
    </row>
    <row r="836">
      <c r="L836" s="6"/>
      <c r="S836" s="6"/>
      <c r="X836" s="6"/>
    </row>
    <row r="837">
      <c r="L837" s="6"/>
      <c r="S837" s="6"/>
      <c r="X837" s="6"/>
    </row>
    <row r="838">
      <c r="L838" s="6"/>
      <c r="S838" s="6"/>
      <c r="X838" s="6"/>
    </row>
    <row r="839">
      <c r="L839" s="6"/>
      <c r="S839" s="6"/>
      <c r="X839" s="6"/>
    </row>
    <row r="840">
      <c r="L840" s="6"/>
      <c r="S840" s="6"/>
      <c r="X840" s="6"/>
    </row>
    <row r="841">
      <c r="L841" s="6"/>
      <c r="S841" s="6"/>
      <c r="X841" s="6"/>
    </row>
    <row r="842">
      <c r="L842" s="6"/>
      <c r="S842" s="6"/>
      <c r="X842" s="6"/>
    </row>
    <row r="843">
      <c r="L843" s="6"/>
      <c r="S843" s="6"/>
      <c r="X843" s="6"/>
    </row>
    <row r="844">
      <c r="L844" s="6"/>
      <c r="S844" s="6"/>
      <c r="X844" s="6"/>
    </row>
    <row r="845">
      <c r="L845" s="6"/>
      <c r="S845" s="6"/>
      <c r="X845" s="6"/>
    </row>
    <row r="846">
      <c r="L846" s="6"/>
      <c r="S846" s="6"/>
      <c r="X846" s="6"/>
    </row>
    <row r="847">
      <c r="L847" s="6"/>
      <c r="S847" s="6"/>
      <c r="X847" s="6"/>
    </row>
    <row r="848">
      <c r="L848" s="6"/>
      <c r="S848" s="6"/>
      <c r="X848" s="6"/>
    </row>
    <row r="849">
      <c r="L849" s="6"/>
      <c r="S849" s="6"/>
      <c r="X849" s="6"/>
    </row>
    <row r="850">
      <c r="L850" s="6"/>
      <c r="S850" s="6"/>
      <c r="X850" s="6"/>
    </row>
    <row r="851">
      <c r="L851" s="6"/>
      <c r="S851" s="6"/>
      <c r="X851" s="6"/>
    </row>
    <row r="852">
      <c r="L852" s="6"/>
      <c r="S852" s="6"/>
      <c r="X852" s="6"/>
    </row>
    <row r="853">
      <c r="L853" s="6"/>
      <c r="S853" s="6"/>
      <c r="X853" s="6"/>
    </row>
    <row r="854">
      <c r="L854" s="6"/>
      <c r="S854" s="6"/>
      <c r="X854" s="6"/>
    </row>
    <row r="855">
      <c r="L855" s="6"/>
      <c r="S855" s="6"/>
      <c r="X855" s="6"/>
    </row>
    <row r="856">
      <c r="L856" s="6"/>
      <c r="S856" s="6"/>
      <c r="X856" s="6"/>
    </row>
    <row r="857">
      <c r="L857" s="6"/>
      <c r="S857" s="6"/>
      <c r="X857" s="6"/>
    </row>
    <row r="858">
      <c r="L858" s="6"/>
      <c r="S858" s="6"/>
      <c r="X858" s="6"/>
    </row>
    <row r="859">
      <c r="L859" s="6"/>
      <c r="S859" s="6"/>
      <c r="X859" s="6"/>
    </row>
    <row r="860">
      <c r="L860" s="6"/>
      <c r="S860" s="6"/>
      <c r="X860" s="6"/>
    </row>
    <row r="861">
      <c r="L861" s="6"/>
      <c r="S861" s="6"/>
      <c r="X861" s="6"/>
    </row>
    <row r="862">
      <c r="L862" s="6"/>
      <c r="S862" s="6"/>
      <c r="X862" s="6"/>
    </row>
    <row r="863">
      <c r="L863" s="6"/>
      <c r="S863" s="6"/>
      <c r="X863" s="6"/>
    </row>
    <row r="864">
      <c r="L864" s="6"/>
      <c r="S864" s="6"/>
      <c r="X864" s="6"/>
    </row>
    <row r="865">
      <c r="L865" s="6"/>
      <c r="S865" s="6"/>
      <c r="X865" s="6"/>
    </row>
    <row r="866">
      <c r="L866" s="6"/>
      <c r="S866" s="6"/>
      <c r="X866" s="6"/>
    </row>
    <row r="867">
      <c r="L867" s="6"/>
      <c r="S867" s="6"/>
      <c r="X867" s="6"/>
    </row>
    <row r="868">
      <c r="L868" s="6"/>
      <c r="S868" s="6"/>
      <c r="X868" s="6"/>
    </row>
    <row r="869">
      <c r="L869" s="6"/>
      <c r="S869" s="6"/>
      <c r="X869" s="6"/>
    </row>
    <row r="870">
      <c r="L870" s="6"/>
      <c r="S870" s="6"/>
      <c r="X870" s="6"/>
    </row>
    <row r="871">
      <c r="L871" s="6"/>
      <c r="S871" s="6"/>
      <c r="X871" s="6"/>
    </row>
    <row r="872">
      <c r="L872" s="6"/>
      <c r="S872" s="6"/>
      <c r="X872" s="6"/>
    </row>
    <row r="873">
      <c r="L873" s="6"/>
      <c r="S873" s="6"/>
      <c r="X873" s="6"/>
    </row>
    <row r="874">
      <c r="L874" s="6"/>
      <c r="S874" s="6"/>
      <c r="X874" s="6"/>
    </row>
    <row r="875">
      <c r="L875" s="6"/>
      <c r="S875" s="6"/>
      <c r="X875" s="6"/>
    </row>
    <row r="876">
      <c r="L876" s="6"/>
      <c r="S876" s="6"/>
      <c r="X876" s="6"/>
    </row>
    <row r="877">
      <c r="L877" s="6"/>
      <c r="S877" s="6"/>
      <c r="X877" s="6"/>
    </row>
    <row r="878">
      <c r="L878" s="6"/>
      <c r="S878" s="6"/>
      <c r="X878" s="6"/>
    </row>
    <row r="879">
      <c r="L879" s="6"/>
      <c r="S879" s="6"/>
      <c r="X879" s="6"/>
    </row>
    <row r="880">
      <c r="L880" s="6"/>
      <c r="S880" s="6"/>
      <c r="X880" s="6"/>
    </row>
    <row r="881">
      <c r="L881" s="6"/>
      <c r="S881" s="6"/>
      <c r="X881" s="6"/>
    </row>
    <row r="882">
      <c r="L882" s="6"/>
      <c r="S882" s="6"/>
      <c r="X882" s="6"/>
    </row>
    <row r="883">
      <c r="L883" s="6"/>
      <c r="S883" s="6"/>
      <c r="X883" s="6"/>
    </row>
    <row r="884">
      <c r="L884" s="6"/>
      <c r="S884" s="6"/>
      <c r="X884" s="6"/>
    </row>
    <row r="885">
      <c r="L885" s="6"/>
      <c r="S885" s="6"/>
      <c r="X885" s="6"/>
    </row>
    <row r="886">
      <c r="L886" s="6"/>
      <c r="S886" s="6"/>
      <c r="X886" s="6"/>
    </row>
    <row r="887">
      <c r="L887" s="6"/>
      <c r="S887" s="6"/>
      <c r="X887" s="6"/>
    </row>
    <row r="888">
      <c r="L888" s="6"/>
      <c r="S888" s="6"/>
      <c r="X888" s="6"/>
    </row>
    <row r="889">
      <c r="L889" s="6"/>
      <c r="S889" s="6"/>
      <c r="X889" s="6"/>
    </row>
    <row r="890">
      <c r="L890" s="6"/>
      <c r="S890" s="6"/>
      <c r="X890" s="6"/>
    </row>
    <row r="891">
      <c r="L891" s="6"/>
      <c r="S891" s="6"/>
      <c r="X891" s="6"/>
    </row>
    <row r="892">
      <c r="L892" s="6"/>
      <c r="S892" s="6"/>
      <c r="X892" s="6"/>
    </row>
    <row r="893">
      <c r="L893" s="6"/>
      <c r="S893" s="6"/>
      <c r="X893" s="6"/>
    </row>
    <row r="894">
      <c r="L894" s="6"/>
      <c r="S894" s="6"/>
      <c r="X894" s="6"/>
    </row>
    <row r="895">
      <c r="L895" s="6"/>
      <c r="S895" s="6"/>
      <c r="X895" s="6"/>
    </row>
    <row r="896">
      <c r="L896" s="6"/>
      <c r="S896" s="6"/>
      <c r="X896" s="6"/>
    </row>
    <row r="897">
      <c r="L897" s="6"/>
      <c r="S897" s="6"/>
      <c r="X897" s="6"/>
    </row>
    <row r="898">
      <c r="L898" s="6"/>
      <c r="S898" s="6"/>
      <c r="X898" s="6"/>
    </row>
    <row r="899">
      <c r="L899" s="6"/>
      <c r="S899" s="6"/>
      <c r="X899" s="6"/>
    </row>
    <row r="900">
      <c r="L900" s="6"/>
      <c r="S900" s="6"/>
      <c r="X900" s="6"/>
    </row>
    <row r="901">
      <c r="L901" s="6"/>
      <c r="S901" s="6"/>
      <c r="X901" s="6"/>
    </row>
    <row r="902">
      <c r="L902" s="6"/>
      <c r="S902" s="6"/>
      <c r="X902" s="6"/>
    </row>
    <row r="903">
      <c r="L903" s="6"/>
      <c r="S903" s="6"/>
      <c r="X903" s="6"/>
    </row>
    <row r="904">
      <c r="L904" s="6"/>
      <c r="S904" s="6"/>
      <c r="X904" s="6"/>
    </row>
    <row r="905">
      <c r="L905" s="6"/>
      <c r="S905" s="6"/>
      <c r="X905" s="6"/>
    </row>
    <row r="906">
      <c r="L906" s="6"/>
      <c r="S906" s="6"/>
      <c r="X906" s="6"/>
    </row>
    <row r="907">
      <c r="L907" s="6"/>
      <c r="S907" s="6"/>
      <c r="X907" s="6"/>
    </row>
    <row r="908">
      <c r="L908" s="6"/>
      <c r="S908" s="6"/>
      <c r="X908" s="6"/>
    </row>
    <row r="909">
      <c r="L909" s="6"/>
      <c r="S909" s="6"/>
      <c r="X909" s="6"/>
    </row>
    <row r="910">
      <c r="L910" s="6"/>
      <c r="S910" s="6"/>
      <c r="X910" s="6"/>
    </row>
    <row r="911">
      <c r="L911" s="6"/>
      <c r="S911" s="6"/>
      <c r="X911" s="6"/>
    </row>
    <row r="912">
      <c r="L912" s="6"/>
      <c r="S912" s="6"/>
      <c r="X912" s="6"/>
    </row>
    <row r="913">
      <c r="L913" s="6"/>
      <c r="S913" s="6"/>
      <c r="X913" s="6"/>
    </row>
    <row r="914">
      <c r="L914" s="6"/>
      <c r="S914" s="6"/>
      <c r="X914" s="6"/>
    </row>
    <row r="915">
      <c r="L915" s="6"/>
      <c r="S915" s="6"/>
      <c r="X915" s="6"/>
    </row>
    <row r="916">
      <c r="L916" s="6"/>
      <c r="S916" s="6"/>
      <c r="X916" s="6"/>
    </row>
    <row r="917">
      <c r="L917" s="6"/>
      <c r="S917" s="6"/>
      <c r="X917" s="6"/>
    </row>
    <row r="918">
      <c r="L918" s="6"/>
      <c r="S918" s="6"/>
      <c r="X918" s="6"/>
    </row>
    <row r="919">
      <c r="L919" s="6"/>
      <c r="S919" s="6"/>
      <c r="X919" s="6"/>
    </row>
    <row r="920">
      <c r="L920" s="6"/>
      <c r="S920" s="6"/>
      <c r="X920" s="6"/>
    </row>
    <row r="921">
      <c r="L921" s="6"/>
      <c r="S921" s="6"/>
      <c r="X921" s="6"/>
    </row>
    <row r="922">
      <c r="L922" s="6"/>
      <c r="S922" s="6"/>
      <c r="X922" s="6"/>
    </row>
    <row r="923">
      <c r="L923" s="6"/>
      <c r="S923" s="6"/>
      <c r="X923" s="6"/>
    </row>
    <row r="924">
      <c r="L924" s="6"/>
      <c r="S924" s="6"/>
      <c r="X924" s="6"/>
    </row>
    <row r="925">
      <c r="L925" s="6"/>
      <c r="S925" s="6"/>
      <c r="X925" s="6"/>
    </row>
    <row r="926">
      <c r="L926" s="6"/>
      <c r="S926" s="6"/>
      <c r="X926" s="6"/>
    </row>
    <row r="927">
      <c r="L927" s="6"/>
      <c r="S927" s="6"/>
      <c r="X927" s="6"/>
    </row>
    <row r="928">
      <c r="L928" s="6"/>
      <c r="S928" s="6"/>
      <c r="X928" s="6"/>
    </row>
    <row r="929">
      <c r="L929" s="6"/>
      <c r="S929" s="6"/>
      <c r="X929" s="6"/>
    </row>
    <row r="930">
      <c r="L930" s="6"/>
      <c r="S930" s="6"/>
      <c r="X930" s="6"/>
    </row>
    <row r="931">
      <c r="L931" s="6"/>
      <c r="S931" s="6"/>
      <c r="X931" s="6"/>
    </row>
    <row r="932">
      <c r="L932" s="6"/>
      <c r="S932" s="6"/>
      <c r="X932" s="6"/>
    </row>
    <row r="933">
      <c r="L933" s="6"/>
      <c r="S933" s="6"/>
      <c r="X933" s="6"/>
    </row>
    <row r="934">
      <c r="L934" s="6"/>
      <c r="S934" s="6"/>
      <c r="X934" s="6"/>
    </row>
    <row r="935">
      <c r="L935" s="6"/>
      <c r="S935" s="6"/>
      <c r="X935" s="6"/>
    </row>
    <row r="936">
      <c r="L936" s="6"/>
      <c r="S936" s="6"/>
      <c r="X936" s="6"/>
    </row>
    <row r="937">
      <c r="L937" s="6"/>
      <c r="S937" s="6"/>
      <c r="X937" s="6"/>
    </row>
    <row r="938">
      <c r="L938" s="6"/>
      <c r="S938" s="6"/>
      <c r="X938" s="6"/>
    </row>
    <row r="939">
      <c r="L939" s="6"/>
      <c r="S939" s="6"/>
      <c r="X939" s="6"/>
    </row>
    <row r="940">
      <c r="L940" s="6"/>
      <c r="S940" s="6"/>
      <c r="X940" s="6"/>
    </row>
    <row r="941">
      <c r="L941" s="6"/>
      <c r="S941" s="6"/>
      <c r="X941" s="6"/>
    </row>
    <row r="942">
      <c r="L942" s="6"/>
      <c r="S942" s="6"/>
      <c r="X942" s="6"/>
    </row>
    <row r="943">
      <c r="L943" s="6"/>
      <c r="S943" s="6"/>
      <c r="X943" s="6"/>
    </row>
    <row r="944">
      <c r="L944" s="6"/>
      <c r="S944" s="6"/>
      <c r="X944" s="6"/>
    </row>
    <row r="945">
      <c r="L945" s="6"/>
      <c r="S945" s="6"/>
      <c r="X945" s="6"/>
    </row>
    <row r="946">
      <c r="L946" s="6"/>
      <c r="S946" s="6"/>
      <c r="X946" s="6"/>
    </row>
    <row r="947">
      <c r="L947" s="6"/>
      <c r="S947" s="6"/>
      <c r="X947" s="6"/>
    </row>
    <row r="948">
      <c r="L948" s="6"/>
      <c r="S948" s="6"/>
      <c r="X948" s="6"/>
    </row>
    <row r="949">
      <c r="L949" s="6"/>
      <c r="S949" s="6"/>
      <c r="X949" s="6"/>
    </row>
    <row r="950">
      <c r="L950" s="6"/>
      <c r="S950" s="6"/>
      <c r="X950" s="6"/>
    </row>
    <row r="951">
      <c r="L951" s="6"/>
      <c r="S951" s="6"/>
      <c r="X951" s="6"/>
    </row>
    <row r="952">
      <c r="L952" s="6"/>
      <c r="S952" s="6"/>
      <c r="X952" s="6"/>
    </row>
    <row r="953">
      <c r="L953" s="6"/>
      <c r="S953" s="6"/>
      <c r="X953" s="6"/>
    </row>
    <row r="954">
      <c r="L954" s="6"/>
      <c r="S954" s="6"/>
      <c r="X954" s="6"/>
    </row>
    <row r="955">
      <c r="L955" s="6"/>
      <c r="S955" s="6"/>
      <c r="X955" s="6"/>
    </row>
    <row r="956">
      <c r="L956" s="6"/>
      <c r="S956" s="6"/>
      <c r="X956" s="6"/>
    </row>
    <row r="957">
      <c r="L957" s="6"/>
      <c r="S957" s="6"/>
      <c r="X957" s="6"/>
    </row>
    <row r="958">
      <c r="L958" s="6"/>
      <c r="S958" s="6"/>
      <c r="X958" s="6"/>
    </row>
    <row r="959">
      <c r="L959" s="6"/>
      <c r="S959" s="6"/>
      <c r="X959" s="6"/>
    </row>
    <row r="960">
      <c r="L960" s="6"/>
      <c r="S960" s="6"/>
      <c r="X960" s="6"/>
    </row>
    <row r="961">
      <c r="L961" s="6"/>
      <c r="S961" s="6"/>
      <c r="X961" s="6"/>
    </row>
    <row r="962">
      <c r="L962" s="6"/>
      <c r="S962" s="6"/>
      <c r="X962" s="6"/>
    </row>
    <row r="963">
      <c r="L963" s="6"/>
      <c r="S963" s="6"/>
      <c r="X963" s="6"/>
    </row>
    <row r="964">
      <c r="L964" s="6"/>
      <c r="S964" s="6"/>
      <c r="X964" s="6"/>
    </row>
    <row r="965">
      <c r="L965" s="6"/>
      <c r="S965" s="6"/>
      <c r="X965" s="6"/>
    </row>
    <row r="966">
      <c r="L966" s="6"/>
      <c r="S966" s="6"/>
      <c r="X966" s="6"/>
    </row>
    <row r="967">
      <c r="L967" s="6"/>
      <c r="S967" s="6"/>
      <c r="X967" s="6"/>
    </row>
    <row r="968">
      <c r="L968" s="6"/>
      <c r="S968" s="6"/>
      <c r="X968" s="6"/>
    </row>
    <row r="969">
      <c r="L969" s="6"/>
      <c r="S969" s="6"/>
      <c r="X969" s="6"/>
    </row>
    <row r="970">
      <c r="L970" s="6"/>
      <c r="S970" s="6"/>
      <c r="X970" s="6"/>
    </row>
    <row r="971">
      <c r="L971" s="6"/>
      <c r="S971" s="6"/>
      <c r="X971" s="6"/>
    </row>
    <row r="972">
      <c r="L972" s="6"/>
      <c r="S972" s="6"/>
      <c r="X972" s="6"/>
    </row>
    <row r="973">
      <c r="L973" s="6"/>
      <c r="S973" s="6"/>
      <c r="X973" s="6"/>
    </row>
    <row r="974">
      <c r="L974" s="6"/>
      <c r="S974" s="6"/>
      <c r="X974" s="6"/>
    </row>
    <row r="975">
      <c r="L975" s="6"/>
      <c r="S975" s="6"/>
      <c r="X975" s="6"/>
    </row>
    <row r="976">
      <c r="L976" s="6"/>
      <c r="S976" s="6"/>
      <c r="X976" s="6"/>
    </row>
    <row r="977">
      <c r="L977" s="6"/>
      <c r="S977" s="6"/>
      <c r="X977" s="6"/>
    </row>
    <row r="978">
      <c r="L978" s="6"/>
      <c r="S978" s="6"/>
      <c r="X978" s="6"/>
    </row>
    <row r="979">
      <c r="L979" s="6"/>
      <c r="S979" s="6"/>
      <c r="X979" s="6"/>
    </row>
    <row r="980">
      <c r="L980" s="6"/>
      <c r="S980" s="6"/>
      <c r="X980" s="6"/>
    </row>
    <row r="981">
      <c r="L981" s="6"/>
      <c r="S981" s="6"/>
      <c r="X981" s="6"/>
    </row>
    <row r="982">
      <c r="L982" s="6"/>
      <c r="S982" s="6"/>
      <c r="X982" s="6"/>
    </row>
    <row r="983">
      <c r="L983" s="6"/>
      <c r="S983" s="6"/>
      <c r="X983" s="6"/>
    </row>
    <row r="984">
      <c r="L984" s="6"/>
      <c r="S984" s="6"/>
      <c r="X984" s="6"/>
    </row>
    <row r="985">
      <c r="L985" s="6"/>
      <c r="S985" s="6"/>
      <c r="X985" s="6"/>
    </row>
    <row r="986">
      <c r="L986" s="6"/>
      <c r="S986" s="6"/>
      <c r="X986" s="6"/>
    </row>
    <row r="987">
      <c r="L987" s="6"/>
      <c r="S987" s="6"/>
      <c r="X987" s="6"/>
    </row>
    <row r="988">
      <c r="L988" s="6"/>
      <c r="S988" s="6"/>
      <c r="X988" s="6"/>
    </row>
    <row r="989">
      <c r="L989" s="6"/>
      <c r="S989" s="6"/>
      <c r="X989" s="6"/>
    </row>
    <row r="990">
      <c r="L990" s="6"/>
      <c r="S990" s="6"/>
      <c r="X990" s="6"/>
    </row>
    <row r="991">
      <c r="L991" s="6"/>
      <c r="S991" s="6"/>
      <c r="X991" s="6"/>
    </row>
    <row r="992">
      <c r="L992" s="6"/>
      <c r="S992" s="6"/>
      <c r="X992" s="6"/>
    </row>
    <row r="993">
      <c r="L993" s="6"/>
      <c r="S993" s="6"/>
      <c r="X993" s="6"/>
    </row>
    <row r="994">
      <c r="L994" s="6"/>
      <c r="S994" s="6"/>
      <c r="X994" s="6"/>
    </row>
    <row r="995">
      <c r="L995" s="6"/>
      <c r="S995" s="6"/>
      <c r="X995" s="6"/>
    </row>
    <row r="996">
      <c r="L996" s="6"/>
      <c r="S996" s="6"/>
      <c r="X996" s="6"/>
    </row>
    <row r="997">
      <c r="L997" s="6"/>
      <c r="S997" s="6"/>
      <c r="X997" s="6"/>
    </row>
    <row r="998">
      <c r="L998" s="6"/>
      <c r="S998" s="6"/>
      <c r="X998" s="6"/>
    </row>
    <row r="999">
      <c r="L999" s="6"/>
      <c r="S999" s="6"/>
      <c r="X999" s="6"/>
    </row>
    <row r="1000">
      <c r="L1000" s="6"/>
      <c r="S1000" s="6"/>
      <c r="X1000" s="6"/>
    </row>
    <row r="1001">
      <c r="L1001" s="6"/>
      <c r="S1001" s="6"/>
      <c r="X1001" s="6"/>
    </row>
  </sheetData>
  <mergeCells count="9">
    <mergeCell ref="M37:R37"/>
    <mergeCell ref="T37:W37"/>
    <mergeCell ref="B3:K3"/>
    <mergeCell ref="M3:R3"/>
    <mergeCell ref="T3:W3"/>
    <mergeCell ref="B20:K20"/>
    <mergeCell ref="M20:R20"/>
    <mergeCell ref="T20:W20"/>
    <mergeCell ref="B37:K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74" t="s">
        <v>94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8" t="s">
        <v>2</v>
      </c>
      <c r="M2" s="9"/>
      <c r="N2" s="9"/>
      <c r="O2" s="9"/>
      <c r="P2" s="9"/>
      <c r="Q2" s="10"/>
      <c r="R2" s="8" t="s">
        <v>3</v>
      </c>
      <c r="S2" s="9"/>
      <c r="T2" s="9"/>
      <c r="U2" s="10"/>
      <c r="V2" s="37" t="s">
        <v>95</v>
      </c>
      <c r="W2" s="37" t="s">
        <v>96</v>
      </c>
      <c r="X2" s="37" t="s">
        <v>97</v>
      </c>
      <c r="Y2" s="37" t="s">
        <v>98</v>
      </c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</row>
    <row r="4">
      <c r="A4" s="79" t="s">
        <v>27</v>
      </c>
      <c r="B4" s="80">
        <v>0.0</v>
      </c>
      <c r="C4" s="80">
        <v>0.1802</v>
      </c>
      <c r="D4" s="80">
        <v>0.0972</v>
      </c>
      <c r="E4" s="80">
        <v>0.0457</v>
      </c>
      <c r="F4" s="80">
        <v>0.0649</v>
      </c>
      <c r="G4" s="80">
        <v>0.0</v>
      </c>
      <c r="H4" s="80">
        <v>0.1607</v>
      </c>
      <c r="I4" s="80">
        <v>8.0E-4</v>
      </c>
      <c r="J4" s="80">
        <v>0.0</v>
      </c>
      <c r="K4" s="80">
        <v>0.2112</v>
      </c>
      <c r="L4" s="81"/>
      <c r="M4" s="80">
        <v>0.0</v>
      </c>
      <c r="N4" s="80">
        <v>4.0E-4</v>
      </c>
      <c r="O4" s="80">
        <v>2.0E-4</v>
      </c>
      <c r="P4" s="80">
        <v>0.0</v>
      </c>
      <c r="Q4" s="81"/>
      <c r="R4" s="80">
        <v>4.0E-4</v>
      </c>
      <c r="S4" s="80">
        <v>4.0E-4</v>
      </c>
      <c r="T4" s="80">
        <v>4.0E-4</v>
      </c>
      <c r="U4" s="80">
        <v>0.0</v>
      </c>
      <c r="V4" s="82">
        <v>6.0</v>
      </c>
      <c r="W4" s="82">
        <v>6.0</v>
      </c>
      <c r="X4" s="83"/>
      <c r="Y4" s="82">
        <v>6.0</v>
      </c>
      <c r="Z4" s="84"/>
    </row>
    <row r="5">
      <c r="A5" s="85" t="s">
        <v>28</v>
      </c>
      <c r="B5" s="80">
        <v>0.0</v>
      </c>
      <c r="C5" s="80">
        <v>0.0</v>
      </c>
      <c r="D5" s="80">
        <v>0.0</v>
      </c>
      <c r="E5" s="80">
        <v>0.0</v>
      </c>
      <c r="F5" s="80">
        <v>0.0</v>
      </c>
      <c r="G5" s="80">
        <v>0.0</v>
      </c>
      <c r="H5" s="80">
        <v>0.0</v>
      </c>
      <c r="I5" s="80">
        <v>0.0</v>
      </c>
      <c r="J5" s="80">
        <v>0.0</v>
      </c>
      <c r="K5" s="80">
        <v>0.0</v>
      </c>
      <c r="L5" s="80">
        <v>0.0</v>
      </c>
      <c r="M5" s="80">
        <v>0.0</v>
      </c>
      <c r="N5" s="80">
        <v>0.0</v>
      </c>
      <c r="O5" s="80">
        <v>0.0</v>
      </c>
      <c r="P5" s="80">
        <v>0.0</v>
      </c>
      <c r="Q5" s="80">
        <v>0.0</v>
      </c>
      <c r="R5" s="81"/>
      <c r="S5" s="80">
        <v>0.0</v>
      </c>
      <c r="T5" s="81"/>
      <c r="U5" s="81"/>
      <c r="V5" s="82">
        <v>17.0</v>
      </c>
      <c r="W5" s="83"/>
      <c r="X5" s="83"/>
      <c r="Y5" s="83"/>
      <c r="Z5" s="84"/>
    </row>
    <row r="6">
      <c r="A6" s="85" t="s">
        <v>29</v>
      </c>
      <c r="B6" s="80">
        <v>0.0</v>
      </c>
      <c r="C6" s="80">
        <v>0.0</v>
      </c>
      <c r="D6" s="80">
        <v>0.0</v>
      </c>
      <c r="E6" s="80">
        <v>0.0</v>
      </c>
      <c r="F6" s="80">
        <v>0.0</v>
      </c>
      <c r="G6" s="80">
        <v>0.0</v>
      </c>
      <c r="H6" s="80">
        <v>0.0</v>
      </c>
      <c r="I6" s="80">
        <v>0.0</v>
      </c>
      <c r="J6" s="80">
        <v>0.0</v>
      </c>
      <c r="K6" s="80">
        <v>0.0</v>
      </c>
      <c r="L6" s="80">
        <v>0.0</v>
      </c>
      <c r="M6" s="80">
        <v>0.0</v>
      </c>
      <c r="N6" s="80">
        <v>0.0</v>
      </c>
      <c r="O6" s="80">
        <v>0.0</v>
      </c>
      <c r="P6" s="81"/>
      <c r="Q6" s="80">
        <v>0.0</v>
      </c>
      <c r="R6" s="81"/>
      <c r="S6" s="80">
        <v>0.0</v>
      </c>
      <c r="T6" s="81"/>
      <c r="U6" s="81"/>
      <c r="V6" s="82">
        <v>16.0</v>
      </c>
      <c r="W6" s="83"/>
      <c r="X6" s="83"/>
      <c r="Y6" s="83"/>
      <c r="Z6" s="84"/>
    </row>
    <row r="7">
      <c r="A7" s="85" t="s">
        <v>30</v>
      </c>
      <c r="B7" s="80">
        <v>0.0</v>
      </c>
      <c r="C7" s="80">
        <v>0.0</v>
      </c>
      <c r="D7" s="81"/>
      <c r="E7" s="80">
        <v>0.0</v>
      </c>
      <c r="F7" s="80">
        <v>0.0</v>
      </c>
      <c r="G7" s="80">
        <v>0.0</v>
      </c>
      <c r="H7" s="81"/>
      <c r="I7" s="80">
        <v>0.0</v>
      </c>
      <c r="J7" s="81"/>
      <c r="K7" s="80">
        <v>0.0</v>
      </c>
      <c r="L7" s="80">
        <v>0.0</v>
      </c>
      <c r="M7" s="80">
        <v>0.0</v>
      </c>
      <c r="N7" s="81"/>
      <c r="O7" s="81"/>
      <c r="P7" s="86"/>
      <c r="Q7" s="81"/>
      <c r="R7" s="86"/>
      <c r="S7" s="80">
        <v>0.0</v>
      </c>
      <c r="T7" s="86"/>
      <c r="U7" s="81"/>
      <c r="V7" s="82">
        <v>10.0</v>
      </c>
      <c r="W7" s="83"/>
      <c r="X7" s="83"/>
      <c r="Y7" s="83"/>
      <c r="Z7" s="84"/>
    </row>
    <row r="8">
      <c r="A8" s="85" t="s">
        <v>31</v>
      </c>
      <c r="B8" s="80">
        <v>0.0</v>
      </c>
      <c r="C8" s="80">
        <v>0.0</v>
      </c>
      <c r="D8" s="80">
        <v>0.0</v>
      </c>
      <c r="E8" s="80">
        <v>0.0</v>
      </c>
      <c r="F8" s="80">
        <v>0.0</v>
      </c>
      <c r="G8" s="80">
        <v>0.0</v>
      </c>
      <c r="H8" s="80">
        <v>0.0</v>
      </c>
      <c r="I8" s="80">
        <v>0.0</v>
      </c>
      <c r="J8" s="80">
        <v>0.0</v>
      </c>
      <c r="K8" s="80">
        <v>0.0</v>
      </c>
      <c r="L8" s="81"/>
      <c r="M8" s="81"/>
      <c r="N8" s="81"/>
      <c r="O8" s="80">
        <v>0.0</v>
      </c>
      <c r="P8" s="80">
        <v>0.0</v>
      </c>
      <c r="Q8" s="80">
        <v>0.0</v>
      </c>
      <c r="R8" s="80">
        <v>0.0</v>
      </c>
      <c r="S8" s="80">
        <v>0.0</v>
      </c>
      <c r="T8" s="87"/>
      <c r="U8" s="81"/>
      <c r="V8" s="82">
        <v>15.0</v>
      </c>
      <c r="W8" s="83"/>
      <c r="X8" s="83"/>
      <c r="Y8" s="83"/>
      <c r="Z8" s="84"/>
    </row>
    <row r="9">
      <c r="A9" s="85" t="s">
        <v>32</v>
      </c>
      <c r="B9" s="80">
        <v>0.0</v>
      </c>
      <c r="C9" s="80">
        <v>0.0</v>
      </c>
      <c r="D9" s="81"/>
      <c r="E9" s="80">
        <v>0.0</v>
      </c>
      <c r="F9" s="81"/>
      <c r="G9" s="81"/>
      <c r="H9" s="80">
        <v>0.0</v>
      </c>
      <c r="I9" s="80">
        <v>0.0</v>
      </c>
      <c r="J9" s="80">
        <v>0.0</v>
      </c>
      <c r="K9" s="80">
        <v>0.0</v>
      </c>
      <c r="L9" s="80">
        <v>0.0</v>
      </c>
      <c r="M9" s="80">
        <v>0.0</v>
      </c>
      <c r="N9" s="81"/>
      <c r="O9" s="80">
        <v>0.0</v>
      </c>
      <c r="P9" s="80">
        <v>0.0</v>
      </c>
      <c r="Q9" s="81"/>
      <c r="R9" s="80">
        <v>0.0</v>
      </c>
      <c r="S9" s="80">
        <v>0.0</v>
      </c>
      <c r="T9" s="80">
        <v>0.0</v>
      </c>
      <c r="U9" s="80">
        <v>0.0</v>
      </c>
      <c r="V9" s="82">
        <v>15.0</v>
      </c>
      <c r="W9" s="83"/>
      <c r="X9" s="83"/>
      <c r="Y9" s="83"/>
      <c r="Z9" s="84"/>
    </row>
    <row r="10">
      <c r="A10" s="85" t="s">
        <v>33</v>
      </c>
      <c r="B10" s="80">
        <v>0.0</v>
      </c>
      <c r="C10" s="80">
        <v>0.0</v>
      </c>
      <c r="D10" s="80">
        <v>0.0</v>
      </c>
      <c r="E10" s="80">
        <v>0.0</v>
      </c>
      <c r="F10" s="80">
        <v>0.0</v>
      </c>
      <c r="G10" s="80">
        <v>0.0</v>
      </c>
      <c r="H10" s="80">
        <v>0.0</v>
      </c>
      <c r="I10" s="80">
        <v>0.0</v>
      </c>
      <c r="J10" s="80">
        <v>0.0</v>
      </c>
      <c r="K10" s="80">
        <v>0.0</v>
      </c>
      <c r="L10" s="80">
        <v>0.0</v>
      </c>
      <c r="M10" s="80">
        <v>0.0</v>
      </c>
      <c r="N10" s="80">
        <v>0.0</v>
      </c>
      <c r="O10" s="80">
        <v>0.0</v>
      </c>
      <c r="P10" s="80">
        <v>0.0</v>
      </c>
      <c r="Q10" s="80">
        <v>0.0</v>
      </c>
      <c r="R10" s="80">
        <v>0.0</v>
      </c>
      <c r="S10" s="80">
        <v>3.0E-4</v>
      </c>
      <c r="T10" s="80">
        <v>2.0E-4</v>
      </c>
      <c r="U10" s="80">
        <v>0.0</v>
      </c>
      <c r="V10" s="82">
        <v>18.0</v>
      </c>
      <c r="W10" s="82">
        <v>2.0</v>
      </c>
      <c r="X10" s="83"/>
      <c r="Y10" s="83"/>
      <c r="Z10" s="84"/>
    </row>
    <row r="11">
      <c r="A11" s="85" t="s">
        <v>34</v>
      </c>
      <c r="B11" s="80">
        <v>0.0</v>
      </c>
      <c r="C11" s="80">
        <v>4.0E-4</v>
      </c>
      <c r="D11" s="80">
        <v>0.0</v>
      </c>
      <c r="E11" s="80">
        <v>9.0E-4</v>
      </c>
      <c r="F11" s="80">
        <v>0.0</v>
      </c>
      <c r="G11" s="81"/>
      <c r="H11" s="80">
        <v>4.0E-4</v>
      </c>
      <c r="I11" s="80">
        <v>2.0E-4</v>
      </c>
      <c r="J11" s="81"/>
      <c r="K11" s="80">
        <v>3.0E-4</v>
      </c>
      <c r="L11" s="80">
        <v>6.0E-4</v>
      </c>
      <c r="M11" s="80">
        <v>5.0E-4</v>
      </c>
      <c r="N11" s="81"/>
      <c r="O11" s="81"/>
      <c r="P11" s="81"/>
      <c r="Q11" s="80">
        <v>4.0E-4</v>
      </c>
      <c r="R11" s="81"/>
      <c r="S11" s="80">
        <v>4.0E-4</v>
      </c>
      <c r="T11" s="80">
        <v>0.0031</v>
      </c>
      <c r="U11" s="80"/>
      <c r="V11" s="82">
        <v>3.0</v>
      </c>
      <c r="W11" s="82">
        <v>9.0</v>
      </c>
      <c r="X11" s="82">
        <v>1.0</v>
      </c>
      <c r="Y11" s="83"/>
      <c r="Z11" s="84"/>
    </row>
    <row r="12">
      <c r="A12" s="85" t="s">
        <v>35</v>
      </c>
      <c r="B12" s="80">
        <v>0.0</v>
      </c>
      <c r="C12" s="80">
        <v>0.0</v>
      </c>
      <c r="D12" s="80">
        <v>0.0</v>
      </c>
      <c r="E12" s="80">
        <v>0.0</v>
      </c>
      <c r="F12" s="80">
        <v>0.0</v>
      </c>
      <c r="G12" s="80">
        <v>0.0</v>
      </c>
      <c r="H12" s="80">
        <v>0.0</v>
      </c>
      <c r="I12" s="80">
        <v>0.0</v>
      </c>
      <c r="J12" s="81"/>
      <c r="K12" s="80">
        <v>0.0</v>
      </c>
      <c r="L12" s="80">
        <v>0.0834</v>
      </c>
      <c r="M12" s="80">
        <v>1.0</v>
      </c>
      <c r="N12" s="80">
        <v>1.0</v>
      </c>
      <c r="O12" s="80">
        <v>1.0</v>
      </c>
      <c r="P12" s="80">
        <v>0.0368</v>
      </c>
      <c r="Q12" s="80">
        <v>0.8195</v>
      </c>
      <c r="R12" s="88"/>
      <c r="S12" s="80">
        <v>1.0</v>
      </c>
      <c r="T12" s="80">
        <v>1.0</v>
      </c>
      <c r="U12" s="81"/>
      <c r="V12" s="82">
        <v>9.0</v>
      </c>
      <c r="W12" s="83"/>
      <c r="X12" s="83"/>
      <c r="Y12" s="82">
        <v>3.0</v>
      </c>
      <c r="Z12" s="37" t="s">
        <v>99</v>
      </c>
    </row>
    <row r="13">
      <c r="A13" s="85" t="s">
        <v>36</v>
      </c>
      <c r="B13" s="81"/>
      <c r="C13" s="81"/>
      <c r="D13" s="81"/>
      <c r="E13" s="81"/>
      <c r="F13" s="81"/>
      <c r="G13" s="81"/>
      <c r="H13" s="81"/>
      <c r="I13" s="86"/>
      <c r="J13" s="81"/>
      <c r="K13" s="81"/>
      <c r="L13" s="81"/>
      <c r="M13" s="86"/>
      <c r="N13" s="81"/>
      <c r="O13" s="81"/>
      <c r="P13" s="86"/>
      <c r="Q13" s="86"/>
      <c r="R13" s="81"/>
      <c r="S13" s="86"/>
      <c r="T13" s="81"/>
      <c r="U13" s="81"/>
      <c r="V13" s="83"/>
      <c r="W13" s="83"/>
      <c r="X13" s="83"/>
      <c r="Y13" s="84"/>
      <c r="Z13" s="84"/>
    </row>
    <row r="14">
      <c r="V14" s="82">
        <f t="shared" ref="V14:Y14" si="1">sum(V4:V13)</f>
        <v>109</v>
      </c>
      <c r="W14" s="82">
        <f t="shared" si="1"/>
        <v>17</v>
      </c>
      <c r="X14" s="82">
        <f t="shared" si="1"/>
        <v>1</v>
      </c>
      <c r="Y14" s="82">
        <f t="shared" si="1"/>
        <v>9</v>
      </c>
    </row>
    <row r="18">
      <c r="A18" s="74" t="s">
        <v>100</v>
      </c>
      <c r="B18" s="2" t="s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7"/>
      <c r="B19" s="8" t="s">
        <v>1</v>
      </c>
      <c r="C19" s="9"/>
      <c r="D19" s="9"/>
      <c r="E19" s="9"/>
      <c r="F19" s="9"/>
      <c r="G19" s="9"/>
      <c r="H19" s="9"/>
      <c r="I19" s="9"/>
      <c r="J19" s="9"/>
      <c r="K19" s="10"/>
      <c r="L19" s="8" t="s">
        <v>2</v>
      </c>
      <c r="M19" s="9"/>
      <c r="N19" s="9"/>
      <c r="O19" s="9"/>
      <c r="P19" s="9"/>
      <c r="Q19" s="10"/>
      <c r="R19" s="8" t="s">
        <v>3</v>
      </c>
      <c r="S19" s="9"/>
      <c r="T19" s="9"/>
      <c r="U19" s="10"/>
    </row>
    <row r="20">
      <c r="A20" s="13" t="s">
        <v>4</v>
      </c>
      <c r="B20" s="14" t="s">
        <v>5</v>
      </c>
      <c r="C20" s="14" t="s">
        <v>6</v>
      </c>
      <c r="D20" s="14" t="s">
        <v>7</v>
      </c>
      <c r="E20" s="14" t="s">
        <v>8</v>
      </c>
      <c r="F20" s="14" t="s">
        <v>9</v>
      </c>
      <c r="G20" s="14" t="s">
        <v>10</v>
      </c>
      <c r="H20" s="14" t="s">
        <v>11</v>
      </c>
      <c r="I20" s="14" t="s">
        <v>12</v>
      </c>
      <c r="J20" s="14" t="s">
        <v>13</v>
      </c>
      <c r="K20" s="14" t="s">
        <v>14</v>
      </c>
      <c r="L20" s="14" t="s">
        <v>16</v>
      </c>
      <c r="M20" s="14" t="s">
        <v>17</v>
      </c>
      <c r="N20" s="14" t="s">
        <v>18</v>
      </c>
      <c r="O20" s="14" t="s">
        <v>19</v>
      </c>
      <c r="P20" s="14" t="s">
        <v>20</v>
      </c>
      <c r="Q20" s="14" t="s">
        <v>21</v>
      </c>
      <c r="R20" s="14" t="s">
        <v>22</v>
      </c>
      <c r="S20" s="14" t="s">
        <v>23</v>
      </c>
      <c r="T20" s="14" t="s">
        <v>24</v>
      </c>
      <c r="U20" s="14" t="s">
        <v>25</v>
      </c>
    </row>
    <row r="21">
      <c r="A21" s="18" t="s">
        <v>27</v>
      </c>
      <c r="B21" s="19">
        <v>-4.0</v>
      </c>
      <c r="C21" s="19">
        <v>-8.0</v>
      </c>
      <c r="D21" s="19">
        <v>-8.0</v>
      </c>
      <c r="E21" s="19">
        <v>-8.0</v>
      </c>
      <c r="F21" s="19">
        <v>-11.0</v>
      </c>
      <c r="G21" s="19">
        <v>-8.0</v>
      </c>
      <c r="H21" s="19">
        <v>-8.0</v>
      </c>
      <c r="I21" s="19">
        <v>-8.0</v>
      </c>
      <c r="J21" s="19">
        <v>-5.0</v>
      </c>
      <c r="K21" s="19">
        <v>-8.0</v>
      </c>
      <c r="L21" s="31"/>
      <c r="M21" s="19">
        <v>-7.0</v>
      </c>
      <c r="N21" s="19">
        <v>-8.0</v>
      </c>
      <c r="O21" s="19">
        <v>-5.0</v>
      </c>
      <c r="P21" s="19">
        <v>-6.0</v>
      </c>
      <c r="Q21" s="31"/>
      <c r="R21" s="19">
        <v>2.0</v>
      </c>
      <c r="S21" s="19">
        <v>-5.0</v>
      </c>
      <c r="T21" s="19">
        <v>-8.0</v>
      </c>
      <c r="U21" s="19">
        <v>-8.0</v>
      </c>
    </row>
    <row r="22">
      <c r="A22" s="22" t="s">
        <v>28</v>
      </c>
      <c r="B22" s="19">
        <v>1944.0</v>
      </c>
      <c r="C22" s="19">
        <v>2117.0</v>
      </c>
      <c r="D22" s="19">
        <v>1987.0</v>
      </c>
      <c r="E22" s="19">
        <v>1977.0</v>
      </c>
      <c r="F22" s="19">
        <v>1959.0</v>
      </c>
      <c r="G22" s="19">
        <v>1966.0</v>
      </c>
      <c r="H22" s="19">
        <v>1913.0</v>
      </c>
      <c r="I22" s="19">
        <v>2295.0</v>
      </c>
      <c r="J22" s="19">
        <v>1882.0</v>
      </c>
      <c r="K22" s="19">
        <v>1983.0</v>
      </c>
      <c r="L22" s="19">
        <v>1888.0</v>
      </c>
      <c r="M22" s="19">
        <v>2981.0</v>
      </c>
      <c r="N22" s="19">
        <v>1925.0</v>
      </c>
      <c r="O22" s="19">
        <v>2017.0</v>
      </c>
      <c r="P22" s="19">
        <v>2148.0</v>
      </c>
      <c r="Q22" s="19">
        <v>2260.0</v>
      </c>
      <c r="R22" s="31"/>
      <c r="S22" s="19">
        <v>2208.0</v>
      </c>
      <c r="T22" s="31"/>
      <c r="U22" s="31"/>
    </row>
    <row r="23">
      <c r="A23" s="22" t="s">
        <v>29</v>
      </c>
      <c r="B23" s="19">
        <v>1775.0</v>
      </c>
      <c r="C23" s="19">
        <v>1665.0</v>
      </c>
      <c r="D23" s="19">
        <v>1740.0</v>
      </c>
      <c r="E23" s="19">
        <v>1757.0</v>
      </c>
      <c r="F23" s="19">
        <v>1768.0</v>
      </c>
      <c r="G23" s="19">
        <v>1767.0</v>
      </c>
      <c r="H23" s="19">
        <v>1741.0</v>
      </c>
      <c r="I23" s="19">
        <v>1763.0</v>
      </c>
      <c r="J23" s="19">
        <v>1540.0</v>
      </c>
      <c r="K23" s="19">
        <v>1771.0</v>
      </c>
      <c r="L23" s="19">
        <v>1519.0</v>
      </c>
      <c r="M23" s="19">
        <v>1644.0</v>
      </c>
      <c r="N23" s="19">
        <v>1645.0</v>
      </c>
      <c r="O23" s="19">
        <v>1753.0</v>
      </c>
      <c r="P23" s="31"/>
      <c r="Q23" s="19">
        <v>1563.0</v>
      </c>
      <c r="R23" s="31"/>
      <c r="S23" s="19">
        <v>1582.0</v>
      </c>
      <c r="T23" s="31"/>
      <c r="U23" s="31"/>
    </row>
    <row r="24">
      <c r="A24" s="22" t="s">
        <v>30</v>
      </c>
      <c r="B24" s="19">
        <v>2119.0</v>
      </c>
      <c r="C24" s="19">
        <v>1967.0</v>
      </c>
      <c r="D24" s="31"/>
      <c r="E24" s="19">
        <v>2145.0</v>
      </c>
      <c r="F24" s="19">
        <v>2103.0</v>
      </c>
      <c r="G24" s="19">
        <v>2084.0</v>
      </c>
      <c r="H24" s="31"/>
      <c r="I24" s="19">
        <v>2329.0</v>
      </c>
      <c r="J24" s="31"/>
      <c r="K24" s="19">
        <v>2172.0</v>
      </c>
      <c r="L24" s="19">
        <v>2005.0</v>
      </c>
      <c r="M24" s="19">
        <v>2466.0</v>
      </c>
      <c r="N24" s="31"/>
      <c r="O24" s="31"/>
      <c r="P24" s="24"/>
      <c r="Q24" s="31"/>
      <c r="R24" s="24"/>
      <c r="S24" s="19">
        <v>2354.0</v>
      </c>
      <c r="T24" s="24"/>
      <c r="U24" s="31"/>
    </row>
    <row r="25">
      <c r="A25" s="22" t="s">
        <v>31</v>
      </c>
      <c r="B25" s="19">
        <v>0.0</v>
      </c>
      <c r="C25" s="19">
        <v>0.0</v>
      </c>
      <c r="D25" s="19">
        <v>-3.0</v>
      </c>
      <c r="E25" s="19">
        <v>0.0</v>
      </c>
      <c r="F25" s="19">
        <v>0.0</v>
      </c>
      <c r="G25" s="19">
        <v>0.0</v>
      </c>
      <c r="H25" s="19">
        <v>0.0</v>
      </c>
      <c r="I25" s="19">
        <v>-2.0</v>
      </c>
      <c r="J25" s="19">
        <v>1.0</v>
      </c>
      <c r="K25" s="19">
        <v>0.0</v>
      </c>
      <c r="L25" s="31"/>
      <c r="M25" s="31"/>
      <c r="N25" s="31"/>
      <c r="O25" s="19">
        <v>-5.0</v>
      </c>
      <c r="P25" s="19">
        <v>0.0</v>
      </c>
      <c r="Q25" s="19">
        <v>4.0</v>
      </c>
      <c r="R25" s="19">
        <v>0.0</v>
      </c>
      <c r="S25" s="19">
        <v>3.0</v>
      </c>
      <c r="T25" s="19"/>
      <c r="U25" s="31"/>
    </row>
    <row r="26">
      <c r="A26" s="22" t="s">
        <v>32</v>
      </c>
      <c r="B26" s="19">
        <v>0.0</v>
      </c>
      <c r="C26" s="19">
        <v>4.0</v>
      </c>
      <c r="D26" s="31"/>
      <c r="E26" s="19">
        <v>4.0</v>
      </c>
      <c r="F26" s="31"/>
      <c r="G26" s="31"/>
      <c r="H26" s="19">
        <v>4.0</v>
      </c>
      <c r="I26" s="19">
        <v>4.0</v>
      </c>
      <c r="J26" s="19">
        <v>1.0</v>
      </c>
      <c r="K26" s="19">
        <v>4.0</v>
      </c>
      <c r="L26" s="19">
        <v>0.0</v>
      </c>
      <c r="M26" s="19">
        <v>0.0</v>
      </c>
      <c r="N26" s="31"/>
      <c r="O26" s="19">
        <v>0.0</v>
      </c>
      <c r="P26" s="19">
        <v>0.0</v>
      </c>
      <c r="Q26" s="31"/>
      <c r="R26" s="19">
        <v>7.0</v>
      </c>
      <c r="S26" s="19">
        <v>1.0</v>
      </c>
      <c r="T26" s="19">
        <v>-7.0</v>
      </c>
      <c r="U26" s="19">
        <v>-18.0</v>
      </c>
    </row>
    <row r="27">
      <c r="A27" s="28" t="s">
        <v>33</v>
      </c>
      <c r="B27" s="19">
        <v>1.0</v>
      </c>
      <c r="C27" s="19">
        <v>1.0</v>
      </c>
      <c r="D27" s="19">
        <v>0.0</v>
      </c>
      <c r="E27" s="19">
        <v>0.0</v>
      </c>
      <c r="F27" s="19">
        <v>2.0</v>
      </c>
      <c r="G27" s="19">
        <v>0.0</v>
      </c>
      <c r="H27" s="19">
        <v>0.0</v>
      </c>
      <c r="I27" s="19">
        <v>1.0</v>
      </c>
      <c r="J27" s="19">
        <v>3.0</v>
      </c>
      <c r="K27" s="19">
        <v>0.0</v>
      </c>
      <c r="L27" s="19">
        <v>0.0</v>
      </c>
      <c r="M27" s="19">
        <v>3.0</v>
      </c>
      <c r="N27" s="19">
        <v>0.0</v>
      </c>
      <c r="O27" s="19">
        <v>-7.0</v>
      </c>
      <c r="P27" s="19">
        <v>2.0</v>
      </c>
      <c r="Q27" s="19">
        <v>-4.0</v>
      </c>
      <c r="R27" s="19">
        <v>-2.0</v>
      </c>
      <c r="S27" s="19">
        <v>2.0</v>
      </c>
      <c r="T27" s="19">
        <v>0.0</v>
      </c>
      <c r="U27" s="19">
        <v>0.0</v>
      </c>
    </row>
    <row r="28">
      <c r="A28" s="22" t="s">
        <v>34</v>
      </c>
      <c r="B28" s="19">
        <v>4.0</v>
      </c>
      <c r="C28" s="19">
        <v>0.0</v>
      </c>
      <c r="D28" s="19">
        <v>0.0</v>
      </c>
      <c r="E28" s="19">
        <v>-1.0</v>
      </c>
      <c r="F28" s="19">
        <v>-1.0</v>
      </c>
      <c r="G28" s="31"/>
      <c r="H28" s="19">
        <v>0.0</v>
      </c>
      <c r="I28" s="19">
        <v>-1.0</v>
      </c>
      <c r="J28" s="31"/>
      <c r="K28" s="19">
        <v>0.0</v>
      </c>
      <c r="L28" s="19">
        <v>0.0</v>
      </c>
      <c r="M28" s="19">
        <v>-2.0</v>
      </c>
      <c r="N28" s="31"/>
      <c r="O28" s="31"/>
      <c r="P28" s="31"/>
      <c r="Q28" s="19">
        <v>-25.0</v>
      </c>
      <c r="R28" s="31"/>
      <c r="S28" s="19">
        <v>1.0</v>
      </c>
      <c r="T28" s="19">
        <v>0.0</v>
      </c>
      <c r="U28" s="31"/>
    </row>
    <row r="29">
      <c r="A29" s="22" t="s">
        <v>35</v>
      </c>
      <c r="B29" s="19">
        <v>4.0</v>
      </c>
      <c r="C29" s="19">
        <v>0.0</v>
      </c>
      <c r="D29" s="19">
        <v>-3.0</v>
      </c>
      <c r="E29" s="19">
        <v>0.0</v>
      </c>
      <c r="F29" s="19">
        <v>1.0</v>
      </c>
      <c r="G29" s="19">
        <v>0.0</v>
      </c>
      <c r="H29" s="19">
        <v>0.0</v>
      </c>
      <c r="I29" s="19">
        <v>0.0</v>
      </c>
      <c r="J29" s="31"/>
      <c r="K29" s="19">
        <v>1.0</v>
      </c>
      <c r="L29" s="19">
        <v>0.0</v>
      </c>
      <c r="M29" s="19">
        <v>0.0</v>
      </c>
      <c r="N29" s="19">
        <v>0.0</v>
      </c>
      <c r="O29" s="19">
        <v>0.0</v>
      </c>
      <c r="P29" s="19">
        <v>2.0</v>
      </c>
      <c r="Q29" s="19">
        <v>0.0</v>
      </c>
      <c r="R29" s="31"/>
      <c r="S29" s="19">
        <v>0.0</v>
      </c>
      <c r="T29" s="19">
        <v>0.0</v>
      </c>
      <c r="U29" s="31"/>
    </row>
    <row r="30">
      <c r="A30" s="22" t="s">
        <v>36</v>
      </c>
      <c r="B30" s="44"/>
      <c r="C30" s="31"/>
      <c r="D30" s="31"/>
      <c r="E30" s="31"/>
      <c r="F30" s="31"/>
      <c r="G30" s="31"/>
      <c r="H30" s="31"/>
      <c r="I30" s="24"/>
      <c r="J30" s="31"/>
      <c r="K30" s="31"/>
      <c r="L30" s="31"/>
      <c r="M30" s="24"/>
      <c r="N30" s="31"/>
      <c r="O30" s="31"/>
      <c r="P30" s="24"/>
      <c r="Q30" s="24"/>
      <c r="R30" s="31"/>
      <c r="S30" s="24"/>
      <c r="T30" s="31"/>
      <c r="U30" s="31"/>
    </row>
    <row r="31">
      <c r="A31" s="37" t="s">
        <v>60</v>
      </c>
      <c r="B31" s="37">
        <v>4.0</v>
      </c>
      <c r="C31" s="37">
        <v>0.0</v>
      </c>
      <c r="D31" s="37">
        <v>0.0</v>
      </c>
      <c r="E31" s="37">
        <v>0.0</v>
      </c>
      <c r="F31" s="37">
        <v>0.0</v>
      </c>
      <c r="G31" s="37">
        <v>0.0</v>
      </c>
      <c r="H31" s="37">
        <v>0.0</v>
      </c>
      <c r="I31" s="37">
        <v>0.0</v>
      </c>
      <c r="J31" s="37">
        <v>3.0</v>
      </c>
      <c r="K31" s="37">
        <v>1.0</v>
      </c>
      <c r="L31" s="37">
        <v>0.0</v>
      </c>
      <c r="M31" s="37">
        <v>1.0</v>
      </c>
      <c r="N31" s="37">
        <v>0.0</v>
      </c>
      <c r="O31" s="37">
        <v>6.0</v>
      </c>
      <c r="P31" s="37">
        <v>4.0</v>
      </c>
      <c r="Q31" s="37">
        <v>4.0</v>
      </c>
      <c r="R31" s="37">
        <v>10.0</v>
      </c>
      <c r="S31" s="37">
        <v>4.0</v>
      </c>
      <c r="T31" s="37">
        <v>0.0</v>
      </c>
      <c r="U31" s="37">
        <v>0.0</v>
      </c>
    </row>
    <row r="32">
      <c r="A32" s="37" t="s">
        <v>101</v>
      </c>
      <c r="B32" s="37">
        <v>4.0</v>
      </c>
      <c r="C32" s="37">
        <v>0.0</v>
      </c>
      <c r="D32" s="37">
        <v>0.0</v>
      </c>
      <c r="E32" s="37">
        <v>0.0</v>
      </c>
      <c r="F32" s="37">
        <v>1.0</v>
      </c>
      <c r="G32" s="37">
        <v>0.0</v>
      </c>
      <c r="H32" s="37">
        <v>0.0</v>
      </c>
      <c r="I32" s="37">
        <v>0.0</v>
      </c>
      <c r="J32" s="37">
        <v>3.0</v>
      </c>
      <c r="K32" s="37">
        <v>1.0</v>
      </c>
      <c r="L32" s="37">
        <v>0.0</v>
      </c>
      <c r="M32" s="37">
        <v>5.0</v>
      </c>
      <c r="N32" s="37">
        <v>0.0</v>
      </c>
      <c r="O32" s="37">
        <v>6.0</v>
      </c>
      <c r="P32" s="37">
        <v>4.0</v>
      </c>
      <c r="Q32" s="37">
        <v>4.0</v>
      </c>
      <c r="R32" s="37">
        <v>6.0</v>
      </c>
      <c r="S32" s="37">
        <v>4.0</v>
      </c>
      <c r="T32" s="37">
        <v>0.0</v>
      </c>
    </row>
    <row r="38">
      <c r="A38" s="13" t="s">
        <v>4</v>
      </c>
      <c r="V38" s="59" t="s">
        <v>102</v>
      </c>
      <c r="W38" s="59" t="s">
        <v>103</v>
      </c>
      <c r="X38" s="37" t="s">
        <v>104</v>
      </c>
    </row>
    <row r="39">
      <c r="A39" s="18" t="s">
        <v>27</v>
      </c>
      <c r="B39" s="45">
        <f t="shared" ref="B39:K39" si="2">B$31-B21</f>
        <v>8</v>
      </c>
      <c r="C39" s="45">
        <f t="shared" si="2"/>
        <v>8</v>
      </c>
      <c r="D39" s="45">
        <f t="shared" si="2"/>
        <v>8</v>
      </c>
      <c r="E39" s="45">
        <f t="shared" si="2"/>
        <v>8</v>
      </c>
      <c r="F39" s="45">
        <f t="shared" si="2"/>
        <v>11</v>
      </c>
      <c r="G39" s="45">
        <f t="shared" si="2"/>
        <v>8</v>
      </c>
      <c r="H39" s="45">
        <f t="shared" si="2"/>
        <v>8</v>
      </c>
      <c r="I39" s="45">
        <f t="shared" si="2"/>
        <v>8</v>
      </c>
      <c r="J39" s="45">
        <f t="shared" si="2"/>
        <v>8</v>
      </c>
      <c r="K39" s="45">
        <f t="shared" si="2"/>
        <v>9</v>
      </c>
      <c r="M39" s="45">
        <f t="shared" ref="M39:P39" si="3">M$31-M21</f>
        <v>8</v>
      </c>
      <c r="N39" s="45">
        <f t="shared" si="3"/>
        <v>8</v>
      </c>
      <c r="O39" s="45">
        <f t="shared" si="3"/>
        <v>11</v>
      </c>
      <c r="P39" s="45">
        <f t="shared" si="3"/>
        <v>10</v>
      </c>
      <c r="R39" s="45">
        <f t="shared" ref="R39:U39" si="4">R$31-R21</f>
        <v>8</v>
      </c>
      <c r="S39" s="45">
        <f t="shared" si="4"/>
        <v>9</v>
      </c>
      <c r="T39" s="45">
        <f t="shared" si="4"/>
        <v>8</v>
      </c>
      <c r="U39" s="45">
        <f t="shared" si="4"/>
        <v>8</v>
      </c>
      <c r="V39" s="59">
        <v>0.0</v>
      </c>
      <c r="W39" s="59">
        <v>0.0</v>
      </c>
    </row>
    <row r="40">
      <c r="A40" s="22" t="s">
        <v>28</v>
      </c>
      <c r="V40" s="59">
        <v>0.0</v>
      </c>
      <c r="W40" s="59">
        <v>0.0</v>
      </c>
    </row>
    <row r="41">
      <c r="A41" s="22" t="s">
        <v>29</v>
      </c>
      <c r="V41" s="59">
        <v>0.0</v>
      </c>
      <c r="W41" s="59">
        <v>0.0</v>
      </c>
    </row>
    <row r="42">
      <c r="A42" s="22" t="s">
        <v>30</v>
      </c>
      <c r="B42" s="45">
        <f t="shared" ref="B42:C42" si="5">B$31-B24</f>
        <v>-2115</v>
      </c>
      <c r="C42" s="67">
        <f t="shared" si="5"/>
        <v>-1967</v>
      </c>
      <c r="E42" s="67">
        <f t="shared" ref="E42:G42" si="6">E$31-E24</f>
        <v>-2145</v>
      </c>
      <c r="F42" s="67">
        <f t="shared" si="6"/>
        <v>-2103</v>
      </c>
      <c r="G42" s="67">
        <f t="shared" si="6"/>
        <v>-2084</v>
      </c>
      <c r="I42" s="67">
        <f>I$31-I24</f>
        <v>-2329</v>
      </c>
      <c r="K42" s="45">
        <f t="shared" ref="K42:M42" si="7">K$31-K24</f>
        <v>-2171</v>
      </c>
      <c r="L42" s="67">
        <f t="shared" si="7"/>
        <v>-2005</v>
      </c>
      <c r="M42" s="45">
        <f t="shared" si="7"/>
        <v>-2465</v>
      </c>
      <c r="S42" s="45">
        <f>S$31-S24</f>
        <v>-2350</v>
      </c>
      <c r="V42" s="59">
        <v>0.0</v>
      </c>
      <c r="W42" s="59">
        <v>0.0</v>
      </c>
    </row>
    <row r="43">
      <c r="A43" s="22" t="s">
        <v>31</v>
      </c>
      <c r="B43" s="45">
        <f t="shared" ref="B43:K43" si="8">B$32-B25</f>
        <v>4</v>
      </c>
      <c r="C43" s="45">
        <f t="shared" si="8"/>
        <v>0</v>
      </c>
      <c r="D43" s="67">
        <f t="shared" si="8"/>
        <v>3</v>
      </c>
      <c r="E43" s="45">
        <f t="shared" si="8"/>
        <v>0</v>
      </c>
      <c r="F43" s="45">
        <f t="shared" si="8"/>
        <v>1</v>
      </c>
      <c r="G43" s="45">
        <f t="shared" si="8"/>
        <v>0</v>
      </c>
      <c r="H43" s="45">
        <f t="shared" si="8"/>
        <v>0</v>
      </c>
      <c r="I43" s="67">
        <f t="shared" si="8"/>
        <v>2</v>
      </c>
      <c r="J43" s="45">
        <f t="shared" si="8"/>
        <v>2</v>
      </c>
      <c r="K43" s="45">
        <f t="shared" si="8"/>
        <v>1</v>
      </c>
      <c r="O43" s="45">
        <f t="shared" ref="O43:T43" si="9">O$32-O25</f>
        <v>11</v>
      </c>
      <c r="P43" s="45">
        <f t="shared" si="9"/>
        <v>4</v>
      </c>
      <c r="Q43" s="89">
        <f t="shared" si="9"/>
        <v>0</v>
      </c>
      <c r="R43" s="45">
        <f t="shared" si="9"/>
        <v>6</v>
      </c>
      <c r="S43" s="45">
        <f t="shared" si="9"/>
        <v>1</v>
      </c>
      <c r="T43" s="45">
        <f t="shared" si="9"/>
        <v>0</v>
      </c>
      <c r="V43" s="59">
        <v>1.0</v>
      </c>
      <c r="W43" s="59">
        <v>2.0</v>
      </c>
    </row>
    <row r="44">
      <c r="A44" s="22" t="s">
        <v>32</v>
      </c>
      <c r="B44" s="45">
        <f t="shared" ref="B44:C44" si="10">B$31-B26</f>
        <v>4</v>
      </c>
      <c r="C44" s="45">
        <f t="shared" si="10"/>
        <v>-4</v>
      </c>
      <c r="E44" s="45">
        <f>E$31-E26</f>
        <v>-4</v>
      </c>
      <c r="H44" s="45">
        <f t="shared" ref="H44:M44" si="11">H$31-H26</f>
        <v>-4</v>
      </c>
      <c r="I44" s="45">
        <f t="shared" si="11"/>
        <v>-4</v>
      </c>
      <c r="J44" s="45">
        <f t="shared" si="11"/>
        <v>2</v>
      </c>
      <c r="K44" s="45">
        <f t="shared" si="11"/>
        <v>-3</v>
      </c>
      <c r="L44" s="45">
        <f t="shared" si="11"/>
        <v>0</v>
      </c>
      <c r="M44" s="45">
        <f t="shared" si="11"/>
        <v>1</v>
      </c>
      <c r="O44" s="45">
        <f t="shared" ref="O44:P44" si="12">O$31-O26</f>
        <v>6</v>
      </c>
      <c r="P44" s="45">
        <f t="shared" si="12"/>
        <v>4</v>
      </c>
      <c r="R44" s="45">
        <f t="shared" ref="R44:U44" si="13">R$31-R26</f>
        <v>3</v>
      </c>
      <c r="S44" s="45">
        <f t="shared" si="13"/>
        <v>3</v>
      </c>
      <c r="T44" s="67">
        <f t="shared" si="13"/>
        <v>7</v>
      </c>
      <c r="U44" s="67">
        <f t="shared" si="13"/>
        <v>18</v>
      </c>
      <c r="V44" s="59">
        <v>0.0</v>
      </c>
      <c r="W44" s="59">
        <v>2.0</v>
      </c>
    </row>
    <row r="45">
      <c r="A45" s="28" t="s">
        <v>33</v>
      </c>
      <c r="B45" s="45">
        <f t="shared" ref="B45:U45" si="14">B$31-B27</f>
        <v>3</v>
      </c>
      <c r="C45" s="45">
        <f t="shared" si="14"/>
        <v>-1</v>
      </c>
      <c r="D45" s="45">
        <f t="shared" si="14"/>
        <v>0</v>
      </c>
      <c r="E45" s="45">
        <f t="shared" si="14"/>
        <v>0</v>
      </c>
      <c r="F45" s="45">
        <f t="shared" si="14"/>
        <v>-2</v>
      </c>
      <c r="G45" s="45">
        <f t="shared" si="14"/>
        <v>0</v>
      </c>
      <c r="H45" s="45">
        <f t="shared" si="14"/>
        <v>0</v>
      </c>
      <c r="I45" s="45">
        <f t="shared" si="14"/>
        <v>-1</v>
      </c>
      <c r="J45" s="89">
        <f t="shared" si="14"/>
        <v>0</v>
      </c>
      <c r="K45" s="45">
        <f t="shared" si="14"/>
        <v>1</v>
      </c>
      <c r="L45" s="45">
        <f t="shared" si="14"/>
        <v>0</v>
      </c>
      <c r="M45" s="45">
        <f t="shared" si="14"/>
        <v>-2</v>
      </c>
      <c r="N45" s="45">
        <f t="shared" si="14"/>
        <v>0</v>
      </c>
      <c r="O45" s="45">
        <f t="shared" si="14"/>
        <v>13</v>
      </c>
      <c r="P45" s="45">
        <f t="shared" si="14"/>
        <v>2</v>
      </c>
      <c r="Q45" s="45">
        <f t="shared" si="14"/>
        <v>8</v>
      </c>
      <c r="R45" s="45">
        <f t="shared" si="14"/>
        <v>12</v>
      </c>
      <c r="S45" s="45">
        <f t="shared" si="14"/>
        <v>2</v>
      </c>
      <c r="T45" s="45">
        <f t="shared" si="14"/>
        <v>0</v>
      </c>
      <c r="U45" s="45">
        <f t="shared" si="14"/>
        <v>0</v>
      </c>
      <c r="V45" s="59">
        <v>1.0</v>
      </c>
      <c r="W45" s="59">
        <v>0.0</v>
      </c>
    </row>
    <row r="46">
      <c r="A46" s="22" t="s">
        <v>34</v>
      </c>
      <c r="B46" s="89">
        <f t="shared" ref="B46:I46" si="15">B$31-B28</f>
        <v>0</v>
      </c>
      <c r="C46" s="45">
        <f t="shared" si="15"/>
        <v>0</v>
      </c>
      <c r="D46" s="45">
        <f t="shared" si="15"/>
        <v>0</v>
      </c>
      <c r="E46" s="67">
        <f t="shared" si="15"/>
        <v>1</v>
      </c>
      <c r="F46" s="67">
        <f t="shared" si="15"/>
        <v>1</v>
      </c>
      <c r="G46" s="45">
        <f t="shared" si="15"/>
        <v>0</v>
      </c>
      <c r="H46" s="45">
        <f t="shared" si="15"/>
        <v>0</v>
      </c>
      <c r="I46" s="67">
        <f t="shared" si="15"/>
        <v>1</v>
      </c>
      <c r="K46" s="45">
        <f t="shared" ref="K46:M46" si="16">K$31-K28</f>
        <v>1</v>
      </c>
      <c r="L46" s="45">
        <f t="shared" si="16"/>
        <v>0</v>
      </c>
      <c r="M46" s="45">
        <f t="shared" si="16"/>
        <v>3</v>
      </c>
      <c r="Q46" s="45">
        <f>Q$31-Q28</f>
        <v>29</v>
      </c>
      <c r="S46" s="45">
        <f t="shared" ref="S46:T46" si="17">S$31-S28</f>
        <v>3</v>
      </c>
      <c r="T46" s="45">
        <f t="shared" si="17"/>
        <v>0</v>
      </c>
      <c r="V46" s="59">
        <v>1.0</v>
      </c>
      <c r="W46" s="59">
        <v>3.0</v>
      </c>
    </row>
    <row r="47">
      <c r="A47" s="22" t="s">
        <v>35</v>
      </c>
      <c r="B47" s="89">
        <f t="shared" ref="B47:I47" si="18">B$32-B29</f>
        <v>0</v>
      </c>
      <c r="C47" s="45">
        <f t="shared" si="18"/>
        <v>0</v>
      </c>
      <c r="D47" s="67">
        <f t="shared" si="18"/>
        <v>3</v>
      </c>
      <c r="E47" s="45">
        <f t="shared" si="18"/>
        <v>0</v>
      </c>
      <c r="F47" s="89">
        <f t="shared" si="18"/>
        <v>0</v>
      </c>
      <c r="G47" s="45">
        <f t="shared" si="18"/>
        <v>0</v>
      </c>
      <c r="H47" s="45">
        <f t="shared" si="18"/>
        <v>0</v>
      </c>
      <c r="I47" s="45">
        <f t="shared" si="18"/>
        <v>0</v>
      </c>
      <c r="K47" s="89">
        <f t="shared" ref="K47:Q47" si="19">K$32-K29</f>
        <v>0</v>
      </c>
      <c r="L47" s="45">
        <f t="shared" si="19"/>
        <v>0</v>
      </c>
      <c r="M47" s="45">
        <f t="shared" si="19"/>
        <v>5</v>
      </c>
      <c r="N47" s="45">
        <f t="shared" si="19"/>
        <v>0</v>
      </c>
      <c r="O47" s="45">
        <f t="shared" si="19"/>
        <v>6</v>
      </c>
      <c r="P47" s="45">
        <f t="shared" si="19"/>
        <v>2</v>
      </c>
      <c r="Q47" s="45">
        <f t="shared" si="19"/>
        <v>4</v>
      </c>
      <c r="S47" s="45">
        <f t="shared" ref="S47:T47" si="20">S$32-S29</f>
        <v>4</v>
      </c>
      <c r="T47" s="45">
        <f t="shared" si="20"/>
        <v>0</v>
      </c>
      <c r="V47" s="59">
        <v>3.0</v>
      </c>
      <c r="W47" s="59">
        <v>1.0</v>
      </c>
    </row>
    <row r="48">
      <c r="A48" s="22" t="s">
        <v>36</v>
      </c>
    </row>
  </sheetData>
  <mergeCells count="6">
    <mergeCell ref="B2:K2"/>
    <mergeCell ref="L2:Q2"/>
    <mergeCell ref="R2:U2"/>
    <mergeCell ref="B19:K19"/>
    <mergeCell ref="L19:Q19"/>
    <mergeCell ref="R19:U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3.0"/>
    <col customWidth="1" min="15" max="15" width="19.25"/>
    <col customWidth="1" min="22" max="22" width="21.0"/>
    <col customWidth="1" min="23" max="23" width="31.0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7" t="s">
        <v>105</v>
      </c>
    </row>
    <row r="2">
      <c r="A2" s="7"/>
      <c r="B2" s="8" t="s">
        <v>1</v>
      </c>
      <c r="C2" s="9"/>
      <c r="D2" s="9"/>
      <c r="E2" s="9"/>
      <c r="F2" s="9"/>
      <c r="G2" s="9"/>
      <c r="H2" s="9"/>
      <c r="I2" s="9"/>
      <c r="J2" s="9"/>
      <c r="K2" s="10"/>
      <c r="L2" s="8" t="s">
        <v>2</v>
      </c>
      <c r="M2" s="9"/>
      <c r="N2" s="9"/>
      <c r="O2" s="9"/>
      <c r="P2" s="9"/>
      <c r="Q2" s="10"/>
      <c r="R2" s="8" t="s">
        <v>3</v>
      </c>
      <c r="S2" s="9"/>
      <c r="T2" s="9"/>
      <c r="U2" s="10"/>
    </row>
    <row r="3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24</v>
      </c>
      <c r="U3" s="14" t="s">
        <v>25</v>
      </c>
      <c r="V3" s="37" t="s">
        <v>106</v>
      </c>
      <c r="W3" s="37" t="s">
        <v>107</v>
      </c>
      <c r="X3" s="37" t="s">
        <v>108</v>
      </c>
      <c r="Y3" s="37" t="s">
        <v>109</v>
      </c>
    </row>
    <row r="4">
      <c r="A4" s="18" t="s">
        <v>27</v>
      </c>
      <c r="B4" s="38">
        <v>5.0</v>
      </c>
      <c r="C4" s="38">
        <v>14.0</v>
      </c>
      <c r="D4" s="38">
        <v>9.0</v>
      </c>
      <c r="E4" s="38">
        <v>27.0</v>
      </c>
      <c r="F4" s="38">
        <v>12.0</v>
      </c>
      <c r="G4" s="38">
        <v>2.0</v>
      </c>
      <c r="H4" s="38">
        <v>4.0</v>
      </c>
      <c r="I4" s="38">
        <v>99.0</v>
      </c>
      <c r="J4" s="41" t="s">
        <v>110</v>
      </c>
      <c r="K4" s="38">
        <v>8.0</v>
      </c>
      <c r="L4" s="31"/>
      <c r="M4" s="38">
        <v>6.0</v>
      </c>
      <c r="N4" s="38">
        <v>15.0</v>
      </c>
      <c r="O4" s="38">
        <v>67.0</v>
      </c>
      <c r="P4" s="38">
        <v>32.0</v>
      </c>
      <c r="Q4" s="31"/>
      <c r="R4" s="38">
        <v>12.0</v>
      </c>
      <c r="S4" s="38">
        <v>6.0</v>
      </c>
      <c r="T4" s="38">
        <v>68.0</v>
      </c>
      <c r="U4" s="19">
        <v>15.0</v>
      </c>
      <c r="V4" s="37">
        <v>1.0</v>
      </c>
      <c r="Y4" s="37">
        <f t="shared" ref="Y4:Y12" si="1">sum(V4:X4)</f>
        <v>1</v>
      </c>
    </row>
    <row r="5">
      <c r="A5" s="22" t="s">
        <v>28</v>
      </c>
      <c r="B5" s="19">
        <v>4.0</v>
      </c>
      <c r="C5" s="19">
        <v>3.0</v>
      </c>
      <c r="D5" s="19">
        <v>13.0</v>
      </c>
      <c r="E5" s="38">
        <v>52.0</v>
      </c>
      <c r="F5" s="19">
        <v>4.0</v>
      </c>
      <c r="G5" s="19">
        <v>6.0</v>
      </c>
      <c r="H5" s="19">
        <v>4.0</v>
      </c>
      <c r="I5" s="19">
        <v>54.0</v>
      </c>
      <c r="J5" s="19">
        <v>5.0</v>
      </c>
      <c r="K5" s="19">
        <v>3.0</v>
      </c>
      <c r="L5" s="19">
        <v>3.0</v>
      </c>
      <c r="M5" s="38">
        <v>4.0</v>
      </c>
      <c r="N5" s="19">
        <v>15.0</v>
      </c>
      <c r="O5" s="19">
        <v>21.0</v>
      </c>
      <c r="P5" s="19">
        <v>6.0</v>
      </c>
      <c r="Q5" s="38">
        <v>10.0</v>
      </c>
      <c r="R5" s="31"/>
      <c r="S5" s="38">
        <v>4.0</v>
      </c>
      <c r="T5" s="31"/>
      <c r="U5" s="31"/>
      <c r="V5" s="37" t="s">
        <v>57</v>
      </c>
      <c r="X5" s="37">
        <v>13.0</v>
      </c>
      <c r="Y5" s="37">
        <f t="shared" si="1"/>
        <v>13</v>
      </c>
    </row>
    <row r="6">
      <c r="A6" s="22" t="s">
        <v>29</v>
      </c>
      <c r="B6" s="19">
        <v>4.0</v>
      </c>
      <c r="C6" s="38">
        <v>3.0</v>
      </c>
      <c r="D6" s="19">
        <v>13.0</v>
      </c>
      <c r="E6" s="19">
        <v>54.0</v>
      </c>
      <c r="F6" s="19">
        <v>4.0</v>
      </c>
      <c r="G6" s="19">
        <v>6.0</v>
      </c>
      <c r="H6" s="19">
        <v>8.0</v>
      </c>
      <c r="I6" s="19">
        <v>90.0</v>
      </c>
      <c r="J6" s="38">
        <v>13.0</v>
      </c>
      <c r="K6" s="19">
        <v>3.0</v>
      </c>
      <c r="L6" s="38">
        <v>16.0</v>
      </c>
      <c r="M6" s="38">
        <v>12.0</v>
      </c>
      <c r="N6" s="19">
        <v>16.0</v>
      </c>
      <c r="O6" s="19">
        <v>102.0</v>
      </c>
      <c r="P6" s="31"/>
      <c r="Q6" s="38">
        <v>18.0</v>
      </c>
      <c r="R6" s="31"/>
      <c r="S6" s="38">
        <v>12.0</v>
      </c>
      <c r="T6" s="31"/>
      <c r="U6" s="31"/>
      <c r="V6" s="37" t="s">
        <v>57</v>
      </c>
      <c r="W6" s="37">
        <v>3.0</v>
      </c>
      <c r="X6" s="37">
        <v>7.0</v>
      </c>
      <c r="Y6" s="37">
        <f t="shared" si="1"/>
        <v>10</v>
      </c>
    </row>
    <row r="7">
      <c r="A7" s="22" t="s">
        <v>30</v>
      </c>
      <c r="B7" s="19">
        <v>0.0</v>
      </c>
      <c r="C7" s="19">
        <v>1.0</v>
      </c>
      <c r="D7" s="31"/>
      <c r="E7" s="19">
        <v>2.0</v>
      </c>
      <c r="F7" s="19">
        <v>0.0</v>
      </c>
      <c r="G7" s="19">
        <v>0.0</v>
      </c>
      <c r="H7" s="31"/>
      <c r="I7" s="19">
        <v>62.0</v>
      </c>
      <c r="J7" s="31"/>
      <c r="K7" s="19">
        <v>0.0</v>
      </c>
      <c r="L7" s="19">
        <v>4.0</v>
      </c>
      <c r="M7" s="19">
        <v>2.0</v>
      </c>
      <c r="N7" s="31"/>
      <c r="O7" s="31"/>
      <c r="P7" s="24"/>
      <c r="Q7" s="31"/>
      <c r="R7" s="24"/>
      <c r="S7" s="38">
        <v>2.0</v>
      </c>
      <c r="T7" s="24"/>
      <c r="U7" s="31"/>
      <c r="V7" s="37">
        <v>2.0</v>
      </c>
      <c r="W7" s="37">
        <v>3.0</v>
      </c>
      <c r="X7" s="37">
        <v>4.0</v>
      </c>
      <c r="Y7" s="37">
        <f t="shared" si="1"/>
        <v>9</v>
      </c>
    </row>
    <row r="8">
      <c r="A8" s="22" t="s">
        <v>31</v>
      </c>
      <c r="B8" s="19">
        <v>4.0</v>
      </c>
      <c r="C8" s="19">
        <v>3.0</v>
      </c>
      <c r="D8" s="19">
        <v>13.0</v>
      </c>
      <c r="E8" s="19">
        <v>2.0</v>
      </c>
      <c r="F8" s="19">
        <v>4.0</v>
      </c>
      <c r="G8" s="19">
        <v>6.0</v>
      </c>
      <c r="H8" s="19">
        <v>4.0</v>
      </c>
      <c r="I8" s="19">
        <v>54.0</v>
      </c>
      <c r="J8" s="19">
        <v>5.0</v>
      </c>
      <c r="K8" s="19">
        <v>3.0</v>
      </c>
      <c r="L8" s="31"/>
      <c r="M8" s="31"/>
      <c r="N8" s="31"/>
      <c r="O8" s="19">
        <v>21.0</v>
      </c>
      <c r="P8" s="19">
        <v>6.0</v>
      </c>
      <c r="Q8" s="19">
        <v>3.0</v>
      </c>
      <c r="R8" s="19">
        <v>7.0</v>
      </c>
      <c r="S8" s="19">
        <v>4.0</v>
      </c>
      <c r="T8" s="31"/>
      <c r="U8" s="31"/>
      <c r="V8" s="37">
        <v>14.0</v>
      </c>
      <c r="W8" s="37">
        <v>1.0</v>
      </c>
      <c r="Y8" s="37">
        <f t="shared" si="1"/>
        <v>15</v>
      </c>
    </row>
    <row r="9">
      <c r="A9" s="22" t="s">
        <v>32</v>
      </c>
      <c r="B9" s="19">
        <v>1.0</v>
      </c>
      <c r="C9" s="19">
        <v>1.0</v>
      </c>
      <c r="D9" s="31"/>
      <c r="E9" s="38">
        <v>1.0</v>
      </c>
      <c r="F9" s="31"/>
      <c r="G9" s="31"/>
      <c r="H9" s="19">
        <v>2.0</v>
      </c>
      <c r="I9" s="19">
        <v>67.0</v>
      </c>
      <c r="J9" s="41" t="s">
        <v>110</v>
      </c>
      <c r="K9" s="19">
        <v>2.0</v>
      </c>
      <c r="L9" s="38">
        <v>4.0</v>
      </c>
      <c r="M9" s="19">
        <v>2.0</v>
      </c>
      <c r="N9" s="31"/>
      <c r="O9" s="38">
        <v>5.0</v>
      </c>
      <c r="P9" s="38">
        <v>16.0</v>
      </c>
      <c r="Q9" s="31"/>
      <c r="R9" s="38">
        <v>2.0</v>
      </c>
      <c r="S9" s="38">
        <v>2.0</v>
      </c>
      <c r="T9" s="19">
        <v>1.0</v>
      </c>
      <c r="U9" s="19">
        <v>1.0</v>
      </c>
      <c r="V9" s="37">
        <v>4.0</v>
      </c>
      <c r="W9" s="37">
        <v>4.0</v>
      </c>
      <c r="Y9" s="37">
        <f t="shared" si="1"/>
        <v>8</v>
      </c>
    </row>
    <row r="10">
      <c r="A10" s="28" t="s">
        <v>33</v>
      </c>
      <c r="B10" s="19">
        <v>5.0</v>
      </c>
      <c r="C10" s="19">
        <v>1.0</v>
      </c>
      <c r="D10" s="19">
        <v>1.0</v>
      </c>
      <c r="E10" s="19">
        <v>2.0</v>
      </c>
      <c r="F10" s="19">
        <v>4.0</v>
      </c>
      <c r="G10" s="19">
        <v>8.0</v>
      </c>
      <c r="H10" s="19">
        <v>2.0</v>
      </c>
      <c r="I10" s="19">
        <v>64.0</v>
      </c>
      <c r="J10" s="41" t="s">
        <v>110</v>
      </c>
      <c r="K10" s="19">
        <v>5.0</v>
      </c>
      <c r="L10" s="38">
        <v>4.0</v>
      </c>
      <c r="M10" s="38">
        <v>1.0</v>
      </c>
      <c r="N10" s="38">
        <v>25.0</v>
      </c>
      <c r="O10" s="38">
        <v>5.0</v>
      </c>
      <c r="P10" s="19">
        <v>0.0</v>
      </c>
      <c r="Q10" s="38">
        <v>8.0</v>
      </c>
      <c r="R10" s="38">
        <v>2.0</v>
      </c>
      <c r="S10" s="38">
        <v>2.0</v>
      </c>
      <c r="T10" s="38">
        <v>3.0</v>
      </c>
      <c r="U10" s="38">
        <v>1.0</v>
      </c>
      <c r="V10" s="37">
        <v>3.0</v>
      </c>
      <c r="W10" s="37">
        <v>6.0</v>
      </c>
      <c r="X10" s="37">
        <v>1.0</v>
      </c>
      <c r="Y10" s="37">
        <f t="shared" si="1"/>
        <v>10</v>
      </c>
    </row>
    <row r="11">
      <c r="A11" s="22" t="s">
        <v>34</v>
      </c>
      <c r="B11" s="38">
        <v>11.0</v>
      </c>
      <c r="C11" s="19">
        <v>3.0</v>
      </c>
      <c r="D11" s="19">
        <v>13.0</v>
      </c>
      <c r="E11" s="19">
        <v>2.0</v>
      </c>
      <c r="F11" s="19">
        <v>8.0</v>
      </c>
      <c r="G11" s="31"/>
      <c r="H11" s="19">
        <v>4.0</v>
      </c>
      <c r="I11" s="19">
        <v>54.0</v>
      </c>
      <c r="J11" s="31"/>
      <c r="K11" s="19">
        <v>3.0</v>
      </c>
      <c r="L11" s="38">
        <v>4.0</v>
      </c>
      <c r="M11" s="19">
        <v>3.0</v>
      </c>
      <c r="N11" s="31"/>
      <c r="O11" s="31"/>
      <c r="P11" s="31"/>
      <c r="Q11" s="19">
        <v>2.0</v>
      </c>
      <c r="R11" s="31"/>
      <c r="S11" s="38">
        <v>3.0</v>
      </c>
      <c r="T11" s="19">
        <v>4.0</v>
      </c>
      <c r="U11" s="31"/>
      <c r="V11" s="37">
        <v>9.0</v>
      </c>
      <c r="W11" s="37">
        <v>1.0</v>
      </c>
      <c r="Y11" s="37">
        <f t="shared" si="1"/>
        <v>10</v>
      </c>
    </row>
    <row r="12">
      <c r="A12" s="22" t="s">
        <v>35</v>
      </c>
      <c r="B12" s="38">
        <v>7.0</v>
      </c>
      <c r="C12" s="19">
        <v>18.0</v>
      </c>
      <c r="D12" s="19">
        <v>87.0</v>
      </c>
      <c r="E12" s="19">
        <v>26.0</v>
      </c>
      <c r="F12" s="19">
        <v>15.0</v>
      </c>
      <c r="G12" s="19">
        <v>1.0</v>
      </c>
      <c r="H12" s="38">
        <v>8.0</v>
      </c>
      <c r="I12" s="19">
        <v>66.0</v>
      </c>
      <c r="J12" s="31"/>
      <c r="K12" s="19">
        <v>0.0</v>
      </c>
      <c r="L12" s="19">
        <v>5.0</v>
      </c>
      <c r="M12" s="19">
        <v>2.0</v>
      </c>
      <c r="N12" s="19">
        <v>16.0</v>
      </c>
      <c r="O12" s="19">
        <v>22.0</v>
      </c>
      <c r="P12" s="38">
        <v>6.0</v>
      </c>
      <c r="Q12" s="19">
        <v>3.0</v>
      </c>
      <c r="R12" s="31"/>
      <c r="S12" s="19">
        <v>4.0</v>
      </c>
      <c r="T12" s="19">
        <v>4.0</v>
      </c>
      <c r="U12" s="31"/>
      <c r="V12" s="37">
        <v>6.0</v>
      </c>
      <c r="W12" s="37">
        <v>7.0</v>
      </c>
      <c r="X12" s="37">
        <v>1.0</v>
      </c>
      <c r="Y12" s="37">
        <f t="shared" si="1"/>
        <v>14</v>
      </c>
    </row>
    <row r="13">
      <c r="A13" s="90" t="s">
        <v>36</v>
      </c>
      <c r="B13" s="91"/>
      <c r="C13" s="92"/>
      <c r="D13" s="92"/>
      <c r="E13" s="92"/>
      <c r="F13" s="92"/>
      <c r="G13" s="92"/>
      <c r="H13" s="92"/>
      <c r="I13" s="93"/>
      <c r="J13" s="92"/>
      <c r="K13" s="92"/>
      <c r="L13" s="92"/>
      <c r="M13" s="93"/>
      <c r="N13" s="92"/>
      <c r="O13" s="92"/>
      <c r="P13" s="93"/>
      <c r="Q13" s="93"/>
      <c r="R13" s="92"/>
      <c r="S13" s="93"/>
      <c r="T13" s="92"/>
      <c r="U13" s="92"/>
      <c r="V13" s="45">
        <f t="shared" ref="V13:Y13" si="2">SUM(V4:V12)</f>
        <v>39</v>
      </c>
      <c r="W13" s="45">
        <f t="shared" si="2"/>
        <v>25</v>
      </c>
      <c r="X13" s="45">
        <f t="shared" si="2"/>
        <v>26</v>
      </c>
      <c r="Y13" s="45">
        <f t="shared" si="2"/>
        <v>90</v>
      </c>
    </row>
    <row r="14">
      <c r="A14" s="46" t="s">
        <v>111</v>
      </c>
      <c r="B14" s="46">
        <v>0.0</v>
      </c>
      <c r="C14" s="46">
        <v>0.0</v>
      </c>
      <c r="D14" s="46">
        <v>0.0</v>
      </c>
      <c r="E14" s="46">
        <v>0.0</v>
      </c>
      <c r="F14" s="46">
        <v>0.0</v>
      </c>
      <c r="G14" s="46">
        <v>0.0</v>
      </c>
      <c r="H14" s="46">
        <v>0.0</v>
      </c>
      <c r="I14" s="46">
        <v>0.0</v>
      </c>
      <c r="J14" s="46">
        <v>0.0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6">
        <v>0.0</v>
      </c>
      <c r="S14" s="46">
        <v>0.0</v>
      </c>
      <c r="T14" s="46">
        <v>0.0</v>
      </c>
      <c r="U14" s="46">
        <v>0.0</v>
      </c>
      <c r="V14" s="45">
        <f t="shared" ref="V14:X14" si="3">V13/$Y$13</f>
        <v>0.4333333333</v>
      </c>
      <c r="W14" s="45">
        <f t="shared" si="3"/>
        <v>0.2777777778</v>
      </c>
      <c r="X14" s="45">
        <f t="shared" si="3"/>
        <v>0.2888888889</v>
      </c>
    </row>
    <row r="15">
      <c r="A15" s="46" t="s">
        <v>112</v>
      </c>
      <c r="B15" s="46">
        <v>0.0</v>
      </c>
      <c r="C15" s="46">
        <v>0.0</v>
      </c>
      <c r="D15" s="46">
        <v>0.0</v>
      </c>
      <c r="E15" s="46">
        <v>0.0</v>
      </c>
      <c r="F15" s="46">
        <v>0.0</v>
      </c>
      <c r="G15" s="46">
        <v>0.0</v>
      </c>
      <c r="H15" s="46">
        <v>0.0</v>
      </c>
      <c r="I15" s="46">
        <v>0.0</v>
      </c>
      <c r="J15" s="46">
        <v>0.0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6">
        <v>0.0</v>
      </c>
      <c r="S15" s="46">
        <v>0.0</v>
      </c>
      <c r="T15" s="46">
        <v>0.0</v>
      </c>
      <c r="U15" s="46">
        <v>0.0</v>
      </c>
      <c r="V15" s="94">
        <v>0.433</v>
      </c>
      <c r="W15" s="94">
        <v>0.278</v>
      </c>
      <c r="X15" s="94">
        <v>0.289</v>
      </c>
    </row>
    <row r="16">
      <c r="A16" s="46" t="s">
        <v>113</v>
      </c>
      <c r="B16" s="46">
        <v>0.0</v>
      </c>
      <c r="C16" s="46">
        <v>0.0</v>
      </c>
      <c r="D16" s="46">
        <v>0.0</v>
      </c>
      <c r="E16" s="46">
        <v>0.0</v>
      </c>
      <c r="F16" s="46">
        <v>0.0</v>
      </c>
      <c r="G16" s="46">
        <v>0.0</v>
      </c>
      <c r="H16" s="46">
        <v>0.0</v>
      </c>
      <c r="I16" s="46">
        <v>0.0</v>
      </c>
      <c r="J16" s="46">
        <v>0.0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6">
        <v>0.0</v>
      </c>
      <c r="S16" s="46">
        <v>0.0</v>
      </c>
      <c r="T16" s="46">
        <v>0.0</v>
      </c>
      <c r="U16" s="46"/>
    </row>
    <row r="17">
      <c r="A17" s="37" t="s">
        <v>114</v>
      </c>
    </row>
    <row r="18">
      <c r="A18" s="37" t="s">
        <v>115</v>
      </c>
    </row>
    <row r="19">
      <c r="A19" s="37" t="s">
        <v>116</v>
      </c>
      <c r="B19" s="45">
        <f t="shared" ref="B19:R19" si="4">sum(B17:B18)</f>
        <v>0</v>
      </c>
      <c r="C19" s="45">
        <f t="shared" si="4"/>
        <v>0</v>
      </c>
      <c r="D19" s="45">
        <f t="shared" si="4"/>
        <v>0</v>
      </c>
      <c r="E19" s="45">
        <f t="shared" si="4"/>
        <v>0</v>
      </c>
      <c r="F19" s="45">
        <f t="shared" si="4"/>
        <v>0</v>
      </c>
      <c r="G19" s="45">
        <f t="shared" si="4"/>
        <v>0</v>
      </c>
      <c r="H19" s="45">
        <f t="shared" si="4"/>
        <v>0</v>
      </c>
      <c r="I19" s="45">
        <f t="shared" si="4"/>
        <v>0</v>
      </c>
      <c r="J19" s="45">
        <f t="shared" si="4"/>
        <v>0</v>
      </c>
      <c r="K19" s="45">
        <f t="shared" si="4"/>
        <v>0</v>
      </c>
      <c r="L19" s="45">
        <f t="shared" si="4"/>
        <v>0</v>
      </c>
      <c r="M19" s="45">
        <f t="shared" si="4"/>
        <v>0</v>
      </c>
      <c r="N19" s="45">
        <f t="shared" si="4"/>
        <v>0</v>
      </c>
      <c r="O19" s="45">
        <f t="shared" si="4"/>
        <v>0</v>
      </c>
      <c r="P19" s="45">
        <f t="shared" si="4"/>
        <v>0</v>
      </c>
      <c r="Q19" s="45">
        <f t="shared" si="4"/>
        <v>0</v>
      </c>
      <c r="R19" s="45">
        <f t="shared" si="4"/>
        <v>0</v>
      </c>
      <c r="S19" s="45">
        <f>SUM(B19:R19)</f>
        <v>0</v>
      </c>
      <c r="T19" s="94"/>
    </row>
  </sheetData>
  <mergeCells count="3">
    <mergeCell ref="B2:K2"/>
    <mergeCell ref="L2:Q2"/>
    <mergeCell ref="R2:U2"/>
  </mergeCells>
  <drawing r:id="rId2"/>
  <legacyDrawing r:id="rId3"/>
</worksheet>
</file>