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gkjapan-my.sharepoint.com/personal/koikeay_trainocate_co_jp/Documents/ドキュメント/Text/"/>
    </mc:Choice>
  </mc:AlternateContent>
  <xr:revisionPtr revIDLastSave="0" documentId="8_{D46EC3F4-5959-7941-9172-D6BA7D76826E}" xr6:coauthVersionLast="47" xr6:coauthVersionMax="47" xr10:uidLastSave="{00000000-0000-0000-0000-000000000000}"/>
  <bookViews>
    <workbookView xWindow="0" yWindow="0" windowWidth="16760" windowHeight="21600" tabRatio="803" activeTab="3" xr2:uid="{D95C0304-1CCD-42C5-997B-730F1C5D4A5F}"/>
  </bookViews>
  <sheets>
    <sheet name="改訂履歴" sheetId="13" r:id="rId1"/>
    <sheet name="ReadMe" sheetId="11" r:id="rId2"/>
    <sheet name="企画書" sheetId="8" r:id="rId3"/>
    <sheet name=" ビジネスプラン" sheetId="6" r:id="rId4"/>
    <sheet name="リスト" sheetId="9"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6" l="1"/>
  <c r="C14" i="6"/>
  <c r="G27" i="6" l="1"/>
  <c r="H27" i="6"/>
  <c r="I27" i="6"/>
  <c r="J27" i="6"/>
  <c r="K27" i="6"/>
  <c r="L27" i="6"/>
  <c r="M27" i="6"/>
  <c r="N27" i="6"/>
  <c r="O27" i="6"/>
  <c r="P27" i="6"/>
  <c r="Q27" i="6"/>
  <c r="R27" i="6"/>
  <c r="S27" i="6"/>
  <c r="T27" i="6"/>
  <c r="F27" i="6"/>
  <c r="G26" i="6"/>
  <c r="H26" i="6"/>
  <c r="I26" i="6"/>
  <c r="J26" i="6"/>
  <c r="K26" i="6"/>
  <c r="L26" i="6"/>
  <c r="M26" i="6"/>
  <c r="N26" i="6"/>
  <c r="O26" i="6"/>
  <c r="P26" i="6"/>
  <c r="Q26" i="6"/>
  <c r="R26" i="6"/>
  <c r="S26" i="6"/>
  <c r="T26" i="6"/>
  <c r="F26" i="6"/>
  <c r="F25" i="6"/>
  <c r="G25" i="6" l="1"/>
  <c r="H25" i="6"/>
  <c r="I25" i="6"/>
  <c r="J25" i="6"/>
  <c r="K25" i="6"/>
  <c r="L25" i="6"/>
  <c r="M25" i="6"/>
  <c r="N25" i="6"/>
  <c r="O25" i="6"/>
  <c r="P25" i="6"/>
  <c r="Q25" i="6"/>
  <c r="R25" i="6"/>
  <c r="S25" i="6"/>
  <c r="T25" i="6"/>
  <c r="H24" i="6"/>
  <c r="I24" i="6"/>
  <c r="J24" i="6"/>
  <c r="K24" i="6"/>
  <c r="L24" i="6"/>
  <c r="M24" i="6"/>
  <c r="N24" i="6"/>
  <c r="O24" i="6"/>
  <c r="P24" i="6"/>
  <c r="Q24" i="6"/>
  <c r="R24" i="6"/>
  <c r="S24" i="6"/>
  <c r="T24" i="6"/>
  <c r="G24" i="6"/>
  <c r="F24" i="6"/>
  <c r="U37" i="6" l="1"/>
  <c r="T21" i="6"/>
  <c r="S21" i="6"/>
  <c r="R21" i="6"/>
  <c r="Q21" i="6"/>
  <c r="P21" i="6"/>
  <c r="O21" i="6"/>
  <c r="N21" i="6"/>
  <c r="M21" i="6"/>
  <c r="L21" i="6"/>
  <c r="K21" i="6"/>
  <c r="J21" i="6"/>
  <c r="I21" i="6"/>
  <c r="H21" i="6"/>
  <c r="G21" i="6"/>
  <c r="F21" i="6"/>
  <c r="T20" i="6"/>
  <c r="S20" i="6"/>
  <c r="R20" i="6"/>
  <c r="Q20" i="6"/>
  <c r="P20" i="6"/>
  <c r="O20" i="6"/>
  <c r="N20" i="6"/>
  <c r="M20" i="6"/>
  <c r="L20" i="6"/>
  <c r="K20" i="6"/>
  <c r="J20" i="6"/>
  <c r="I20" i="6"/>
  <c r="H20" i="6"/>
  <c r="G20" i="6"/>
  <c r="F20" i="6"/>
  <c r="A20" i="6"/>
  <c r="D17" i="6"/>
  <c r="S17" i="6" s="1"/>
  <c r="C17" i="6"/>
  <c r="D16" i="6"/>
  <c r="S15" i="6"/>
  <c r="R15" i="6"/>
  <c r="D15" i="6"/>
  <c r="L15" i="6" s="1"/>
  <c r="C15" i="6"/>
  <c r="D14" i="6"/>
  <c r="P13" i="6"/>
  <c r="L13" i="6"/>
  <c r="D13" i="6"/>
  <c r="C13" i="6"/>
  <c r="D12" i="6"/>
  <c r="T12" i="6" s="1"/>
  <c r="C12" i="6"/>
  <c r="A12" i="6"/>
  <c r="N15" i="6" l="1"/>
  <c r="G15" i="6"/>
  <c r="H15" i="6"/>
  <c r="H17" i="6"/>
  <c r="O14" i="6"/>
  <c r="Q14" i="6"/>
  <c r="R14" i="6"/>
  <c r="L14" i="6"/>
  <c r="T14" i="6"/>
  <c r="M14" i="6"/>
  <c r="G14" i="6"/>
  <c r="H14" i="6"/>
  <c r="F14" i="6"/>
  <c r="J14" i="6"/>
  <c r="S14" i="6"/>
  <c r="N14" i="6"/>
  <c r="P14" i="6"/>
  <c r="I14" i="6"/>
  <c r="K14" i="6"/>
  <c r="J16" i="6"/>
  <c r="K16" i="6"/>
  <c r="S16" i="6"/>
  <c r="F16" i="6"/>
  <c r="L16" i="6"/>
  <c r="M16" i="6"/>
  <c r="N16" i="6"/>
  <c r="G16" i="6"/>
  <c r="H16" i="6"/>
  <c r="P16" i="6"/>
  <c r="R16" i="6"/>
  <c r="O16" i="6"/>
  <c r="I16" i="6"/>
  <c r="Q16" i="6"/>
  <c r="T16" i="6"/>
  <c r="T17" i="6"/>
  <c r="T13" i="6"/>
  <c r="J15" i="6"/>
  <c r="O15" i="6"/>
  <c r="T15" i="6"/>
  <c r="T40" i="6" s="1"/>
  <c r="H13" i="6"/>
  <c r="F15" i="6"/>
  <c r="K15" i="6"/>
  <c r="P15" i="6"/>
  <c r="L17" i="6"/>
  <c r="P17" i="6"/>
  <c r="U32" i="6"/>
  <c r="O2" i="6" s="1"/>
  <c r="I12" i="6"/>
  <c r="M12" i="6"/>
  <c r="Q12" i="6"/>
  <c r="F12" i="6"/>
  <c r="J12" i="6"/>
  <c r="N12" i="6"/>
  <c r="R12" i="6"/>
  <c r="I13" i="6"/>
  <c r="M13" i="6"/>
  <c r="Q13" i="6"/>
  <c r="I17" i="6"/>
  <c r="M17" i="6"/>
  <c r="Q17" i="6"/>
  <c r="G12" i="6"/>
  <c r="K12" i="6"/>
  <c r="O12" i="6"/>
  <c r="S12" i="6"/>
  <c r="F13" i="6"/>
  <c r="J13" i="6"/>
  <c r="N13" i="6"/>
  <c r="R13" i="6"/>
  <c r="F17" i="6"/>
  <c r="J17" i="6"/>
  <c r="N17" i="6"/>
  <c r="R17" i="6"/>
  <c r="H12" i="6"/>
  <c r="L12" i="6"/>
  <c r="P12" i="6"/>
  <c r="G13" i="6"/>
  <c r="K13" i="6"/>
  <c r="O13" i="6"/>
  <c r="S13" i="6"/>
  <c r="I15" i="6"/>
  <c r="M15" i="6"/>
  <c r="Q15" i="6"/>
  <c r="G17" i="6"/>
  <c r="K17" i="6"/>
  <c r="O17" i="6"/>
  <c r="K40" i="6" l="1"/>
  <c r="R40" i="6"/>
  <c r="P40" i="6"/>
  <c r="Q40" i="6"/>
  <c r="G40" i="6"/>
  <c r="L40" i="6"/>
  <c r="N40" i="6"/>
  <c r="M40" i="6"/>
  <c r="H40" i="6"/>
  <c r="S40" i="6"/>
  <c r="J40" i="6"/>
  <c r="I40" i="6"/>
  <c r="O40" i="6"/>
  <c r="F40" i="6"/>
  <c r="U21" i="6"/>
  <c r="U40" i="6" l="1"/>
  <c r="Q2" i="6" s="1"/>
  <c r="M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 Takeichi</author>
  </authors>
  <commentList>
    <comment ref="D20" authorId="0" shapeId="0" xr:uid="{9837BB0F-88D0-45E3-88C1-A2775A8FF039}">
      <text>
        <r>
          <rPr>
            <b/>
            <sz val="9"/>
            <color rgb="FF000000"/>
            <rFont val="ＭＳ Ｐゴシック"/>
            <family val="2"/>
            <charset val="128"/>
          </rPr>
          <t>HABE Takeichi:</t>
        </r>
        <r>
          <rPr>
            <sz val="9"/>
            <color rgb="FF000000"/>
            <rFont val="ＭＳ Ｐゴシック"/>
            <family val="2"/>
            <charset val="128"/>
          </rPr>
          <t xml:space="preserve">
</t>
        </r>
        <r>
          <rPr>
            <sz val="9"/>
            <color rgb="FF000000"/>
            <rFont val="ＭＳ Ｐゴシック"/>
            <family val="2"/>
            <charset val="128"/>
          </rPr>
          <t>1</t>
        </r>
        <r>
          <rPr>
            <sz val="9"/>
            <color rgb="FF000000"/>
            <rFont val="ＭＳ Ｐゴシック"/>
            <family val="2"/>
            <charset val="128"/>
          </rPr>
          <t>日単価</t>
        </r>
        <r>
          <rPr>
            <sz val="9"/>
            <color rgb="FF000000"/>
            <rFont val="ＭＳ Ｐゴシック"/>
            <family val="2"/>
            <charset val="128"/>
          </rPr>
          <t xml:space="preserve">
</t>
        </r>
        <r>
          <rPr>
            <sz val="9"/>
            <color rgb="FF000000"/>
            <rFont val="ＭＳ Ｐゴシック"/>
            <family val="2"/>
            <charset val="128"/>
          </rPr>
          <t xml:space="preserve">Basic:250k
</t>
        </r>
        <r>
          <rPr>
            <sz val="9"/>
            <color rgb="FF000000"/>
            <rFont val="ＭＳ Ｐゴシック"/>
            <family val="2"/>
            <charset val="128"/>
          </rPr>
          <t xml:space="preserve">Advanced:300k
</t>
        </r>
        <r>
          <rPr>
            <sz val="9"/>
            <color rgb="FF000000"/>
            <rFont val="ＭＳ Ｐゴシック"/>
            <family val="2"/>
            <charset val="128"/>
          </rPr>
          <t>Expert:350k</t>
        </r>
      </text>
    </comment>
    <comment ref="D21" authorId="0" shapeId="0" xr:uid="{350C2B5F-FDB5-4C20-B9BC-A1252845E602}">
      <text>
        <r>
          <rPr>
            <b/>
            <sz val="9"/>
            <color rgb="FF000000"/>
            <rFont val="ＭＳ Ｐゴシック"/>
            <family val="2"/>
            <charset val="128"/>
          </rPr>
          <t>HABE Takeichi:</t>
        </r>
        <r>
          <rPr>
            <sz val="9"/>
            <color rgb="FF000000"/>
            <rFont val="ＭＳ Ｐゴシック"/>
            <family val="2"/>
            <charset val="128"/>
          </rPr>
          <t xml:space="preserve">
</t>
        </r>
        <r>
          <rPr>
            <sz val="9"/>
            <color rgb="FF000000"/>
            <rFont val="ＭＳ Ｐゴシック"/>
            <family val="2"/>
            <charset val="128"/>
          </rPr>
          <t>1</t>
        </r>
        <r>
          <rPr>
            <sz val="9"/>
            <color rgb="FF000000"/>
            <rFont val="ＭＳ Ｐゴシック"/>
            <family val="2"/>
            <charset val="128"/>
          </rPr>
          <t>名単価</t>
        </r>
      </text>
    </comment>
  </commentList>
</comments>
</file>

<file path=xl/sharedStrings.xml><?xml version="1.0" encoding="utf-8"?>
<sst xmlns="http://schemas.openxmlformats.org/spreadsheetml/2006/main" count="165" uniqueCount="153">
  <si>
    <t>プロダクト名</t>
    <rPh sb="5" eb="6">
      <t>メイ</t>
    </rPh>
    <phoneticPr fontId="3"/>
  </si>
  <si>
    <t>単価(Pub)</t>
    <rPh sb="0" eb="2">
      <t>タンカ</t>
    </rPh>
    <phoneticPr fontId="3"/>
  </si>
  <si>
    <t>期間</t>
    <rPh sb="0" eb="2">
      <t>キカン</t>
    </rPh>
    <phoneticPr fontId="3"/>
  </si>
  <si>
    <t>開催頻度( Pub/Q)</t>
    <rPh sb="0" eb="2">
      <t>カイサイ</t>
    </rPh>
    <rPh sb="2" eb="4">
      <t>ヒンド</t>
    </rPh>
    <phoneticPr fontId="3"/>
  </si>
  <si>
    <t>売上</t>
    <rPh sb="0" eb="2">
      <t>ウリアゲ</t>
    </rPh>
    <phoneticPr fontId="3"/>
  </si>
  <si>
    <t>支出</t>
    <rPh sb="0" eb="2">
      <t>シシュツ</t>
    </rPh>
    <phoneticPr fontId="3"/>
  </si>
  <si>
    <t>GP</t>
    <phoneticPr fontId="3"/>
  </si>
  <si>
    <t>/Q</t>
    <phoneticPr fontId="3"/>
  </si>
  <si>
    <t># of Events (Public) Tokyo</t>
    <phoneticPr fontId="3"/>
  </si>
  <si>
    <t># of Events (Public) Osaka</t>
    <phoneticPr fontId="3"/>
  </si>
  <si>
    <t># of Events (Enterprise)</t>
    <phoneticPr fontId="3"/>
  </si>
  <si>
    <t>Revenue（Public)</t>
    <phoneticPr fontId="3"/>
  </si>
  <si>
    <t>場所</t>
    <rPh sb="0" eb="2">
      <t>バショ</t>
    </rPh>
    <phoneticPr fontId="3"/>
  </si>
  <si>
    <t>単価</t>
    <rPh sb="0" eb="2">
      <t>タンカ</t>
    </rPh>
    <phoneticPr fontId="3"/>
  </si>
  <si>
    <t>平均集客</t>
    <rPh sb="0" eb="2">
      <t>ヘイキン</t>
    </rPh>
    <rPh sb="2" eb="4">
      <t>シュウキャク</t>
    </rPh>
    <phoneticPr fontId="3"/>
  </si>
  <si>
    <t>東京</t>
    <rPh sb="0" eb="2">
      <t>トウキョウ</t>
    </rPh>
    <phoneticPr fontId="3"/>
  </si>
  <si>
    <t>大阪</t>
    <rPh sb="0" eb="2">
      <t>オオサカ</t>
    </rPh>
    <phoneticPr fontId="3"/>
  </si>
  <si>
    <t>Revenue（Enterprise)</t>
    <phoneticPr fontId="3"/>
  </si>
  <si>
    <t>コース</t>
    <phoneticPr fontId="3"/>
  </si>
  <si>
    <t>Rev.TTL</t>
    <phoneticPr fontId="3"/>
  </si>
  <si>
    <t>テキスト</t>
    <phoneticPr fontId="3"/>
  </si>
  <si>
    <t xml:space="preserve">Cost </t>
    <phoneticPr fontId="3"/>
  </si>
  <si>
    <t>(K円)</t>
    <rPh sb="2" eb="3">
      <t>エン</t>
    </rPh>
    <phoneticPr fontId="3"/>
  </si>
  <si>
    <t>教室</t>
    <rPh sb="0" eb="2">
      <t>キョウシツ</t>
    </rPh>
    <phoneticPr fontId="3"/>
  </si>
  <si>
    <t>講師</t>
    <rPh sb="0" eb="2">
      <t>コウシ</t>
    </rPh>
    <phoneticPr fontId="3"/>
  </si>
  <si>
    <t>SubTTL</t>
    <phoneticPr fontId="3"/>
  </si>
  <si>
    <t>開発費：社外</t>
    <rPh sb="0" eb="3">
      <t>カイハツヒ</t>
    </rPh>
    <rPh sb="4" eb="6">
      <t>シャガイ</t>
    </rPh>
    <phoneticPr fontId="3"/>
  </si>
  <si>
    <t>開発費：社内</t>
    <rPh sb="0" eb="3">
      <t>カイハツヒ</t>
    </rPh>
    <rPh sb="4" eb="6">
      <t>シャナイ</t>
    </rPh>
    <phoneticPr fontId="3"/>
  </si>
  <si>
    <t>Investment (機器、等）</t>
    <rPh sb="12" eb="14">
      <t>キキ</t>
    </rPh>
    <rPh sb="15" eb="16">
      <t>トウ</t>
    </rPh>
    <phoneticPr fontId="3"/>
  </si>
  <si>
    <t>GP(%)</t>
    <phoneticPr fontId="3"/>
  </si>
  <si>
    <t>記入欄</t>
    <rPh sb="0" eb="2">
      <t>キニュウ</t>
    </rPh>
    <rPh sb="2" eb="3">
      <t>ラン</t>
    </rPh>
    <phoneticPr fontId="3"/>
  </si>
  <si>
    <t>学習目標</t>
    <rPh sb="0" eb="2">
      <t>ガクシュウ</t>
    </rPh>
    <rPh sb="2" eb="4">
      <t>モクヒョウ</t>
    </rPh>
    <phoneticPr fontId="6"/>
  </si>
  <si>
    <t>コース概要</t>
    <rPh sb="3" eb="5">
      <t>ガイヨウ</t>
    </rPh>
    <phoneticPr fontId="6"/>
  </si>
  <si>
    <t>前提条件</t>
    <rPh sb="0" eb="2">
      <t>ゼンテイ</t>
    </rPh>
    <rPh sb="2" eb="4">
      <t>ジョウケン</t>
    </rPh>
    <phoneticPr fontId="6"/>
  </si>
  <si>
    <t>価格(税込)</t>
  </si>
  <si>
    <t>期間</t>
  </si>
  <si>
    <r>
      <rPr>
        <sz val="11"/>
        <color theme="1"/>
        <rFont val="游ゴシック"/>
        <family val="3"/>
        <charset val="128"/>
        <scheme val="minor"/>
      </rPr>
      <t>単位</t>
    </r>
    <r>
      <rPr>
        <sz val="11"/>
        <rFont val="游ゴシック"/>
        <family val="3"/>
        <charset val="128"/>
        <scheme val="minor"/>
      </rPr>
      <t>K</t>
    </r>
    <phoneticPr fontId="3"/>
  </si>
  <si>
    <t># of Events (Public) Nagoya</t>
    <phoneticPr fontId="3"/>
  </si>
  <si>
    <t># of Events (Public) Hybrid</t>
    <phoneticPr fontId="3"/>
  </si>
  <si>
    <t># of Events (Public) Online</t>
    <phoneticPr fontId="3"/>
  </si>
  <si>
    <t># of Events (Public) Local</t>
    <phoneticPr fontId="3"/>
  </si>
  <si>
    <t>名古屋</t>
    <rPh sb="0" eb="3">
      <t>ナゴヤ</t>
    </rPh>
    <phoneticPr fontId="2"/>
  </si>
  <si>
    <t>Hybrid</t>
    <phoneticPr fontId="3"/>
  </si>
  <si>
    <t>オンラインLive</t>
    <phoneticPr fontId="2"/>
  </si>
  <si>
    <t>地方開催</t>
    <rPh sb="0" eb="2">
      <t>チホウ</t>
    </rPh>
    <rPh sb="2" eb="4">
      <t>カイサイ</t>
    </rPh>
    <phoneticPr fontId="3"/>
  </si>
  <si>
    <t>人数</t>
    <rPh sb="0" eb="2">
      <t>ニンズウ</t>
    </rPh>
    <phoneticPr fontId="3"/>
  </si>
  <si>
    <t>テキスト＋ロイヤリティ</t>
    <phoneticPr fontId="3"/>
  </si>
  <si>
    <t>機材A（レンタル）</t>
    <rPh sb="0" eb="2">
      <t>キザイ</t>
    </rPh>
    <phoneticPr fontId="7"/>
  </si>
  <si>
    <t>機材B</t>
    <rPh sb="0" eb="2">
      <t>キザイ</t>
    </rPh>
    <phoneticPr fontId="7"/>
  </si>
  <si>
    <t>ラボ</t>
    <phoneticPr fontId="2"/>
  </si>
  <si>
    <t>アピールポイント</t>
    <phoneticPr fontId="2"/>
  </si>
  <si>
    <t>コースゴール</t>
    <phoneticPr fontId="2"/>
  </si>
  <si>
    <t>対象者</t>
    <rPh sb="0" eb="3">
      <t>タイショウシャ</t>
    </rPh>
    <phoneticPr fontId="2"/>
  </si>
  <si>
    <t>他社との差別化</t>
    <rPh sb="0" eb="2">
      <t>タシャ</t>
    </rPh>
    <rPh sb="4" eb="7">
      <t>サベツカ</t>
    </rPh>
    <phoneticPr fontId="2"/>
  </si>
  <si>
    <t>ポートフォリオ</t>
    <phoneticPr fontId="2"/>
  </si>
  <si>
    <t>N0</t>
    <phoneticPr fontId="3"/>
  </si>
  <si>
    <t>項目</t>
    <rPh sb="0" eb="2">
      <t>コウモク</t>
    </rPh>
    <phoneticPr fontId="2"/>
  </si>
  <si>
    <t>学習内容</t>
    <rPh sb="0" eb="2">
      <t>ガクシュウ</t>
    </rPh>
    <rPh sb="2" eb="4">
      <t>ナイヨウ</t>
    </rPh>
    <phoneticPr fontId="6"/>
  </si>
  <si>
    <t>■コース開発チーム：　　　　　　　　</t>
    <rPh sb="4" eb="6">
      <t>カイハツ</t>
    </rPh>
    <phoneticPr fontId="2"/>
  </si>
  <si>
    <t>顧客ニーズ</t>
    <rPh sb="0" eb="2">
      <t>コキャク</t>
    </rPh>
    <phoneticPr fontId="2"/>
  </si>
  <si>
    <t>新規性</t>
    <rPh sb="0" eb="3">
      <t>シンキセイ</t>
    </rPh>
    <phoneticPr fontId="2"/>
  </si>
  <si>
    <t>競合</t>
    <rPh sb="0" eb="2">
      <t>キョウゴウ</t>
    </rPh>
    <phoneticPr fontId="2"/>
  </si>
  <si>
    <t>弊社ラインナップ</t>
    <rPh sb="0" eb="2">
      <t>ヘイシャ</t>
    </rPh>
    <phoneticPr fontId="2"/>
  </si>
  <si>
    <t>現時点でニーズが高い（案件無し）</t>
  </si>
  <si>
    <t>現時点でニーズが高い（案件あり）</t>
  </si>
  <si>
    <t>今後の二―ズが見込まれる</t>
  </si>
  <si>
    <t>新技術・トレンドである</t>
  </si>
  <si>
    <t>すでに定着している</t>
  </si>
  <si>
    <t>他社で同等・類似のコースがある</t>
  </si>
  <si>
    <t>他社に同等・類似のコースがない</t>
  </si>
  <si>
    <t>既存コースで同じ分野・技術のものがない</t>
  </si>
  <si>
    <t>既存コースに同じ分野・技術のものがある（難易度・対象者・日数等を変更）</t>
  </si>
  <si>
    <t>既存コースの置き換え（現コースはターミネート）</t>
  </si>
  <si>
    <t>開発の背景</t>
    <rPh sb="0" eb="2">
      <t>カイハツ</t>
    </rPh>
    <rPh sb="3" eb="5">
      <t>ハイケイ</t>
    </rPh>
    <phoneticPr fontId="2"/>
  </si>
  <si>
    <t>マーケティング/セールス</t>
    <phoneticPr fontId="2"/>
  </si>
  <si>
    <t>＊既存コースのコード・コース名：</t>
    <rPh sb="1" eb="3">
      <t>キソン</t>
    </rPh>
    <rPh sb="14" eb="15">
      <t>メイ</t>
    </rPh>
    <phoneticPr fontId="2"/>
  </si>
  <si>
    <t>コース内容</t>
    <rPh sb="3" eb="5">
      <t>ナイヨウ</t>
    </rPh>
    <phoneticPr fontId="2"/>
  </si>
  <si>
    <t>背景</t>
    <rPh sb="0" eb="2">
      <t>ハイケイ</t>
    </rPh>
    <phoneticPr fontId="2"/>
  </si>
  <si>
    <t>標準実施時間</t>
    <rPh sb="0" eb="2">
      <t>ヒョウジュン</t>
    </rPh>
    <rPh sb="2" eb="4">
      <t>ジッシ</t>
    </rPh>
    <phoneticPr fontId="2"/>
  </si>
  <si>
    <t>顧客イメージ</t>
    <rPh sb="0" eb="2">
      <t>コキャク</t>
    </rPh>
    <phoneticPr fontId="2"/>
  </si>
  <si>
    <t>ニーズ</t>
    <phoneticPr fontId="2"/>
  </si>
  <si>
    <t>■企画書作成者：　</t>
    <rPh sb="1" eb="4">
      <t>キカクショ</t>
    </rPh>
    <rPh sb="4" eb="7">
      <t>サクセイシャ</t>
    </rPh>
    <phoneticPr fontId="2"/>
  </si>
  <si>
    <t>章タイトル</t>
    <rPh sb="0" eb="1">
      <t>ショウ</t>
    </rPh>
    <phoneticPr fontId="2"/>
  </si>
  <si>
    <t>章の概要</t>
    <rPh sb="0" eb="1">
      <t>ショウ</t>
    </rPh>
    <rPh sb="2" eb="4">
      <t>ガイヨウ</t>
    </rPh>
    <phoneticPr fontId="2"/>
  </si>
  <si>
    <t>その他</t>
    <rPh sb="2" eb="3">
      <t>タ</t>
    </rPh>
    <phoneticPr fontId="6"/>
  </si>
  <si>
    <t>提供種別</t>
    <rPh sb="0" eb="2">
      <t>テイキョウ</t>
    </rPh>
    <rPh sb="2" eb="4">
      <t>シュベツ</t>
    </rPh>
    <phoneticPr fontId="3"/>
  </si>
  <si>
    <t>提供種別</t>
    <rPh sb="0" eb="4">
      <t>テイキョウシュベツ</t>
    </rPh>
    <phoneticPr fontId="2"/>
  </si>
  <si>
    <t>集合</t>
    <phoneticPr fontId="2"/>
  </si>
  <si>
    <t>オンラインLive</t>
    <phoneticPr fontId="2"/>
  </si>
  <si>
    <t>ハイブリッド</t>
    <phoneticPr fontId="2"/>
  </si>
  <si>
    <t>集合＆オンライン</t>
    <rPh sb="0" eb="2">
      <t>シュウゴウ</t>
    </rPh>
    <phoneticPr fontId="2"/>
  </si>
  <si>
    <t>■企画時に行うこと</t>
    <rPh sb="1" eb="4">
      <t>キカクジ</t>
    </rPh>
    <rPh sb="5" eb="6">
      <t>オコナ</t>
    </rPh>
    <phoneticPr fontId="2"/>
  </si>
  <si>
    <t>チーム内で企画書をレビュー、必要に応じて修正</t>
    <rPh sb="3" eb="4">
      <t>ナイ</t>
    </rPh>
    <rPh sb="5" eb="8">
      <t>キカクショ</t>
    </rPh>
    <rPh sb="14" eb="16">
      <t>ヒツヨウ</t>
    </rPh>
    <rPh sb="17" eb="18">
      <t>オウ</t>
    </rPh>
    <rPh sb="20" eb="22">
      <t>シュウセイ</t>
    </rPh>
    <phoneticPr fontId="2"/>
  </si>
  <si>
    <t>企画レビュー</t>
    <rPh sb="0" eb="2">
      <t>キカク</t>
    </rPh>
    <phoneticPr fontId="2"/>
  </si>
  <si>
    <t>＊Teamsでオンライン開催</t>
    <rPh sb="12" eb="14">
      <t>カイサイ</t>
    </rPh>
    <phoneticPr fontId="2"/>
  </si>
  <si>
    <t>企画書の保存</t>
    <rPh sb="0" eb="3">
      <t>キカクショ</t>
    </rPh>
    <rPh sb="4" eb="6">
      <t>ホゾン</t>
    </rPh>
    <phoneticPr fontId="2"/>
  </si>
  <si>
    <t>・再レビュー要→指摘箇所を再検討し、再レビューを受けてください</t>
    <rPh sb="1" eb="2">
      <t>サイ</t>
    </rPh>
    <rPh sb="6" eb="7">
      <t>ヨウ</t>
    </rPh>
    <rPh sb="8" eb="12">
      <t>シテキカショ</t>
    </rPh>
    <rPh sb="13" eb="16">
      <t>サイケントウ</t>
    </rPh>
    <rPh sb="18" eb="19">
      <t>サイ</t>
    </rPh>
    <rPh sb="24" eb="25">
      <t>ウ</t>
    </rPh>
    <phoneticPr fontId="2"/>
  </si>
  <si>
    <t>・設計書作成に進んでください</t>
    <rPh sb="1" eb="3">
      <t>セッケイ</t>
    </rPh>
    <rPh sb="3" eb="6">
      <t>ショサクセイ</t>
    </rPh>
    <rPh sb="7" eb="8">
      <t>スス</t>
    </rPh>
    <phoneticPr fontId="2"/>
  </si>
  <si>
    <t>＊会議時間は60分とってください</t>
    <rPh sb="1" eb="3">
      <t>カイギ</t>
    </rPh>
    <rPh sb="3" eb="5">
      <t>ジカン</t>
    </rPh>
    <rPh sb="8" eb="9">
      <t>フン</t>
    </rPh>
    <phoneticPr fontId="2"/>
  </si>
  <si>
    <t>\\ja1fileserver\es\Common\新規コース開発\1_企画</t>
    <phoneticPr fontId="2"/>
  </si>
  <si>
    <t>・フォルダ名：「コース名」</t>
    <rPh sb="5" eb="6">
      <t>メイ</t>
    </rPh>
    <rPh sb="11" eb="12">
      <t>メイ</t>
    </rPh>
    <phoneticPr fontId="2"/>
  </si>
  <si>
    <t>・ファイル名：「企画書（コース名）Ver1」</t>
    <rPh sb="5" eb="6">
      <t>メイ</t>
    </rPh>
    <phoneticPr fontId="2"/>
  </si>
  <si>
    <t>・企画書修正要→指摘箇所を修正し、「企画書（コース名）」Ver2」として新規ファイルで作成（上書きしない）。
「2_承認待ち」フォルダに入れ関係者にメールしてください</t>
    <rPh sb="1" eb="4">
      <t>キカクショ</t>
    </rPh>
    <rPh sb="4" eb="6">
      <t>シュウセイ</t>
    </rPh>
    <rPh sb="6" eb="7">
      <t>ヨウ</t>
    </rPh>
    <rPh sb="13" eb="15">
      <t>シュウセイ</t>
    </rPh>
    <rPh sb="36" eb="38">
      <t>シンキ</t>
    </rPh>
    <rPh sb="43" eb="45">
      <t>サクセイ</t>
    </rPh>
    <rPh sb="46" eb="48">
      <t>ウワガ</t>
    </rPh>
    <rPh sb="68" eb="69">
      <t>イ</t>
    </rPh>
    <rPh sb="70" eb="73">
      <t>カンケイシャ</t>
    </rPh>
    <phoneticPr fontId="2"/>
  </si>
  <si>
    <t>企画書作成（本ファイルをコピーし「企画書」「ビジネスプラン」記入）</t>
    <rPh sb="0" eb="5">
      <t>キカクショサクセイ</t>
    </rPh>
    <rPh sb="6" eb="7">
      <t>ホン</t>
    </rPh>
    <rPh sb="17" eb="20">
      <t>キカクショ</t>
    </rPh>
    <rPh sb="30" eb="32">
      <t>キニュウ</t>
    </rPh>
    <phoneticPr fontId="2"/>
  </si>
  <si>
    <t>作成途中の場合はフォルダを「1_作成中」へ</t>
    <rPh sb="0" eb="4">
      <t>サクセイトチュウ</t>
    </rPh>
    <rPh sb="5" eb="7">
      <t>バアイ</t>
    </rPh>
    <rPh sb="16" eb="19">
      <t>サクセイチュウ</t>
    </rPh>
    <phoneticPr fontId="2"/>
  </si>
  <si>
    <t>完成版はフォルダを「2_承認待ち｝へ</t>
    <rPh sb="0" eb="3">
      <t>カンセイバン</t>
    </rPh>
    <rPh sb="12" eb="15">
      <t>ショウニンマ</t>
    </rPh>
    <phoneticPr fontId="2"/>
  </si>
  <si>
    <t>TT2（小山さん）</t>
    <phoneticPr fontId="2"/>
  </si>
  <si>
    <t>TT3（外川さん）</t>
    <phoneticPr fontId="2"/>
  </si>
  <si>
    <t>TT4（松野さん）</t>
    <phoneticPr fontId="2"/>
  </si>
  <si>
    <t>BT1（林さん、山内さん）</t>
    <phoneticPr fontId="2"/>
  </si>
  <si>
    <t>BT2（小山さん）</t>
    <phoneticPr fontId="2"/>
  </si>
  <si>
    <t>＜宛先＞</t>
    <rPh sb="1" eb="3">
      <t>アテサキ</t>
    </rPh>
    <phoneticPr fontId="2"/>
  </si>
  <si>
    <t>　　③各チームのマーケ担当者（以下の方々です）</t>
    <rPh sb="15" eb="17">
      <t>イカ</t>
    </rPh>
    <rPh sb="18" eb="20">
      <t>カタガタ</t>
    </rPh>
    <phoneticPr fontId="2"/>
  </si>
  <si>
    <t>ReadMeシート
＊企画レビュー開催時の宛先変更
　旧「マーケ　山内さん」→新「各チーム担当者」</t>
    <rPh sb="11" eb="13">
      <t>キカク</t>
    </rPh>
    <rPh sb="17" eb="20">
      <t>カイサイジ</t>
    </rPh>
    <rPh sb="21" eb="25">
      <t>アテサキヘンコウ</t>
    </rPh>
    <phoneticPr fontId="2"/>
  </si>
  <si>
    <t>To　①LS部長（自部門の部長のみでOK）
　　②自部門のリーダー</t>
    <rPh sb="6" eb="8">
      <t>ブチョウ</t>
    </rPh>
    <rPh sb="9" eb="12">
      <t>ジブモン</t>
    </rPh>
    <rPh sb="13" eb="15">
      <t>ブチョウ</t>
    </rPh>
    <rPh sb="25" eb="28">
      <t>ジブモン</t>
    </rPh>
    <phoneticPr fontId="2"/>
  </si>
  <si>
    <t>ReadMeシート
＊BDM→リーダー　へ変更
＊企画レビュー開催時の宛先変更</t>
    <rPh sb="21" eb="23">
      <t>ヘンコウ</t>
    </rPh>
    <rPh sb="25" eb="27">
      <t>キカク</t>
    </rPh>
    <rPh sb="31" eb="34">
      <t>カイサイジ</t>
    </rPh>
    <rPh sb="35" eb="39">
      <t>アテサキヘンコウ</t>
    </rPh>
    <phoneticPr fontId="2"/>
  </si>
  <si>
    <t>TT1（佐藤幸恵さん）←変更になってます</t>
    <rPh sb="12" eb="14">
      <t>ヘンコウ</t>
    </rPh>
    <phoneticPr fontId="2"/>
  </si>
  <si>
    <r>
      <t>　④</t>
    </r>
    <r>
      <rPr>
        <sz val="11"/>
        <color rgb="FFFF0000"/>
        <rFont val="游ゴシック"/>
        <family val="3"/>
        <charset val="128"/>
        <scheme val="minor"/>
      </rPr>
      <t>マーケ部部長(山内さん）←部署変わりましたがしばらく継続</t>
    </r>
    <rPh sb="5" eb="8">
      <t>ブブチョウ</t>
    </rPh>
    <rPh sb="9" eb="11">
      <t>ヤマウチ</t>
    </rPh>
    <rPh sb="15" eb="18">
      <t>ブショカ</t>
    </rPh>
    <rPh sb="28" eb="30">
      <t>ケイゾク</t>
    </rPh>
    <phoneticPr fontId="2"/>
  </si>
  <si>
    <t>　⑤品質担当（鈴木の）,</t>
    <phoneticPr fontId="2"/>
  </si>
  <si>
    <t>１）以下にフォルダ作成</t>
    <rPh sb="2" eb="4">
      <t>イカ</t>
    </rPh>
    <rPh sb="9" eb="11">
      <t>サクセイ</t>
    </rPh>
    <phoneticPr fontId="2"/>
  </si>
  <si>
    <t>２）企画書を作成したらファイルを①に保存</t>
    <rPh sb="2" eb="5">
      <t>キカクショ</t>
    </rPh>
    <rPh sb="6" eb="8">
      <t>サクセイ</t>
    </rPh>
    <rPh sb="18" eb="20">
      <t>ホゾン</t>
    </rPh>
    <phoneticPr fontId="2"/>
  </si>
  <si>
    <t>（１）会議通知を出す</t>
    <rPh sb="3" eb="5">
      <t>カイギ</t>
    </rPh>
    <rPh sb="5" eb="7">
      <t>ツウチ</t>
    </rPh>
    <rPh sb="8" eb="9">
      <t>ダ</t>
    </rPh>
    <phoneticPr fontId="2"/>
  </si>
  <si>
    <t>（２）企画レビュー開催</t>
    <rPh sb="3" eb="5">
      <t>キカク</t>
    </rPh>
    <rPh sb="9" eb="11">
      <t>カイサイ</t>
    </rPh>
    <phoneticPr fontId="2"/>
  </si>
  <si>
    <t>（３）承認</t>
    <rPh sb="3" eb="5">
      <t>ショウニン</t>
    </rPh>
    <phoneticPr fontId="2"/>
  </si>
  <si>
    <t>■企画書作成日：2024/03/21　　　　　　　　　　　　　　　■企画レビュー実施日：　2024/03/26　　　　　　</t>
    <rPh sb="1" eb="4">
      <t>キカクショ</t>
    </rPh>
    <rPh sb="4" eb="7">
      <t>サクセイビ</t>
    </rPh>
    <phoneticPr fontId="2"/>
  </si>
  <si>
    <t>■コース開発担当者：小池歩　　　</t>
    <rPh sb="10" eb="12">
      <t xml:space="preserve">コイケ </t>
    </rPh>
    <rPh sb="12" eb="13">
      <t xml:space="preserve">アユム </t>
    </rPh>
    <phoneticPr fontId="2"/>
  </si>
  <si>
    <t>集合・オンラインLive　</t>
    <rPh sb="0" eb="2">
      <t>シュウゴウ</t>
    </rPh>
    <phoneticPr fontId="2"/>
  </si>
  <si>
    <t>　　　　１日間</t>
    <rPh sb="5" eb="7">
      <t>ニチカン</t>
    </rPh>
    <phoneticPr fontId="2"/>
  </si>
  <si>
    <t>開始時間：　09:30　　　</t>
    <rPh sb="0" eb="2">
      <t>カイシ</t>
    </rPh>
    <rPh sb="2" eb="4">
      <t>ジカン</t>
    </rPh>
    <phoneticPr fontId="2"/>
  </si>
  <si>
    <t>終了時間：17:30</t>
    <rPh sb="0" eb="4">
      <t>シュウリョウジカン</t>
    </rPh>
    <phoneticPr fontId="2"/>
  </si>
  <si>
    <t>PC 操作が問題なくできる</t>
    <rPh sb="3" eb="5">
      <t xml:space="preserve">ソウサガ </t>
    </rPh>
    <rPh sb="6" eb="8">
      <t xml:space="preserve">モンダイ </t>
    </rPh>
    <phoneticPr fontId="2"/>
  </si>
  <si>
    <t>＊案件がある場合の顧客名：第一三共</t>
    <rPh sb="1" eb="3">
      <t>アンケン</t>
    </rPh>
    <rPh sb="6" eb="8">
      <t>バアイ</t>
    </rPh>
    <rPh sb="9" eb="12">
      <t>コキャクメイ</t>
    </rPh>
    <rPh sb="13" eb="17">
      <t>ダイイチ</t>
    </rPh>
    <phoneticPr fontId="2"/>
  </si>
  <si>
    <t>AI 技術の進化が発展している中で、AIの効果的な導入がなかなかできていない現状がある。ビジネスサイド、意思決定権を持つ社員がAIを導入するうえで、ビジネスKPI以外に知っておくべき技術知識を体系的に事例を交えて紹介する講座が必要との声をいただき作成しました。</t>
    <rPh sb="3" eb="5">
      <t xml:space="preserve">ギジュツ </t>
    </rPh>
    <rPh sb="6" eb="8">
      <t xml:space="preserve">シンカガ </t>
    </rPh>
    <rPh sb="9" eb="11">
      <t xml:space="preserve">ハッテン </t>
    </rPh>
    <rPh sb="21" eb="24">
      <t xml:space="preserve">コウカテキナ </t>
    </rPh>
    <rPh sb="38" eb="40">
      <t xml:space="preserve">ゲンジョウガ </t>
    </rPh>
    <rPh sb="52" eb="54">
      <t xml:space="preserve">イシ </t>
    </rPh>
    <rPh sb="54" eb="57">
      <t>ケッテイケン</t>
    </rPh>
    <rPh sb="58" eb="59">
      <t xml:space="preserve">モツ </t>
    </rPh>
    <rPh sb="60" eb="62">
      <t xml:space="preserve">シャインガ </t>
    </rPh>
    <rPh sb="66" eb="68">
      <t xml:space="preserve">ドウニュウスルウエデ </t>
    </rPh>
    <rPh sb="81" eb="83">
      <t xml:space="preserve">イガイニ </t>
    </rPh>
    <rPh sb="84" eb="85">
      <t xml:space="preserve">シッテオクベキ </t>
    </rPh>
    <rPh sb="91" eb="93">
      <t xml:space="preserve">ギジュツ </t>
    </rPh>
    <rPh sb="93" eb="95">
      <t xml:space="preserve">チシキヲ </t>
    </rPh>
    <rPh sb="96" eb="99">
      <t xml:space="preserve">タイケイテキニ </t>
    </rPh>
    <rPh sb="100" eb="102">
      <t xml:space="preserve">ジレイヲ </t>
    </rPh>
    <rPh sb="103" eb="104">
      <t xml:space="preserve">マジエテ </t>
    </rPh>
    <rPh sb="106" eb="108">
      <t xml:space="preserve">ショウカイスル </t>
    </rPh>
    <rPh sb="110" eb="112">
      <t xml:space="preserve">コウザガ </t>
    </rPh>
    <rPh sb="113" eb="115">
      <t xml:space="preserve">ヒツヨウトノ </t>
    </rPh>
    <rPh sb="117" eb="118">
      <t xml:space="preserve">コエヲ </t>
    </rPh>
    <rPh sb="123" eb="125">
      <t xml:space="preserve">サクセイ </t>
    </rPh>
    <phoneticPr fontId="2"/>
  </si>
  <si>
    <t>・AI を自社のビジネスに活用していきたい人
・プログラミングは行わないがAIと業務の関わりがある人
・AI の仕組みについて体系的に学びたい方</t>
    <rPh sb="5" eb="7">
      <t xml:space="preserve">ジシャノ </t>
    </rPh>
    <rPh sb="13" eb="15">
      <t xml:space="preserve">カツヨウ </t>
    </rPh>
    <rPh sb="21" eb="22">
      <t xml:space="preserve">ヒト </t>
    </rPh>
    <rPh sb="23" eb="24">
      <t>_x0000__x0005__x0002_</t>
    </rPh>
    <rPh sb="32" eb="33">
      <t>_x0005__x000D__x0002_
_x0015__x0001__x000D__x0017_</t>
    </rPh>
    <rPh sb="40" eb="42">
      <t>_x0001__x0010_ _x0001__x0018_(</t>
    </rPh>
    <rPh sb="43" eb="44">
      <t>_x0002__x001E_+_x0001_$1</t>
    </rPh>
    <rPh sb="49" eb="50">
      <t>_x0001_'3</t>
    </rPh>
    <rPh sb="51" eb="52">
      <t>_x0001_*8</t>
    </rPh>
    <rPh sb="56" eb="58">
      <t>_x0002_.?_x0003_</t>
    </rPh>
    <rPh sb="63" eb="66">
      <t>3C_x0001__x0000__x0000_</t>
    </rPh>
    <rPh sb="67" eb="68">
      <t/>
    </rPh>
    <phoneticPr fontId="2"/>
  </si>
  <si>
    <t>＊競合社名・コース名：キカガク・DXビジネス活用</t>
    <rPh sb="1" eb="3">
      <t>キョウゴウ</t>
    </rPh>
    <rPh sb="3" eb="5">
      <t>シャメイ</t>
    </rPh>
    <rPh sb="9" eb="10">
      <t>メイ</t>
    </rPh>
    <rPh sb="22" eb="24">
      <t xml:space="preserve">カツヨウ </t>
    </rPh>
    <phoneticPr fontId="2"/>
  </si>
  <si>
    <t>AI にフォーカスした短期講座であること。実際ににノーコードでAI構築を行い、成果物を作成可能</t>
    <rPh sb="0" eb="2">
      <t xml:space="preserve">AI </t>
    </rPh>
    <rPh sb="11" eb="13">
      <t xml:space="preserve">タンキ </t>
    </rPh>
    <rPh sb="13" eb="15">
      <t xml:space="preserve">コウザ </t>
    </rPh>
    <rPh sb="21" eb="23">
      <t xml:space="preserve">ジッサイニ </t>
    </rPh>
    <rPh sb="33" eb="35">
      <t xml:space="preserve">コウチクヲ </t>
    </rPh>
    <rPh sb="36" eb="37">
      <t xml:space="preserve">オコナイ </t>
    </rPh>
    <rPh sb="39" eb="42">
      <t xml:space="preserve">セイカブツ </t>
    </rPh>
    <rPh sb="43" eb="45">
      <t xml:space="preserve">サクセイ </t>
    </rPh>
    <rPh sb="45" eb="47">
      <t xml:space="preserve">カノウ </t>
    </rPh>
    <phoneticPr fontId="2"/>
  </si>
  <si>
    <t>●データサイエンス、AI、機械学習の違いが明確になっている状態ビジネス課題に対して AI 
●機械学習を使って、どうアプローチすればいいか判断できる状態
●AI プロジェクトの全体像を理解し、自身のビジネスに落とし込んで考えることができる状態</t>
    <phoneticPr fontId="2"/>
  </si>
  <si>
    <t>1章：AI とは</t>
    <rPh sb="1" eb="2">
      <t>ショウ</t>
    </rPh>
    <phoneticPr fontId="2"/>
  </si>
  <si>
    <t>2章：AI プロジェクトの全体像</t>
    <rPh sb="1" eb="2">
      <t>ショウ</t>
    </rPh>
    <rPh sb="13" eb="16">
      <t xml:space="preserve">ゼンタイゾウ </t>
    </rPh>
    <phoneticPr fontId="2"/>
  </si>
  <si>
    <t>3章：AI プロジェクト開発のプロセス</t>
    <rPh sb="1" eb="2">
      <t>ショウ</t>
    </rPh>
    <rPh sb="12" eb="14">
      <t xml:space="preserve">カイハツ </t>
    </rPh>
    <phoneticPr fontId="2"/>
  </si>
  <si>
    <t>4章：AI 導入事例から学ぶ</t>
    <rPh sb="1" eb="2">
      <t>ショウ</t>
    </rPh>
    <rPh sb="6" eb="10">
      <t xml:space="preserve">ドウニュウジレイ </t>
    </rPh>
    <rPh sb="12" eb="13">
      <t xml:space="preserve">マナブ </t>
    </rPh>
    <phoneticPr fontId="2"/>
  </si>
  <si>
    <t>5章：AI プロジェクト立案</t>
    <rPh sb="1" eb="2">
      <t>ショウ</t>
    </rPh>
    <rPh sb="12" eb="14">
      <t xml:space="preserve">リツアン </t>
    </rPh>
    <phoneticPr fontId="2"/>
  </si>
  <si>
    <t>ビジネス層・意思決定者でAI の導入を考えている
AIの導入支援を行う担当者　
AI , DXの活用推進を任されたが何をしたらいいかわからない</t>
    <rPh sb="6" eb="10">
      <t>イシ</t>
    </rPh>
    <rPh sb="10" eb="11">
      <t xml:space="preserve">シャ </t>
    </rPh>
    <rPh sb="16" eb="18">
      <t xml:space="preserve">ドウニュウヲ </t>
    </rPh>
    <rPh sb="19" eb="20">
      <t xml:space="preserve">カンガエテイル </t>
    </rPh>
    <rPh sb="27" eb="31">
      <t>ドウニュウシエン</t>
    </rPh>
    <rPh sb="32" eb="33">
      <t xml:space="preserve">オコナウ </t>
    </rPh>
    <rPh sb="34" eb="37">
      <t xml:space="preserve">タントウシャ </t>
    </rPh>
    <rPh sb="48" eb="50">
      <t xml:space="preserve">カツヨウ </t>
    </rPh>
    <rPh sb="50" eb="52">
      <t>スイシン</t>
    </rPh>
    <rPh sb="53" eb="54">
      <t xml:space="preserve">マカサレタガ </t>
    </rPh>
    <rPh sb="58" eb="59">
      <t xml:space="preserve">ナニヲ </t>
    </rPh>
    <phoneticPr fontId="2"/>
  </si>
  <si>
    <t>AI 導入に関する手順と事例をインプット、ノーコード実装とプロジェクト立案をすることによるアウトプットを行い、実務活用に結び付けられる</t>
    <rPh sb="3" eb="5">
      <t xml:space="preserve">ドウニュウニ </t>
    </rPh>
    <rPh sb="6" eb="7">
      <t xml:space="preserve">カンスル </t>
    </rPh>
    <rPh sb="9" eb="11">
      <t xml:space="preserve">テジュント </t>
    </rPh>
    <rPh sb="12" eb="14">
      <t xml:space="preserve">ジレイヲ </t>
    </rPh>
    <rPh sb="26" eb="28">
      <t xml:space="preserve">ジッソウ </t>
    </rPh>
    <rPh sb="35" eb="37">
      <t>リツア</t>
    </rPh>
    <rPh sb="52" eb="53">
      <t xml:space="preserve">オコナイ </t>
    </rPh>
    <rPh sb="55" eb="59">
      <t>ジツム</t>
    </rPh>
    <rPh sb="60" eb="61">
      <t xml:space="preserve">ムスビツケラレル </t>
    </rPh>
    <phoneticPr fontId="2"/>
  </si>
  <si>
    <t>AI 、AIプロジェクトに関してインプットとアウトプットを行い実務活用ができる</t>
    <rPh sb="13" eb="14">
      <t>カンシ</t>
    </rPh>
    <rPh sb="29" eb="30">
      <t xml:space="preserve">オコナイ </t>
    </rPh>
    <rPh sb="31" eb="35">
      <t>ジツムカ</t>
    </rPh>
    <phoneticPr fontId="2"/>
  </si>
  <si>
    <t>AIビジネス企画立案講座では、AIの基礎からプロジェクト立案までをカバー。機械学習とDLの違いや倫理、プロジェクトの全体像を理解し、APIを用いた推論も体験。成功・失敗事例から学び、実務に活かす準備をする。</t>
    <phoneticPr fontId="2"/>
  </si>
  <si>
    <t>【企画書】　AI ビジネス企画立案</t>
    <rPh sb="1" eb="4">
      <t>キカクショ</t>
    </rPh>
    <rPh sb="13" eb="15">
      <t xml:space="preserve">キカク </t>
    </rPh>
    <rPh sb="15" eb="17">
      <t xml:space="preserve">リツアン </t>
    </rPh>
    <phoneticPr fontId="3"/>
  </si>
  <si>
    <t>１．AI の倫理
２．業務改善のためのAI
３．新規ビジネスのためのAI
４．AI を導入するための全体像（データエンジニアリング）</t>
    <phoneticPr fontId="2"/>
  </si>
  <si>
    <t>１．モデル開発・検証の全体的な流れ
２．AI の評価（分類・回帰）
３．オンプレミスでのAI構築・運用
４．クラウドでのAI 構築・運用
５．【実装】API での推論（AzureAIを使用した画像とテキスト分析）</t>
    <rPh sb="72" eb="74">
      <t xml:space="preserve">ジッソウ </t>
    </rPh>
    <phoneticPr fontId="2"/>
  </si>
  <si>
    <t>１．AI とは、機械学習・ディープラーニングの違い
２．AI の誤認識
３．DX と AI
４．自動化とAI
５．AI のタスク（自然言語・画像・時系列・生成AI）
６.　【実装】画像分類モデルの作成</t>
    <rPh sb="87" eb="89">
      <t xml:space="preserve">ジッソウ </t>
    </rPh>
    <phoneticPr fontId="2"/>
  </si>
  <si>
    <t xml:space="preserve">１．失敗事例から学ぶAIの導入（画像処理）
２．成功事例から学ぶAI の導入（需要予測）
</t>
    <phoneticPr fontId="2"/>
  </si>
  <si>
    <t>１．企画
２．発表
３．フィードバック</t>
    <rPh sb="2" eb="4">
      <t xml:space="preserve">キカク </t>
    </rPh>
    <rPh sb="7" eb="9">
      <t xml:space="preserve">ハッピョウ </t>
    </rPh>
    <phoneticPr fontId="2"/>
  </si>
  <si>
    <t xml:space="preserve">・Azure の利用が可能
</t>
    <rPh sb="8" eb="10">
      <t xml:space="preserve">リヨウガ </t>
    </rPh>
    <rPh sb="11" eb="13">
      <t xml:space="preserve">カノウ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</si>
</sst>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quot;¥&quot;\-#,##0"/>
    <numFmt numFmtId="6" formatCode="&quot;¥&quot;#,##0;[Red]&quot;¥&quot;\-#,##0"/>
    <numFmt numFmtId="176" formatCode="&quot;¥&quot;#,##0,;&quot;¥&quot;\-#,##0,"/>
    <numFmt numFmtId="177" formatCode="#,##0_);[Red]\(#,##0\)"/>
  </numFmts>
  <fonts count="30">
    <font>
      <sz val="11"/>
      <color theme="1"/>
      <name val="游ゴシック"/>
      <family val="2"/>
      <charset val="128"/>
      <scheme val="minor"/>
    </font>
    <font>
      <sz val="11"/>
      <name val="ＭＳ Ｐゴシック"/>
      <family val="3"/>
      <charset val="128"/>
    </font>
    <font>
      <sz val="6"/>
      <name val="游ゴシック"/>
      <family val="2"/>
      <charset val="128"/>
      <scheme val="minor"/>
    </font>
    <font>
      <sz val="6"/>
      <name val="ＭＳ Ｐゴシック"/>
      <family val="3"/>
      <charset val="128"/>
    </font>
    <font>
      <sz val="11"/>
      <name val="Meiryo UI"/>
      <family val="3"/>
      <charset val="128"/>
    </font>
    <font>
      <b/>
      <sz val="26"/>
      <color theme="0"/>
      <name val="Meiryo UI"/>
      <family val="3"/>
      <charset val="128"/>
    </font>
    <font>
      <sz val="11"/>
      <color theme="1"/>
      <name val="游ゴシック"/>
      <family val="2"/>
      <charset val="128"/>
      <scheme val="minor"/>
    </font>
    <font>
      <b/>
      <sz val="11"/>
      <color theme="3"/>
      <name val="游ゴシック"/>
      <family val="2"/>
      <charset val="128"/>
      <scheme val="minor"/>
    </font>
    <font>
      <b/>
      <i/>
      <sz val="11"/>
      <color indexed="9"/>
      <name val="游ゴシック"/>
      <family val="3"/>
      <charset val="128"/>
      <scheme val="minor"/>
    </font>
    <font>
      <b/>
      <i/>
      <sz val="10"/>
      <color indexed="9"/>
      <name val="游ゴシック"/>
      <family val="3"/>
      <charset val="128"/>
      <scheme val="minor"/>
    </font>
    <font>
      <sz val="11"/>
      <name val="游ゴシック"/>
      <family val="3"/>
      <charset val="128"/>
      <scheme val="minor"/>
    </font>
    <font>
      <sz val="11"/>
      <color theme="1"/>
      <name val="游ゴシック"/>
      <family val="3"/>
      <charset val="128"/>
      <scheme val="minor"/>
    </font>
    <font>
      <sz val="9"/>
      <name val="游ゴシック"/>
      <family val="3"/>
      <charset val="128"/>
      <scheme val="minor"/>
    </font>
    <font>
      <b/>
      <sz val="10"/>
      <color indexed="9"/>
      <name val="游ゴシック"/>
      <family val="3"/>
      <charset val="128"/>
      <scheme val="minor"/>
    </font>
    <font>
      <b/>
      <sz val="11"/>
      <color indexed="9"/>
      <name val="游ゴシック"/>
      <family val="3"/>
      <charset val="128"/>
      <scheme val="minor"/>
    </font>
    <font>
      <sz val="11"/>
      <color indexed="9"/>
      <name val="游ゴシック"/>
      <family val="3"/>
      <charset val="128"/>
      <scheme val="minor"/>
    </font>
    <font>
      <sz val="10"/>
      <name val="游ゴシック"/>
      <family val="3"/>
      <charset val="128"/>
      <scheme val="minor"/>
    </font>
    <font>
      <sz val="14"/>
      <color theme="1"/>
      <name val="Meiryo UI"/>
      <family val="3"/>
      <charset val="128"/>
    </font>
    <font>
      <b/>
      <sz val="16"/>
      <color theme="0"/>
      <name val="Meiryo UI"/>
      <family val="3"/>
      <charset val="128"/>
    </font>
    <font>
      <sz val="16"/>
      <color theme="0"/>
      <name val="Meiryo UI"/>
      <family val="3"/>
      <charset val="128"/>
    </font>
    <font>
      <sz val="16"/>
      <color theme="4"/>
      <name val="Meiryo UI"/>
      <family val="3"/>
      <charset val="128"/>
    </font>
    <font>
      <sz val="16"/>
      <color theme="1"/>
      <name val="Meiryo UI"/>
      <family val="3"/>
      <charset val="128"/>
    </font>
    <font>
      <sz val="16"/>
      <name val="Meiryo UI"/>
      <family val="3"/>
      <charset val="128"/>
    </font>
    <font>
      <u/>
      <sz val="11"/>
      <color theme="10"/>
      <name val="游ゴシック"/>
      <family val="2"/>
      <charset val="128"/>
      <scheme val="minor"/>
    </font>
    <font>
      <b/>
      <sz val="11"/>
      <color theme="1"/>
      <name val="游ゴシック"/>
      <family val="3"/>
      <charset val="128"/>
      <scheme val="minor"/>
    </font>
    <font>
      <sz val="10"/>
      <color theme="1"/>
      <name val="游ゴシック"/>
      <family val="3"/>
      <charset val="128"/>
      <scheme val="minor"/>
    </font>
    <font>
      <sz val="11"/>
      <color rgb="FFFF0000"/>
      <name val="游ゴシック"/>
      <family val="3"/>
      <charset val="128"/>
      <scheme val="minor"/>
    </font>
    <font>
      <sz val="10"/>
      <color rgb="FFFF0000"/>
      <name val="游ゴシック"/>
      <family val="3"/>
      <charset val="128"/>
      <scheme val="minor"/>
    </font>
    <font>
      <b/>
      <sz val="9"/>
      <color rgb="FF000000"/>
      <name val="ＭＳ Ｐゴシック"/>
      <family val="2"/>
      <charset val="128"/>
    </font>
    <font>
      <sz val="9"/>
      <color rgb="FF000000"/>
      <name val="ＭＳ Ｐゴシック"/>
      <family val="2"/>
      <charset val="128"/>
    </font>
  </fonts>
  <fills count="8">
    <fill>
      <patternFill patternType="none"/>
    </fill>
    <fill>
      <patternFill patternType="gray125"/>
    </fill>
    <fill>
      <patternFill patternType="solid">
        <fgColor indexed="18"/>
        <bgColor indexed="64"/>
      </patternFill>
    </fill>
    <fill>
      <patternFill patternType="solid">
        <fgColor indexed="43"/>
        <bgColor indexed="64"/>
      </patternFill>
    </fill>
    <fill>
      <patternFill patternType="solid">
        <fgColor theme="3"/>
        <bgColor indexed="64"/>
      </patternFill>
    </fill>
    <fill>
      <patternFill patternType="solid">
        <fgColor theme="0" tint="-0.34998626667073579"/>
        <bgColor indexed="64"/>
      </patternFill>
    </fill>
    <fill>
      <patternFill patternType="solid">
        <fgColor theme="8"/>
        <bgColor indexed="64"/>
      </patternFill>
    </fill>
    <fill>
      <patternFill patternType="solid">
        <fgColor theme="2"/>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tted">
        <color indexed="64"/>
      </bottom>
      <diagonal/>
    </border>
    <border>
      <left/>
      <right/>
      <top/>
      <bottom style="dotted">
        <color indexed="64"/>
      </bottom>
      <diagonal/>
    </border>
    <border>
      <left style="medium">
        <color indexed="64"/>
      </left>
      <right/>
      <top style="dotted">
        <color indexed="64"/>
      </top>
      <bottom style="medium">
        <color indexed="64"/>
      </bottom>
      <diagonal/>
    </border>
    <border>
      <left style="dotted">
        <color indexed="64"/>
      </left>
      <right style="medium">
        <color indexed="64"/>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dotted">
        <color indexed="64"/>
      </bottom>
      <diagonal/>
    </border>
    <border>
      <left/>
      <right style="medium">
        <color indexed="64"/>
      </right>
      <top/>
      <bottom style="dotted">
        <color indexed="64"/>
      </bottom>
      <diagonal/>
    </border>
    <border>
      <left style="medium">
        <color indexed="64"/>
      </left>
      <right/>
      <top/>
      <bottom/>
      <diagonal/>
    </border>
    <border>
      <left style="medium">
        <color indexed="64"/>
      </left>
      <right/>
      <top style="medium">
        <color indexed="64"/>
      </top>
      <bottom style="dotted">
        <color indexed="64"/>
      </bottom>
      <diagonal/>
    </border>
    <border>
      <left style="dashed">
        <color indexed="64"/>
      </left>
      <right/>
      <top/>
      <bottom style="dotted">
        <color indexed="64"/>
      </bottom>
      <diagonal/>
    </border>
    <border>
      <left style="dashed">
        <color indexed="64"/>
      </left>
      <right/>
      <top style="dotted">
        <color indexed="64"/>
      </top>
      <bottom style="dotted">
        <color indexed="64"/>
      </bottom>
      <diagonal/>
    </border>
    <border>
      <left/>
      <right/>
      <top/>
      <bottom style="medium">
        <color indexed="64"/>
      </bottom>
      <diagonal/>
    </border>
    <border>
      <left style="medium">
        <color indexed="64"/>
      </left>
      <right/>
      <top/>
      <bottom style="medium">
        <color indexed="64"/>
      </bottom>
      <diagonal/>
    </border>
    <border>
      <left style="dotted">
        <color indexed="64"/>
      </left>
      <right style="medium">
        <color indexed="64"/>
      </right>
      <top style="dotted">
        <color indexed="64"/>
      </top>
      <bottom/>
      <diagonal/>
    </border>
    <border>
      <left style="dotted">
        <color indexed="64"/>
      </left>
      <right style="medium">
        <color indexed="64"/>
      </right>
      <top/>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bottom/>
      <diagonal/>
    </border>
    <border>
      <left style="dashed">
        <color indexed="64"/>
      </left>
      <right/>
      <top/>
      <bottom style="thin">
        <color indexed="64"/>
      </bottom>
      <diagonal/>
    </border>
    <border>
      <left style="medium">
        <color indexed="64"/>
      </left>
      <right/>
      <top style="dotted">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medium">
        <color indexed="64"/>
      </right>
      <top style="medium">
        <color indexed="64"/>
      </top>
      <bottom style="dotted">
        <color indexed="64"/>
      </bottom>
      <diagonal/>
    </border>
    <border>
      <left style="medium">
        <color indexed="64"/>
      </left>
      <right/>
      <top/>
      <bottom style="thin">
        <color indexed="64"/>
      </bottom>
      <diagonal/>
    </border>
    <border>
      <left/>
      <right style="medium">
        <color indexed="64"/>
      </right>
      <top style="dotted">
        <color indexed="64"/>
      </top>
      <bottom style="thin">
        <color indexed="64"/>
      </bottom>
      <diagonal/>
    </border>
    <border>
      <left/>
      <right style="medium">
        <color indexed="64"/>
      </right>
      <top/>
      <bottom style="medium">
        <color indexed="64"/>
      </bottom>
      <diagonal/>
    </border>
    <border>
      <left/>
      <right style="medium">
        <color indexed="64"/>
      </right>
      <top style="dotted">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medium">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top style="dotted">
        <color indexed="64"/>
      </top>
      <bottom style="medium">
        <color indexed="64"/>
      </bottom>
      <diagonal/>
    </border>
  </borders>
  <cellStyleXfs count="7">
    <xf numFmtId="0" fontId="0" fillId="0" borderId="0">
      <alignment vertical="center"/>
    </xf>
    <xf numFmtId="0" fontId="1" fillId="0" borderId="0"/>
    <xf numFmtId="6" fontId="1" fillId="0" borderId="0" applyFont="0" applyFill="0" applyBorder="0" applyAlignment="0" applyProtection="0"/>
    <xf numFmtId="9" fontId="1" fillId="0" borderId="0" applyFont="0" applyFill="0" applyBorder="0" applyAlignment="0" applyProtection="0"/>
    <xf numFmtId="0" fontId="1" fillId="0" borderId="0">
      <alignment vertical="center"/>
    </xf>
    <xf numFmtId="0" fontId="6" fillId="0" borderId="0">
      <alignment vertical="center"/>
    </xf>
    <xf numFmtId="0" fontId="23" fillId="0" borderId="0" applyNumberFormat="0" applyFill="0" applyBorder="0" applyAlignment="0" applyProtection="0">
      <alignment vertical="center"/>
    </xf>
  </cellStyleXfs>
  <cellXfs count="175">
    <xf numFmtId="0" fontId="0" fillId="0" borderId="0" xfId="0">
      <alignment vertical="center"/>
    </xf>
    <xf numFmtId="0" fontId="4" fillId="0" borderId="0" xfId="4" applyFont="1">
      <alignment vertical="center"/>
    </xf>
    <xf numFmtId="0" fontId="4" fillId="0" borderId="0" xfId="4" applyFont="1" applyAlignment="1"/>
    <xf numFmtId="0" fontId="6" fillId="0" borderId="0" xfId="5">
      <alignment vertical="center"/>
    </xf>
    <xf numFmtId="0" fontId="8" fillId="2" borderId="1" xfId="1" applyFont="1" applyFill="1" applyBorder="1" applyAlignment="1">
      <alignment horizontal="center"/>
    </xf>
    <xf numFmtId="0" fontId="8" fillId="2" borderId="2" xfId="1" applyFont="1" applyFill="1" applyBorder="1"/>
    <xf numFmtId="0" fontId="8" fillId="2" borderId="3" xfId="1" applyFont="1" applyFill="1" applyBorder="1"/>
    <xf numFmtId="0" fontId="9" fillId="2" borderId="1" xfId="1" applyFont="1" applyFill="1" applyBorder="1"/>
    <xf numFmtId="0" fontId="9" fillId="2" borderId="3" xfId="1" applyFont="1" applyFill="1" applyBorder="1"/>
    <xf numFmtId="0" fontId="9" fillId="2" borderId="2" xfId="1" applyFont="1" applyFill="1" applyBorder="1"/>
    <xf numFmtId="0" fontId="8" fillId="2" borderId="1" xfId="1" applyFont="1" applyFill="1" applyBorder="1"/>
    <xf numFmtId="0" fontId="10" fillId="0" borderId="0" xfId="1" applyFont="1" applyAlignment="1">
      <alignment shrinkToFit="1"/>
    </xf>
    <xf numFmtId="0" fontId="10" fillId="0" borderId="0" xfId="1" applyFont="1"/>
    <xf numFmtId="176" fontId="10" fillId="3" borderId="1" xfId="2" applyNumberFormat="1" applyFont="1" applyFill="1" applyBorder="1" applyAlignment="1">
      <alignment shrinkToFit="1"/>
    </xf>
    <xf numFmtId="0" fontId="10" fillId="3" borderId="3" xfId="1" applyFont="1" applyFill="1" applyBorder="1" applyAlignment="1">
      <alignment shrinkToFit="1"/>
    </xf>
    <xf numFmtId="0" fontId="10" fillId="3" borderId="1" xfId="1" applyFont="1" applyFill="1" applyBorder="1" applyAlignment="1">
      <alignment shrinkToFit="1"/>
    </xf>
    <xf numFmtId="0" fontId="10" fillId="3" borderId="2" xfId="1" applyFont="1" applyFill="1" applyBorder="1" applyAlignment="1">
      <alignment shrinkToFit="1"/>
    </xf>
    <xf numFmtId="0" fontId="10" fillId="3" borderId="3" xfId="1" quotePrefix="1" applyFont="1" applyFill="1" applyBorder="1" applyAlignment="1">
      <alignment shrinkToFit="1"/>
    </xf>
    <xf numFmtId="176" fontId="12" fillId="0" borderId="1" xfId="1" applyNumberFormat="1" applyFont="1" applyBorder="1" applyAlignment="1">
      <alignment shrinkToFit="1"/>
    </xf>
    <xf numFmtId="0" fontId="10" fillId="0" borderId="3" xfId="1" quotePrefix="1" applyFont="1" applyBorder="1" applyAlignment="1">
      <alignment shrinkToFit="1"/>
    </xf>
    <xf numFmtId="176" fontId="10" fillId="0" borderId="1" xfId="1" applyNumberFormat="1" applyFont="1" applyBorder="1" applyAlignment="1">
      <alignment shrinkToFit="1"/>
    </xf>
    <xf numFmtId="9" fontId="10" fillId="0" borderId="1" xfId="1" applyNumberFormat="1" applyFont="1" applyBorder="1" applyAlignment="1">
      <alignment shrinkToFit="1"/>
    </xf>
    <xf numFmtId="0" fontId="10" fillId="0" borderId="3" xfId="1" applyFont="1" applyBorder="1" applyAlignment="1">
      <alignment shrinkToFit="1"/>
    </xf>
    <xf numFmtId="0" fontId="13" fillId="2" borderId="4" xfId="1" applyFont="1" applyFill="1" applyBorder="1"/>
    <xf numFmtId="0" fontId="10" fillId="0" borderId="4" xfId="1" applyFont="1" applyBorder="1" applyAlignment="1">
      <alignment shrinkToFit="1"/>
    </xf>
    <xf numFmtId="0" fontId="10" fillId="0" borderId="1" xfId="1" applyFont="1" applyBorder="1" applyAlignment="1">
      <alignment shrinkToFit="1"/>
    </xf>
    <xf numFmtId="0" fontId="10" fillId="3" borderId="4" xfId="1" applyFont="1" applyFill="1" applyBorder="1" applyAlignment="1">
      <alignment vertical="center" shrinkToFit="1"/>
    </xf>
    <xf numFmtId="0" fontId="11" fillId="0" borderId="0" xfId="1" applyFont="1"/>
    <xf numFmtId="0" fontId="14" fillId="2" borderId="1" xfId="1" applyFont="1" applyFill="1" applyBorder="1"/>
    <xf numFmtId="0" fontId="14" fillId="2" borderId="2" xfId="1" applyFont="1" applyFill="1" applyBorder="1"/>
    <xf numFmtId="0" fontId="14" fillId="2" borderId="3" xfId="1" applyFont="1" applyFill="1" applyBorder="1"/>
    <xf numFmtId="0" fontId="15" fillId="2" borderId="4" xfId="1" applyFont="1" applyFill="1" applyBorder="1"/>
    <xf numFmtId="0" fontId="15" fillId="2" borderId="4" xfId="1" applyFont="1" applyFill="1" applyBorder="1" applyAlignment="1">
      <alignment shrinkToFit="1"/>
    </xf>
    <xf numFmtId="0" fontId="15" fillId="2" borderId="1" xfId="1" applyFont="1" applyFill="1" applyBorder="1" applyAlignment="1">
      <alignment shrinkToFit="1"/>
    </xf>
    <xf numFmtId="0" fontId="10" fillId="0" borderId="6" xfId="1" applyFont="1" applyBorder="1" applyAlignment="1">
      <alignment shrinkToFit="1"/>
    </xf>
    <xf numFmtId="0" fontId="11" fillId="0" borderId="4" xfId="1" applyFont="1" applyBorder="1" applyAlignment="1">
      <alignment vertical="center" wrapText="1"/>
    </xf>
    <xf numFmtId="0" fontId="10" fillId="0" borderId="4" xfId="1" applyFont="1" applyBorder="1" applyAlignment="1">
      <alignment vertical="center"/>
    </xf>
    <xf numFmtId="176" fontId="10" fillId="0" borderId="4" xfId="2" applyNumberFormat="1" applyFont="1" applyFill="1" applyBorder="1" applyAlignment="1">
      <alignment vertical="center"/>
    </xf>
    <xf numFmtId="176" fontId="10" fillId="0" borderId="4" xfId="1" quotePrefix="1" applyNumberFormat="1" applyFont="1" applyBorder="1" applyAlignment="1">
      <alignment vertical="center" shrinkToFit="1"/>
    </xf>
    <xf numFmtId="0" fontId="10" fillId="0" borderId="8" xfId="1" applyFont="1" applyBorder="1" applyAlignment="1">
      <alignment vertical="center" shrinkToFit="1"/>
    </xf>
    <xf numFmtId="0" fontId="10" fillId="0" borderId="0" xfId="1" applyFont="1" applyAlignment="1">
      <alignment vertical="center"/>
    </xf>
    <xf numFmtId="0" fontId="11" fillId="0" borderId="4" xfId="1" applyFont="1" applyBorder="1" applyAlignment="1">
      <alignment vertical="center"/>
    </xf>
    <xf numFmtId="0" fontId="10" fillId="0" borderId="1" xfId="1" applyFont="1" applyBorder="1"/>
    <xf numFmtId="0" fontId="10" fillId="0" borderId="2" xfId="1" applyFont="1" applyBorder="1"/>
    <xf numFmtId="0" fontId="10" fillId="0" borderId="2" xfId="1" applyFont="1" applyBorder="1" applyAlignment="1">
      <alignment shrinkToFit="1"/>
    </xf>
    <xf numFmtId="177" fontId="10" fillId="0" borderId="2" xfId="1" applyNumberFormat="1" applyFont="1" applyBorder="1" applyAlignment="1">
      <alignment shrinkToFit="1"/>
    </xf>
    <xf numFmtId="0" fontId="10" fillId="0" borderId="8" xfId="1" applyFont="1" applyBorder="1" applyAlignment="1">
      <alignment shrinkToFit="1"/>
    </xf>
    <xf numFmtId="0" fontId="11" fillId="0" borderId="4" xfId="1" applyFont="1" applyBorder="1" applyAlignment="1">
      <alignment wrapText="1"/>
    </xf>
    <xf numFmtId="0" fontId="10" fillId="0" borderId="4" xfId="1" applyFont="1" applyBorder="1"/>
    <xf numFmtId="176" fontId="10" fillId="3" borderId="4" xfId="2" applyNumberFormat="1" applyFont="1" applyFill="1" applyBorder="1"/>
    <xf numFmtId="176" fontId="10" fillId="0" borderId="4" xfId="1" quotePrefix="1" applyNumberFormat="1" applyFont="1" applyBorder="1" applyAlignment="1">
      <alignment shrinkToFit="1"/>
    </xf>
    <xf numFmtId="0" fontId="14" fillId="2" borderId="8" xfId="1" applyFont="1" applyFill="1" applyBorder="1" applyAlignment="1">
      <alignment shrinkToFit="1"/>
    </xf>
    <xf numFmtId="0" fontId="11" fillId="0" borderId="4" xfId="1" applyFont="1" applyBorder="1"/>
    <xf numFmtId="176" fontId="10" fillId="0" borderId="9" xfId="1" applyNumberFormat="1" applyFont="1" applyBorder="1" applyAlignment="1">
      <alignment shrinkToFit="1"/>
    </xf>
    <xf numFmtId="177" fontId="10" fillId="0" borderId="10" xfId="1" applyNumberFormat="1" applyFont="1" applyBorder="1" applyAlignment="1">
      <alignment shrinkToFit="1"/>
    </xf>
    <xf numFmtId="0" fontId="10" fillId="0" borderId="7" xfId="1" applyFont="1" applyBorder="1" applyAlignment="1">
      <alignment shrinkToFit="1"/>
    </xf>
    <xf numFmtId="176" fontId="10" fillId="0" borderId="4" xfId="1" applyNumberFormat="1" applyFont="1" applyBorder="1" applyAlignment="1">
      <alignment horizontal="right"/>
    </xf>
    <xf numFmtId="176" fontId="16" fillId="0" borderId="4" xfId="1" applyNumberFormat="1" applyFont="1" applyBorder="1" applyAlignment="1">
      <alignment shrinkToFit="1"/>
    </xf>
    <xf numFmtId="0" fontId="10" fillId="0" borderId="11" xfId="1" applyFont="1" applyBorder="1" applyAlignment="1">
      <alignment shrinkToFit="1"/>
    </xf>
    <xf numFmtId="0" fontId="14" fillId="2" borderId="11" xfId="1" applyFont="1" applyFill="1" applyBorder="1" applyAlignment="1">
      <alignment shrinkToFit="1"/>
    </xf>
    <xf numFmtId="0" fontId="10" fillId="3" borderId="4" xfId="1" applyFont="1" applyFill="1" applyBorder="1"/>
    <xf numFmtId="176" fontId="10" fillId="3" borderId="4" xfId="1" applyNumberFormat="1" applyFont="1" applyFill="1" applyBorder="1" applyAlignment="1">
      <alignment horizontal="right"/>
    </xf>
    <xf numFmtId="176" fontId="10" fillId="3" borderId="4" xfId="1" applyNumberFormat="1" applyFont="1" applyFill="1" applyBorder="1" applyAlignment="1">
      <alignment shrinkToFit="1"/>
    </xf>
    <xf numFmtId="0" fontId="10" fillId="3" borderId="4" xfId="1" quotePrefix="1" applyFont="1" applyFill="1" applyBorder="1"/>
    <xf numFmtId="176" fontId="10" fillId="0" borderId="5" xfId="1" applyNumberFormat="1" applyFont="1" applyBorder="1" applyAlignment="1">
      <alignment shrinkToFit="1"/>
    </xf>
    <xf numFmtId="0" fontId="11" fillId="3" borderId="4" xfId="1" applyFont="1" applyFill="1" applyBorder="1"/>
    <xf numFmtId="176" fontId="10" fillId="0" borderId="4" xfId="1" applyNumberFormat="1" applyFont="1" applyBorder="1" applyAlignment="1">
      <alignment shrinkToFit="1"/>
    </xf>
    <xf numFmtId="177" fontId="10" fillId="0" borderId="0" xfId="1" applyNumberFormat="1" applyFont="1" applyAlignment="1">
      <alignment shrinkToFit="1"/>
    </xf>
    <xf numFmtId="0" fontId="14" fillId="2" borderId="4" xfId="1" applyFont="1" applyFill="1" applyBorder="1"/>
    <xf numFmtId="0" fontId="14" fillId="2" borderId="0" xfId="1" applyFont="1" applyFill="1" applyAlignment="1">
      <alignment shrinkToFit="1"/>
    </xf>
    <xf numFmtId="9" fontId="10" fillId="0" borderId="4" xfId="3" applyFont="1" applyBorder="1" applyAlignment="1">
      <alignment shrinkToFit="1"/>
    </xf>
    <xf numFmtId="9" fontId="10" fillId="0" borderId="4" xfId="1" applyNumberFormat="1" applyFont="1" applyBorder="1" applyAlignment="1">
      <alignment shrinkToFit="1"/>
    </xf>
    <xf numFmtId="0" fontId="18" fillId="5" borderId="13" xfId="4" applyFont="1" applyFill="1" applyBorder="1" applyAlignment="1">
      <alignment horizontal="center" vertical="center"/>
    </xf>
    <xf numFmtId="0" fontId="19" fillId="6" borderId="16" xfId="4" applyFont="1" applyFill="1" applyBorder="1">
      <alignment vertical="center"/>
    </xf>
    <xf numFmtId="0" fontId="21" fillId="0" borderId="17" xfId="4" applyFont="1" applyBorder="1" applyAlignment="1">
      <alignment horizontal="center" vertical="center"/>
    </xf>
    <xf numFmtId="0" fontId="21" fillId="0" borderId="18" xfId="4" applyFont="1" applyBorder="1" applyAlignment="1">
      <alignment horizontal="center" vertical="center"/>
    </xf>
    <xf numFmtId="0" fontId="22" fillId="0" borderId="18" xfId="4" applyFont="1" applyBorder="1">
      <alignment vertical="center"/>
    </xf>
    <xf numFmtId="0" fontId="21" fillId="0" borderId="19" xfId="4" applyFont="1" applyBorder="1" applyAlignment="1">
      <alignment horizontal="center" vertical="center"/>
    </xf>
    <xf numFmtId="0" fontId="21" fillId="0" borderId="53" xfId="4" applyFont="1" applyBorder="1" applyAlignment="1">
      <alignment horizontal="center" vertical="center"/>
    </xf>
    <xf numFmtId="0" fontId="22" fillId="0" borderId="53" xfId="4" applyFont="1" applyBorder="1">
      <alignment vertical="center"/>
    </xf>
    <xf numFmtId="0" fontId="20" fillId="0" borderId="19" xfId="4" applyFont="1" applyBorder="1">
      <alignment vertical="center"/>
    </xf>
    <xf numFmtId="0" fontId="20" fillId="0" borderId="45" xfId="4" applyFont="1" applyBorder="1">
      <alignment vertical="center"/>
    </xf>
    <xf numFmtId="0" fontId="19" fillId="6" borderId="0" xfId="4" applyFont="1" applyFill="1" applyAlignment="1">
      <alignment horizontal="left" vertical="center"/>
    </xf>
    <xf numFmtId="0" fontId="21" fillId="0" borderId="26" xfId="4" applyFont="1" applyBorder="1" applyAlignment="1">
      <alignment horizontal="center" vertical="center"/>
    </xf>
    <xf numFmtId="0" fontId="21" fillId="0" borderId="0" xfId="4" applyFont="1" applyAlignment="1">
      <alignment horizontal="center" vertical="center"/>
    </xf>
    <xf numFmtId="0" fontId="22" fillId="0" borderId="0" xfId="4" applyFont="1">
      <alignment vertical="center"/>
    </xf>
    <xf numFmtId="0" fontId="22" fillId="0" borderId="28" xfId="4" applyFont="1" applyBorder="1">
      <alignment vertical="center"/>
    </xf>
    <xf numFmtId="0" fontId="20" fillId="0" borderId="21" xfId="4" applyFont="1" applyBorder="1" applyAlignment="1">
      <alignment vertical="center" wrapText="1"/>
    </xf>
    <xf numFmtId="0" fontId="20" fillId="0" borderId="23" xfId="4" applyFont="1" applyBorder="1">
      <alignment vertical="center"/>
    </xf>
    <xf numFmtId="0" fontId="22" fillId="0" borderId="26" xfId="4" applyFont="1" applyBorder="1">
      <alignment vertical="center"/>
    </xf>
    <xf numFmtId="0" fontId="20" fillId="0" borderId="21" xfId="4" applyFont="1" applyBorder="1" applyAlignment="1">
      <alignment horizontal="left" vertical="center"/>
    </xf>
    <xf numFmtId="0" fontId="22" fillId="0" borderId="42" xfId="4" applyFont="1" applyBorder="1">
      <alignment vertical="center"/>
    </xf>
    <xf numFmtId="0" fontId="21" fillId="0" borderId="10" xfId="4" applyFont="1" applyBorder="1" applyAlignment="1">
      <alignment horizontal="center" vertical="center"/>
    </xf>
    <xf numFmtId="0" fontId="22" fillId="0" borderId="37" xfId="4" applyFont="1" applyBorder="1">
      <alignment vertical="center"/>
    </xf>
    <xf numFmtId="0" fontId="19" fillId="6" borderId="31" xfId="4" applyFont="1" applyFill="1" applyBorder="1" applyAlignment="1">
      <alignment horizontal="center" vertical="center"/>
    </xf>
    <xf numFmtId="0" fontId="21" fillId="0" borderId="21" xfId="4" applyFont="1" applyBorder="1" applyAlignment="1">
      <alignment horizontal="center" vertical="center"/>
    </xf>
    <xf numFmtId="0" fontId="21" fillId="0" borderId="24" xfId="4" applyFont="1" applyBorder="1" applyAlignment="1">
      <alignment horizontal="center" vertical="center"/>
    </xf>
    <xf numFmtId="0" fontId="22" fillId="0" borderId="29" xfId="4" applyFont="1" applyBorder="1">
      <alignment vertical="center"/>
    </xf>
    <xf numFmtId="0" fontId="21" fillId="7" borderId="51" xfId="4" applyFont="1" applyFill="1" applyBorder="1" applyAlignment="1">
      <alignment horizontal="center" vertical="center" wrapText="1"/>
    </xf>
    <xf numFmtId="0" fontId="21" fillId="7" borderId="52" xfId="4" applyFont="1" applyFill="1" applyBorder="1" applyAlignment="1">
      <alignment horizontal="center" vertical="center" wrapText="1"/>
    </xf>
    <xf numFmtId="0" fontId="21" fillId="0" borderId="49" xfId="4" applyFont="1" applyBorder="1">
      <alignment vertical="center"/>
    </xf>
    <xf numFmtId="0" fontId="21" fillId="0" borderId="50" xfId="4" applyFont="1" applyBorder="1" applyAlignment="1">
      <alignment horizontal="left" vertical="center" wrapText="1"/>
    </xf>
    <xf numFmtId="0" fontId="21" fillId="0" borderId="22" xfId="4" applyFont="1" applyBorder="1">
      <alignment vertical="center"/>
    </xf>
    <xf numFmtId="0" fontId="21" fillId="0" borderId="20" xfId="4" applyFont="1" applyBorder="1" applyAlignment="1">
      <alignment horizontal="left" vertical="center" wrapText="1"/>
    </xf>
    <xf numFmtId="0" fontId="21" fillId="0" borderId="46" xfId="4" applyFont="1" applyBorder="1" applyAlignment="1">
      <alignment horizontal="center" vertical="center"/>
    </xf>
    <xf numFmtId="0" fontId="21" fillId="0" borderId="40" xfId="4" applyFont="1" applyBorder="1" applyAlignment="1">
      <alignment horizontal="center" vertical="center"/>
    </xf>
    <xf numFmtId="0" fontId="22" fillId="0" borderId="23" xfId="4" applyFont="1" applyBorder="1">
      <alignment vertical="center"/>
    </xf>
    <xf numFmtId="0" fontId="21" fillId="0" borderId="26" xfId="5" applyFont="1" applyBorder="1">
      <alignment vertical="center"/>
    </xf>
    <xf numFmtId="0" fontId="21" fillId="0" borderId="33" xfId="5" applyFont="1" applyBorder="1">
      <alignment vertical="center"/>
    </xf>
    <xf numFmtId="0" fontId="21" fillId="0" borderId="47" xfId="4" applyFont="1" applyBorder="1" applyAlignment="1">
      <alignment horizontal="center" vertical="center"/>
    </xf>
    <xf numFmtId="0" fontId="21" fillId="0" borderId="48" xfId="4" applyFont="1" applyBorder="1" applyAlignment="1">
      <alignment horizontal="center" vertical="center"/>
    </xf>
    <xf numFmtId="0" fontId="22" fillId="0" borderId="45" xfId="4" applyFont="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23" fillId="0" borderId="0" xfId="6" applyAlignment="1">
      <alignment vertical="center" wrapText="1"/>
    </xf>
    <xf numFmtId="0" fontId="24" fillId="0" borderId="0" xfId="0" applyFont="1" applyAlignment="1">
      <alignment horizontal="center" vertical="center"/>
    </xf>
    <xf numFmtId="0" fontId="24" fillId="0" borderId="0" xfId="0" applyFont="1" applyAlignment="1">
      <alignment vertical="center" wrapText="1"/>
    </xf>
    <xf numFmtId="0" fontId="0" fillId="0" borderId="0" xfId="0" applyAlignment="1">
      <alignment horizontal="left" vertical="center" wrapText="1" indent="1"/>
    </xf>
    <xf numFmtId="0" fontId="25" fillId="0" borderId="0" xfId="0" applyFont="1" applyAlignment="1">
      <alignment horizontal="left" vertical="center" wrapText="1" indent="5"/>
    </xf>
    <xf numFmtId="14" fontId="0" fillId="0" borderId="0" xfId="0" applyNumberFormat="1">
      <alignment vertical="center"/>
    </xf>
    <xf numFmtId="0" fontId="27" fillId="0" borderId="0" xfId="0" applyFont="1" applyAlignment="1">
      <alignment horizontal="left" vertical="center" wrapText="1" indent="5"/>
    </xf>
    <xf numFmtId="0" fontId="21" fillId="0" borderId="26" xfId="5" applyFont="1" applyBorder="1" applyAlignment="1">
      <alignment horizontal="left" vertical="center"/>
    </xf>
    <xf numFmtId="0" fontId="21" fillId="0" borderId="36" xfId="5" applyFont="1" applyBorder="1" applyAlignment="1">
      <alignment horizontal="left" vertical="center"/>
    </xf>
    <xf numFmtId="5" fontId="21" fillId="0" borderId="26" xfId="5" applyNumberFormat="1" applyFont="1" applyBorder="1" applyAlignment="1">
      <alignment horizontal="left" vertical="center"/>
    </xf>
    <xf numFmtId="5" fontId="21" fillId="0" borderId="36" xfId="5" applyNumberFormat="1" applyFont="1" applyBorder="1" applyAlignment="1">
      <alignment horizontal="left" vertical="center"/>
    </xf>
    <xf numFmtId="0" fontId="21" fillId="0" borderId="26" xfId="5" applyFont="1" applyBorder="1" applyAlignment="1">
      <alignment horizontal="center" vertical="center"/>
    </xf>
    <xf numFmtId="0" fontId="21" fillId="0" borderId="36" xfId="5" applyFont="1" applyBorder="1" applyAlignment="1">
      <alignment horizontal="center" vertical="center"/>
    </xf>
    <xf numFmtId="0" fontId="21" fillId="0" borderId="34" xfId="5" applyFont="1" applyBorder="1" applyAlignment="1">
      <alignment horizontal="center" vertical="center"/>
    </xf>
    <xf numFmtId="0" fontId="21" fillId="0" borderId="35" xfId="5" applyFont="1" applyBorder="1" applyAlignment="1">
      <alignment horizontal="center" vertical="center"/>
    </xf>
    <xf numFmtId="0" fontId="21" fillId="0" borderId="44" xfId="5" applyFont="1" applyBorder="1" applyAlignment="1">
      <alignment horizontal="center" vertical="center"/>
    </xf>
    <xf numFmtId="0" fontId="17" fillId="0" borderId="30" xfId="4" applyFont="1" applyBorder="1" applyAlignment="1">
      <alignment horizontal="left" vertical="center"/>
    </xf>
    <xf numFmtId="0" fontId="20" fillId="0" borderId="21" xfId="4" applyFont="1" applyBorder="1" applyAlignment="1">
      <alignment horizontal="left" vertical="center"/>
    </xf>
    <xf numFmtId="0" fontId="20" fillId="0" borderId="23" xfId="4" applyFont="1" applyBorder="1" applyAlignment="1">
      <alignment horizontal="left" vertical="center"/>
    </xf>
    <xf numFmtId="0" fontId="21" fillId="0" borderId="39" xfId="4" applyFont="1" applyBorder="1" applyAlignment="1">
      <alignment horizontal="center" vertical="center"/>
    </xf>
    <xf numFmtId="0" fontId="21" fillId="0" borderId="40" xfId="4" applyFont="1" applyBorder="1" applyAlignment="1">
      <alignment horizontal="center" vertical="center"/>
    </xf>
    <xf numFmtId="0" fontId="19" fillId="6" borderId="15" xfId="4" applyFont="1" applyFill="1" applyBorder="1" applyAlignment="1">
      <alignment horizontal="center" vertical="center"/>
    </xf>
    <xf numFmtId="0" fontId="19" fillId="6" borderId="16" xfId="4" applyFont="1" applyFill="1" applyBorder="1" applyAlignment="1">
      <alignment horizontal="center" vertical="center"/>
    </xf>
    <xf numFmtId="0" fontId="19" fillId="6" borderId="26" xfId="4" applyFont="1" applyFill="1" applyBorder="1" applyAlignment="1">
      <alignment horizontal="center" vertical="center"/>
    </xf>
    <xf numFmtId="0" fontId="19" fillId="6" borderId="0" xfId="4" applyFont="1" applyFill="1" applyAlignment="1">
      <alignment horizontal="center" vertical="center"/>
    </xf>
    <xf numFmtId="0" fontId="18" fillId="5" borderId="12" xfId="4" applyFont="1" applyFill="1" applyBorder="1" applyAlignment="1">
      <alignment horizontal="center" vertical="center"/>
    </xf>
    <xf numFmtId="0" fontId="18" fillId="5" borderId="13" xfId="4" applyFont="1" applyFill="1" applyBorder="1" applyAlignment="1">
      <alignment horizontal="center" vertical="center"/>
    </xf>
    <xf numFmtId="0" fontId="20" fillId="0" borderId="21" xfId="4" applyFont="1" applyBorder="1" applyAlignment="1">
      <alignment horizontal="center" vertical="center"/>
    </xf>
    <xf numFmtId="0" fontId="20" fillId="0" borderId="23" xfId="4" applyFont="1" applyBorder="1" applyAlignment="1">
      <alignment horizontal="center" vertical="center"/>
    </xf>
    <xf numFmtId="0" fontId="20" fillId="0" borderId="34" xfId="4" applyFont="1" applyBorder="1" applyAlignment="1">
      <alignment horizontal="left" vertical="center" wrapText="1"/>
    </xf>
    <xf numFmtId="0" fontId="20" fillId="0" borderId="35" xfId="4" applyFont="1" applyBorder="1" applyAlignment="1">
      <alignment horizontal="left" vertical="center"/>
    </xf>
    <xf numFmtId="0" fontId="21" fillId="0" borderId="22" xfId="4" applyFont="1" applyBorder="1" applyAlignment="1">
      <alignment horizontal="center" vertical="center"/>
    </xf>
    <xf numFmtId="0" fontId="22" fillId="0" borderId="32" xfId="4" applyFont="1" applyBorder="1" applyAlignment="1">
      <alignment horizontal="left" vertical="center"/>
    </xf>
    <xf numFmtId="0" fontId="22" fillId="0" borderId="33" xfId="4" applyFont="1" applyBorder="1" applyAlignment="1">
      <alignment horizontal="left" vertical="center"/>
    </xf>
    <xf numFmtId="0" fontId="5" fillId="4" borderId="0" xfId="4" applyFont="1" applyFill="1" applyAlignment="1">
      <alignment horizontal="center" vertical="center"/>
    </xf>
    <xf numFmtId="0" fontId="17" fillId="0" borderId="0" xfId="4" applyFont="1" applyAlignment="1">
      <alignment horizontal="left" vertical="center"/>
    </xf>
    <xf numFmtId="0" fontId="20" fillId="0" borderId="17" xfId="4" applyFont="1" applyBorder="1" applyAlignment="1">
      <alignment horizontal="left" vertical="center"/>
    </xf>
    <xf numFmtId="0" fontId="20" fillId="0" borderId="25" xfId="4" applyFont="1" applyBorder="1" applyAlignment="1">
      <alignment horizontal="left" vertical="center"/>
    </xf>
    <xf numFmtId="0" fontId="20" fillId="0" borderId="21" xfId="4" applyFont="1" applyBorder="1" applyAlignment="1">
      <alignment horizontal="left" vertical="center" wrapText="1"/>
    </xf>
    <xf numFmtId="0" fontId="18" fillId="5" borderId="14" xfId="4" applyFont="1" applyFill="1" applyBorder="1" applyAlignment="1">
      <alignment horizontal="center" vertical="center"/>
    </xf>
    <xf numFmtId="0" fontId="20" fillId="6" borderId="27" xfId="4" applyFont="1" applyFill="1" applyBorder="1" applyAlignment="1">
      <alignment horizontal="left" vertical="center"/>
    </xf>
    <xf numFmtId="0" fontId="20" fillId="6" borderId="41" xfId="4" applyFont="1" applyFill="1" applyBorder="1" applyAlignment="1">
      <alignment horizontal="left" vertical="center"/>
    </xf>
    <xf numFmtId="0" fontId="20" fillId="0" borderId="38" xfId="4" applyFont="1" applyBorder="1" applyAlignment="1">
      <alignment horizontal="center" vertical="center"/>
    </xf>
    <xf numFmtId="0" fontId="20" fillId="0" borderId="43" xfId="4" applyFont="1" applyBorder="1" applyAlignment="1">
      <alignment horizontal="center" vertical="center"/>
    </xf>
    <xf numFmtId="0" fontId="20" fillId="6" borderId="17" xfId="4" applyFont="1" applyFill="1" applyBorder="1" applyAlignment="1">
      <alignment horizontal="left" vertical="center"/>
    </xf>
    <xf numFmtId="0" fontId="20" fillId="6" borderId="25" xfId="4" applyFont="1" applyFill="1" applyBorder="1" applyAlignment="1">
      <alignment horizontal="left" vertical="center"/>
    </xf>
    <xf numFmtId="0" fontId="19" fillId="6" borderId="30" xfId="4" applyFont="1" applyFill="1" applyBorder="1" applyAlignment="1">
      <alignment horizontal="left" vertical="center"/>
    </xf>
    <xf numFmtId="0" fontId="19" fillId="6" borderId="44" xfId="4" applyFont="1" applyFill="1" applyBorder="1" applyAlignment="1">
      <alignment horizontal="left" vertical="center"/>
    </xf>
    <xf numFmtId="0" fontId="20" fillId="6" borderId="31" xfId="4" applyFont="1" applyFill="1" applyBorder="1" applyAlignment="1">
      <alignment horizontal="left" vertical="center"/>
    </xf>
    <xf numFmtId="0" fontId="20" fillId="6" borderId="44" xfId="4" applyFont="1" applyFill="1" applyBorder="1" applyAlignment="1">
      <alignment horizontal="left" vertical="center"/>
    </xf>
    <xf numFmtId="0" fontId="10" fillId="3" borderId="1" xfId="1" applyFont="1" applyFill="1" applyBorder="1" applyAlignment="1">
      <alignment horizontal="left" wrapText="1"/>
    </xf>
    <xf numFmtId="0" fontId="10" fillId="3" borderId="2" xfId="1" applyFont="1" applyFill="1" applyBorder="1" applyAlignment="1">
      <alignment horizontal="left" wrapText="1"/>
    </xf>
    <xf numFmtId="0" fontId="10" fillId="3" borderId="3" xfId="1" applyFont="1" applyFill="1" applyBorder="1" applyAlignment="1">
      <alignment horizontal="left" wrapText="1"/>
    </xf>
    <xf numFmtId="0" fontId="10" fillId="0" borderId="7" xfId="1" applyFont="1" applyBorder="1" applyAlignment="1">
      <alignment horizontal="left" vertical="center" wrapText="1"/>
    </xf>
    <xf numFmtId="0" fontId="10" fillId="0" borderId="11" xfId="1" applyFont="1" applyBorder="1" applyAlignment="1">
      <alignment horizontal="left" vertical="center" wrapText="1"/>
    </xf>
    <xf numFmtId="0" fontId="10" fillId="0" borderId="5" xfId="1" applyFont="1" applyBorder="1" applyAlignment="1">
      <alignment horizontal="left" vertical="center" wrapText="1"/>
    </xf>
    <xf numFmtId="0" fontId="10" fillId="0" borderId="7" xfId="1" applyFont="1" applyBorder="1" applyAlignment="1">
      <alignment horizontal="left" vertical="top" wrapText="1"/>
    </xf>
    <xf numFmtId="0" fontId="10" fillId="0" borderId="5" xfId="1" applyFont="1" applyBorder="1" applyAlignment="1">
      <alignment horizontal="left" vertical="top" wrapText="1"/>
    </xf>
    <xf numFmtId="0" fontId="20" fillId="0" borderId="17" xfId="4" applyFont="1" applyBorder="1" applyAlignment="1">
      <alignment horizontal="left" vertical="center" wrapText="1"/>
    </xf>
    <xf numFmtId="0" fontId="21" fillId="0" borderId="31" xfId="5" applyFont="1" applyBorder="1" applyAlignment="1">
      <alignment horizontal="center" vertical="center" wrapText="1"/>
    </xf>
  </cellXfs>
  <cellStyles count="7">
    <cellStyle name="パーセント 2" xfId="3" xr:uid="{9609C231-B4A7-47F7-A66B-D887B7C56C47}"/>
    <cellStyle name="ハイパーリンク" xfId="6" builtinId="8"/>
    <cellStyle name="通貨 2" xfId="2" xr:uid="{29F024A6-CED7-48C3-B119-59EC1095594D}"/>
    <cellStyle name="標準" xfId="0" builtinId="0"/>
    <cellStyle name="標準 2" xfId="1" xr:uid="{3225969B-1343-44B5-A292-70D65AC721B8}"/>
    <cellStyle name="標準 3" xfId="4" xr:uid="{9E429D7E-3649-4098-9FE2-4D88EE853BE1}"/>
    <cellStyle name="標準 4" xfId="5" xr:uid="{8FD7A4DE-3321-4492-A42F-538C5FCFDA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27215</xdr:colOff>
      <xdr:row>1</xdr:row>
      <xdr:rowOff>223157</xdr:rowOff>
    </xdr:from>
    <xdr:to>
      <xdr:col>11</xdr:col>
      <xdr:colOff>38101</xdr:colOff>
      <xdr:row>18</xdr:row>
      <xdr:rowOff>62593</xdr:rowOff>
    </xdr:to>
    <xdr:pic>
      <xdr:nvPicPr>
        <xdr:cNvPr id="3" name="グラフィックス 2">
          <a:extLst>
            <a:ext uri="{FF2B5EF4-FFF2-40B4-BE49-F238E27FC236}">
              <a16:creationId xmlns:a16="http://schemas.microsoft.com/office/drawing/2014/main" id="{72AFF903-942B-66C9-C0F6-63CED5526F5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1" y="457200"/>
          <a:ext cx="5715000" cy="4286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ile://///JA1FILESERVER/es/Common/&#26032;&#35215;&#12467;&#12540;&#12473;&#38283;&#30330;/1_&#20225;&#300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1361-B5D9-4174-8AF4-7A7CA73AB5FE}">
  <dimension ref="B2:D3"/>
  <sheetViews>
    <sheetView workbookViewId="0">
      <selection activeCell="D8" sqref="D8"/>
    </sheetView>
  </sheetViews>
  <sheetFormatPr baseColWidth="10" defaultColWidth="8.83203125" defaultRowHeight="18"/>
  <cols>
    <col min="2" max="2" width="10" customWidth="1"/>
    <col min="3" max="3" width="4.83203125" customWidth="1"/>
    <col min="4" max="4" width="44.33203125" customWidth="1"/>
  </cols>
  <sheetData>
    <row r="2" spans="2:4" ht="57">
      <c r="B2" s="120">
        <v>44942</v>
      </c>
      <c r="D2" s="114" t="s">
        <v>113</v>
      </c>
    </row>
    <row r="3" spans="2:4" ht="57">
      <c r="B3" s="120">
        <v>45303</v>
      </c>
      <c r="D3" s="114" t="s">
        <v>115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8582A-6F99-402D-B6C5-6998A5FB0020}">
  <dimension ref="B2:D37"/>
  <sheetViews>
    <sheetView topLeftCell="A26" workbookViewId="0">
      <selection activeCell="C40" sqref="C40"/>
    </sheetView>
  </sheetViews>
  <sheetFormatPr baseColWidth="10" defaultColWidth="8.83203125" defaultRowHeight="18"/>
  <cols>
    <col min="2" max="2" width="5.83203125" style="112" customWidth="1"/>
    <col min="3" max="3" width="61.1640625" style="114" customWidth="1"/>
    <col min="4" max="4" width="10.83203125" customWidth="1"/>
  </cols>
  <sheetData>
    <row r="2" spans="2:4">
      <c r="B2" s="113" t="s">
        <v>91</v>
      </c>
    </row>
    <row r="4" spans="2:4" ht="38">
      <c r="B4" s="116">
        <v>1</v>
      </c>
      <c r="C4" s="117" t="s">
        <v>103</v>
      </c>
      <c r="D4" s="112"/>
    </row>
    <row r="5" spans="2:4" ht="19">
      <c r="B5" s="116">
        <v>2</v>
      </c>
      <c r="C5" s="117" t="s">
        <v>92</v>
      </c>
    </row>
    <row r="6" spans="2:4" ht="19">
      <c r="B6" s="116">
        <v>3</v>
      </c>
      <c r="C6" s="117" t="s">
        <v>95</v>
      </c>
    </row>
    <row r="7" spans="2:4" ht="19">
      <c r="C7" s="114" t="s">
        <v>119</v>
      </c>
    </row>
    <row r="8" spans="2:4" ht="19">
      <c r="C8" s="115" t="s">
        <v>99</v>
      </c>
    </row>
    <row r="9" spans="2:4" ht="19">
      <c r="C9" s="114" t="s">
        <v>100</v>
      </c>
    </row>
    <row r="10" spans="2:4" ht="19">
      <c r="C10" s="114" t="s">
        <v>120</v>
      </c>
    </row>
    <row r="11" spans="2:4" ht="19">
      <c r="C11" s="114" t="s">
        <v>101</v>
      </c>
    </row>
    <row r="12" spans="2:4" ht="19">
      <c r="C12" s="114" t="s">
        <v>104</v>
      </c>
    </row>
    <row r="13" spans="2:4" ht="19">
      <c r="C13" s="114" t="s">
        <v>105</v>
      </c>
    </row>
    <row r="15" spans="2:4" ht="19">
      <c r="B15" s="116">
        <v>4</v>
      </c>
      <c r="C15" s="117" t="s">
        <v>93</v>
      </c>
    </row>
    <row r="16" spans="2:4" ht="19">
      <c r="C16" s="114" t="s">
        <v>121</v>
      </c>
    </row>
    <row r="17" spans="3:3" ht="19">
      <c r="C17" s="114" t="s">
        <v>111</v>
      </c>
    </row>
    <row r="18" spans="3:3" ht="38">
      <c r="C18" s="118" t="s">
        <v>114</v>
      </c>
    </row>
    <row r="19" spans="3:3" ht="19">
      <c r="C19" s="118" t="s">
        <v>112</v>
      </c>
    </row>
    <row r="20" spans="3:3">
      <c r="C20" s="121" t="s">
        <v>116</v>
      </c>
    </row>
    <row r="21" spans="3:3">
      <c r="C21" s="119" t="s">
        <v>106</v>
      </c>
    </row>
    <row r="22" spans="3:3">
      <c r="C22" s="119" t="s">
        <v>107</v>
      </c>
    </row>
    <row r="23" spans="3:3">
      <c r="C23" s="119" t="s">
        <v>108</v>
      </c>
    </row>
    <row r="24" spans="3:3">
      <c r="C24" s="119" t="s">
        <v>109</v>
      </c>
    </row>
    <row r="25" spans="3:3">
      <c r="C25" s="119" t="s">
        <v>110</v>
      </c>
    </row>
    <row r="26" spans="3:3" ht="19">
      <c r="C26" s="118" t="s">
        <v>117</v>
      </c>
    </row>
    <row r="27" spans="3:3" ht="19">
      <c r="C27" s="118" t="s">
        <v>118</v>
      </c>
    </row>
    <row r="29" spans="3:3" ht="19">
      <c r="C29" s="118" t="s">
        <v>94</v>
      </c>
    </row>
    <row r="30" spans="3:3" ht="19">
      <c r="C30" s="118" t="s">
        <v>98</v>
      </c>
    </row>
    <row r="32" spans="3:3" ht="19">
      <c r="C32" s="114" t="s">
        <v>122</v>
      </c>
    </row>
    <row r="33" spans="3:3" ht="19">
      <c r="C33" s="114" t="s">
        <v>96</v>
      </c>
    </row>
    <row r="34" spans="3:3" ht="57">
      <c r="C34" s="114" t="s">
        <v>102</v>
      </c>
    </row>
    <row r="36" spans="3:3" ht="19">
      <c r="C36" s="114" t="s">
        <v>123</v>
      </c>
    </row>
    <row r="37" spans="3:3" ht="19">
      <c r="C37" s="114" t="s">
        <v>97</v>
      </c>
    </row>
  </sheetData>
  <phoneticPr fontId="2"/>
  <hyperlinks>
    <hyperlink ref="C8" r:id="rId1" xr:uid="{4098E5F4-C854-42F6-9144-0AFD6CEDA2B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3683-56EA-44CF-92FA-912465F9F8F4}">
  <dimension ref="B1:F35"/>
  <sheetViews>
    <sheetView zoomScale="75" zoomScaleNormal="75" workbookViewId="0">
      <pane ySplit="5" topLeftCell="A23" activePane="bottomLeft" state="frozen"/>
      <selection pane="bottomLeft" activeCell="F35" sqref="F35"/>
    </sheetView>
  </sheetViews>
  <sheetFormatPr baseColWidth="10" defaultColWidth="8.6640625" defaultRowHeight="18"/>
  <cols>
    <col min="1" max="1" width="5.6640625" style="3" customWidth="1"/>
    <col min="2" max="2" width="3.1640625" style="3" customWidth="1"/>
    <col min="3" max="3" width="4.83203125" style="3" customWidth="1"/>
    <col min="4" max="4" width="26.83203125" style="3" customWidth="1"/>
    <col min="5" max="5" width="57.33203125" style="3" customWidth="1"/>
    <col min="6" max="6" width="64" style="3" customWidth="1"/>
    <col min="7" max="7" width="11.6640625" style="3" customWidth="1"/>
    <col min="8" max="16384" width="8.6640625" style="3"/>
  </cols>
  <sheetData>
    <row r="1" spans="2:6" ht="21" customHeight="1"/>
    <row r="2" spans="2:6" s="1" customFormat="1" ht="40" customHeight="1">
      <c r="B2" s="149" t="s">
        <v>146</v>
      </c>
      <c r="C2" s="149"/>
      <c r="D2" s="149"/>
      <c r="E2" s="149"/>
      <c r="F2" s="149"/>
    </row>
    <row r="3" spans="2:6" s="2" customFormat="1" ht="33.5" customHeight="1">
      <c r="B3" s="150" t="s">
        <v>81</v>
      </c>
      <c r="C3" s="150"/>
      <c r="D3" s="150"/>
      <c r="E3" s="150" t="s">
        <v>124</v>
      </c>
      <c r="F3" s="150"/>
    </row>
    <row r="4" spans="2:6" s="2" customFormat="1" ht="38.5" customHeight="1" thickBot="1">
      <c r="B4" s="131" t="s">
        <v>58</v>
      </c>
      <c r="C4" s="131"/>
      <c r="D4" s="131"/>
      <c r="E4" s="131" t="s">
        <v>125</v>
      </c>
      <c r="F4" s="131"/>
    </row>
    <row r="5" spans="2:6" s="1" customFormat="1" ht="34" customHeight="1" thickBot="1">
      <c r="B5" s="140" t="s">
        <v>55</v>
      </c>
      <c r="C5" s="141"/>
      <c r="D5" s="72" t="s">
        <v>56</v>
      </c>
      <c r="E5" s="140" t="s">
        <v>30</v>
      </c>
      <c r="F5" s="154"/>
    </row>
    <row r="6" spans="2:6" s="1" customFormat="1" ht="28" customHeight="1">
      <c r="B6" s="136">
        <v>1</v>
      </c>
      <c r="C6" s="137"/>
      <c r="D6" s="73" t="s">
        <v>73</v>
      </c>
      <c r="E6" s="155"/>
      <c r="F6" s="156"/>
    </row>
    <row r="7" spans="2:6" s="1" customFormat="1" ht="51" customHeight="1">
      <c r="B7" s="74"/>
      <c r="C7" s="75">
        <v>1</v>
      </c>
      <c r="D7" s="76" t="s">
        <v>77</v>
      </c>
      <c r="E7" s="142" t="s">
        <v>132</v>
      </c>
      <c r="F7" s="143"/>
    </row>
    <row r="8" spans="2:6" s="1" customFormat="1" ht="47" customHeight="1" thickBot="1">
      <c r="B8" s="77"/>
      <c r="C8" s="78">
        <v>2</v>
      </c>
      <c r="D8" s="79" t="s">
        <v>80</v>
      </c>
      <c r="E8" s="80" t="s">
        <v>65</v>
      </c>
      <c r="F8" s="81" t="s">
        <v>131</v>
      </c>
    </row>
    <row r="9" spans="2:6" s="1" customFormat="1" ht="27.5" customHeight="1">
      <c r="B9" s="138">
        <v>2</v>
      </c>
      <c r="C9" s="139"/>
      <c r="D9" s="82" t="s">
        <v>74</v>
      </c>
      <c r="E9" s="159"/>
      <c r="F9" s="160"/>
    </row>
    <row r="10" spans="2:6" s="1" customFormat="1" ht="37" customHeight="1">
      <c r="B10" s="83"/>
      <c r="C10" s="84">
        <v>1</v>
      </c>
      <c r="D10" s="85" t="s">
        <v>79</v>
      </c>
      <c r="E10" s="173" t="s">
        <v>142</v>
      </c>
      <c r="F10" s="152"/>
    </row>
    <row r="11" spans="2:6" s="1" customFormat="1" ht="35.5" customHeight="1">
      <c r="B11" s="83"/>
      <c r="C11" s="84">
        <v>2</v>
      </c>
      <c r="D11" s="86" t="s">
        <v>52</v>
      </c>
      <c r="E11" s="173" t="s">
        <v>133</v>
      </c>
      <c r="F11" s="152"/>
    </row>
    <row r="12" spans="2:6" s="1" customFormat="1" ht="37.5" customHeight="1">
      <c r="B12" s="83"/>
      <c r="C12" s="84">
        <v>3</v>
      </c>
      <c r="D12" s="85" t="s">
        <v>60</v>
      </c>
      <c r="E12" s="132" t="s">
        <v>66</v>
      </c>
      <c r="F12" s="133"/>
    </row>
    <row r="13" spans="2:6" s="1" customFormat="1" ht="52" customHeight="1">
      <c r="B13" s="83"/>
      <c r="C13" s="84">
        <v>4</v>
      </c>
      <c r="D13" s="85" t="s">
        <v>62</v>
      </c>
      <c r="E13" s="87" t="s">
        <v>70</v>
      </c>
      <c r="F13" s="88" t="s">
        <v>75</v>
      </c>
    </row>
    <row r="14" spans="2:6" s="1" customFormat="1" ht="44.5" customHeight="1">
      <c r="B14" s="83"/>
      <c r="C14" s="84">
        <v>5</v>
      </c>
      <c r="D14" s="86" t="s">
        <v>54</v>
      </c>
      <c r="E14" s="142"/>
      <c r="F14" s="143"/>
    </row>
    <row r="15" spans="2:6" s="1" customFormat="1" ht="35.5" customHeight="1">
      <c r="B15" s="89"/>
      <c r="C15" s="84">
        <v>6</v>
      </c>
      <c r="D15" s="85" t="s">
        <v>61</v>
      </c>
      <c r="E15" s="90" t="s">
        <v>69</v>
      </c>
      <c r="F15" s="88" t="s">
        <v>134</v>
      </c>
    </row>
    <row r="16" spans="2:6" s="1" customFormat="1" ht="49.5" customHeight="1">
      <c r="B16" s="89"/>
      <c r="C16" s="84">
        <v>7</v>
      </c>
      <c r="D16" s="86" t="s">
        <v>53</v>
      </c>
      <c r="E16" s="151" t="s">
        <v>135</v>
      </c>
      <c r="F16" s="152"/>
    </row>
    <row r="17" spans="2:6" s="1" customFormat="1" ht="51.5" customHeight="1">
      <c r="B17" s="91"/>
      <c r="C17" s="92">
        <v>8</v>
      </c>
      <c r="D17" s="93" t="s">
        <v>50</v>
      </c>
      <c r="E17" s="157" t="s">
        <v>143</v>
      </c>
      <c r="F17" s="158"/>
    </row>
    <row r="18" spans="2:6" s="1" customFormat="1" ht="31.5" customHeight="1" thickBot="1">
      <c r="B18" s="94">
        <v>3</v>
      </c>
      <c r="C18" s="161" t="s">
        <v>76</v>
      </c>
      <c r="D18" s="162"/>
      <c r="E18" s="163"/>
      <c r="F18" s="164"/>
    </row>
    <row r="19" spans="2:6" s="1" customFormat="1" ht="41.5" customHeight="1">
      <c r="B19" s="74"/>
      <c r="C19" s="75">
        <v>1</v>
      </c>
      <c r="D19" s="86" t="s">
        <v>51</v>
      </c>
      <c r="E19" s="173" t="s">
        <v>144</v>
      </c>
      <c r="F19" s="152"/>
    </row>
    <row r="20" spans="2:6" s="1" customFormat="1" ht="72" customHeight="1">
      <c r="B20" s="95"/>
      <c r="C20" s="96">
        <v>2</v>
      </c>
      <c r="D20" s="97" t="s">
        <v>32</v>
      </c>
      <c r="E20" s="153" t="s">
        <v>145</v>
      </c>
      <c r="F20" s="133"/>
    </row>
    <row r="21" spans="2:6" s="1" customFormat="1" ht="132" customHeight="1">
      <c r="B21" s="95"/>
      <c r="C21" s="96">
        <v>3</v>
      </c>
      <c r="D21" s="97" t="s">
        <v>31</v>
      </c>
      <c r="E21" s="144" t="s">
        <v>136</v>
      </c>
      <c r="F21" s="145"/>
    </row>
    <row r="22" spans="2:6" s="1" customFormat="1" ht="30" customHeight="1">
      <c r="B22" s="146"/>
      <c r="C22" s="134">
        <v>4</v>
      </c>
      <c r="D22" s="147" t="s">
        <v>57</v>
      </c>
      <c r="E22" s="98" t="s">
        <v>82</v>
      </c>
      <c r="F22" s="99" t="s">
        <v>83</v>
      </c>
    </row>
    <row r="23" spans="2:6" s="1" customFormat="1" ht="114" customHeight="1">
      <c r="B23" s="146"/>
      <c r="C23" s="135"/>
      <c r="D23" s="148"/>
      <c r="E23" s="100" t="s">
        <v>137</v>
      </c>
      <c r="F23" s="101" t="s">
        <v>149</v>
      </c>
    </row>
    <row r="24" spans="2:6" s="1" customFormat="1" ht="126.5" customHeight="1">
      <c r="B24" s="146"/>
      <c r="C24" s="135"/>
      <c r="D24" s="148"/>
      <c r="E24" s="102" t="s">
        <v>138</v>
      </c>
      <c r="F24" s="103" t="s">
        <v>147</v>
      </c>
    </row>
    <row r="25" spans="2:6" s="1" customFormat="1" ht="133" customHeight="1">
      <c r="B25" s="146"/>
      <c r="C25" s="135"/>
      <c r="D25" s="148"/>
      <c r="E25" s="102" t="s">
        <v>139</v>
      </c>
      <c r="F25" s="103" t="s">
        <v>148</v>
      </c>
    </row>
    <row r="26" spans="2:6" s="1" customFormat="1" ht="128.5" customHeight="1">
      <c r="B26" s="146"/>
      <c r="C26" s="135"/>
      <c r="D26" s="148"/>
      <c r="E26" s="102" t="s">
        <v>140</v>
      </c>
      <c r="F26" s="103" t="s">
        <v>150</v>
      </c>
    </row>
    <row r="27" spans="2:6" s="1" customFormat="1" ht="113.5" customHeight="1">
      <c r="B27" s="146"/>
      <c r="C27" s="135"/>
      <c r="D27" s="148"/>
      <c r="E27" s="102" t="s">
        <v>141</v>
      </c>
      <c r="F27" s="103" t="s">
        <v>151</v>
      </c>
    </row>
    <row r="28" spans="2:6" ht="32.5" customHeight="1">
      <c r="B28" s="104"/>
      <c r="C28" s="105">
        <v>5</v>
      </c>
      <c r="D28" s="106" t="s">
        <v>85</v>
      </c>
      <c r="E28" s="128" t="s">
        <v>126</v>
      </c>
      <c r="F28" s="129"/>
    </row>
    <row r="29" spans="2:6" ht="30" customHeight="1">
      <c r="B29" s="104"/>
      <c r="C29" s="105">
        <v>6</v>
      </c>
      <c r="D29" s="106" t="s">
        <v>35</v>
      </c>
      <c r="E29" s="122" t="s">
        <v>127</v>
      </c>
      <c r="F29" s="123"/>
    </row>
    <row r="30" spans="2:6" s="1" customFormat="1" ht="30" customHeight="1">
      <c r="B30" s="104"/>
      <c r="C30" s="105">
        <v>7</v>
      </c>
      <c r="D30" s="106" t="s">
        <v>78</v>
      </c>
      <c r="E30" s="107" t="s">
        <v>128</v>
      </c>
      <c r="F30" s="108" t="s">
        <v>129</v>
      </c>
    </row>
    <row r="31" spans="2:6" s="1" customFormat="1" ht="30" customHeight="1">
      <c r="B31" s="104"/>
      <c r="C31" s="105">
        <v>8</v>
      </c>
      <c r="D31" s="106" t="s">
        <v>34</v>
      </c>
      <c r="E31" s="124">
        <v>66000</v>
      </c>
      <c r="F31" s="125"/>
    </row>
    <row r="32" spans="2:6" ht="47" customHeight="1">
      <c r="B32" s="104"/>
      <c r="C32" s="105">
        <v>9</v>
      </c>
      <c r="D32" s="106" t="s">
        <v>33</v>
      </c>
      <c r="E32" s="126" t="s">
        <v>130</v>
      </c>
      <c r="F32" s="127"/>
    </row>
    <row r="33" spans="2:6" ht="80.5" customHeight="1" thickBot="1">
      <c r="B33" s="109"/>
      <c r="C33" s="110">
        <v>10</v>
      </c>
      <c r="D33" s="111" t="s">
        <v>84</v>
      </c>
      <c r="E33" s="174" t="s">
        <v>152</v>
      </c>
      <c r="F33" s="130"/>
    </row>
    <row r="34" spans="2:6" ht="30" customHeight="1"/>
    <row r="35" spans="2:6" ht="25.5" customHeight="1"/>
  </sheetData>
  <mergeCells count="31">
    <mergeCell ref="B2:F2"/>
    <mergeCell ref="B3:D3"/>
    <mergeCell ref="E3:F3"/>
    <mergeCell ref="E19:F19"/>
    <mergeCell ref="E20:F20"/>
    <mergeCell ref="E16:F16"/>
    <mergeCell ref="E5:F5"/>
    <mergeCell ref="E6:F6"/>
    <mergeCell ref="E10:F10"/>
    <mergeCell ref="E11:F11"/>
    <mergeCell ref="E17:F17"/>
    <mergeCell ref="E9:F9"/>
    <mergeCell ref="C18:D18"/>
    <mergeCell ref="E7:F7"/>
    <mergeCell ref="E18:F18"/>
    <mergeCell ref="B4:D4"/>
    <mergeCell ref="E4:F4"/>
    <mergeCell ref="E12:F12"/>
    <mergeCell ref="C22:C27"/>
    <mergeCell ref="B6:C6"/>
    <mergeCell ref="B9:C9"/>
    <mergeCell ref="B5:C5"/>
    <mergeCell ref="E14:F14"/>
    <mergeCell ref="E21:F21"/>
    <mergeCell ref="B22:B27"/>
    <mergeCell ref="D22:D27"/>
    <mergeCell ref="E29:F29"/>
    <mergeCell ref="E31:F31"/>
    <mergeCell ref="E32:F32"/>
    <mergeCell ref="E28:F28"/>
    <mergeCell ref="E33:F33"/>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DC38707-F207-447D-9FC2-18FFFB5A4526}">
          <x14:formula1>
            <xm:f>リスト!$C$3:$C$5</xm:f>
          </x14:formula1>
          <xm:sqref>E8</xm:sqref>
        </x14:dataValidation>
        <x14:dataValidation type="list" allowBlank="1" showInputMessage="1" showErrorMessage="1" xr:uid="{C3D77CD0-6DE4-4254-9E83-E835000A6575}">
          <x14:formula1>
            <xm:f>リスト!$C$6:$C$7</xm:f>
          </x14:formula1>
          <xm:sqref>E12</xm:sqref>
        </x14:dataValidation>
        <x14:dataValidation type="list" allowBlank="1" showInputMessage="1" showErrorMessage="1" xr:uid="{077AB3A2-55A0-4A83-B14E-47585404F178}">
          <x14:formula1>
            <xm:f>リスト!$C$8:$C$9</xm:f>
          </x14:formula1>
          <xm:sqref>E15</xm:sqref>
        </x14:dataValidation>
        <x14:dataValidation type="list" allowBlank="1" showInputMessage="1" showErrorMessage="1" xr:uid="{3A551D02-0729-4D0A-9192-D3AE8274932B}">
          <x14:formula1>
            <xm:f>リスト!$C$10:$C$12</xm:f>
          </x14:formula1>
          <xm:sqref>E13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8EF9-BBCC-4DAA-9D8E-094D34BD4697}">
  <sheetPr>
    <pageSetUpPr fitToPage="1"/>
  </sheetPr>
  <dimension ref="A1:U43"/>
  <sheetViews>
    <sheetView tabSelected="1" zoomScaleNormal="100" workbookViewId="0">
      <selection activeCell="D27" sqref="D27"/>
    </sheetView>
  </sheetViews>
  <sheetFormatPr baseColWidth="10" defaultColWidth="8.1640625" defaultRowHeight="18"/>
  <cols>
    <col min="1" max="1" width="23" style="12" customWidth="1"/>
    <col min="2" max="2" width="14.33203125" style="12" customWidth="1"/>
    <col min="3" max="3" width="4.6640625" style="12" customWidth="1"/>
    <col min="4" max="5" width="10" style="12" customWidth="1"/>
    <col min="6" max="20" width="5.5" style="12" customWidth="1"/>
    <col min="21" max="21" width="8.1640625" style="12" bestFit="1" customWidth="1"/>
    <col min="22" max="22" width="2.1640625" style="12" customWidth="1"/>
    <col min="23" max="16384" width="8.1640625" style="12"/>
  </cols>
  <sheetData>
    <row r="1" spans="1:21" ht="24" customHeight="1">
      <c r="A1" s="4" t="s">
        <v>0</v>
      </c>
      <c r="B1" s="5"/>
      <c r="C1" s="5"/>
      <c r="D1" s="5"/>
      <c r="E1" s="6"/>
      <c r="F1" s="7" t="s">
        <v>1</v>
      </c>
      <c r="G1" s="8"/>
      <c r="H1" s="7" t="s">
        <v>2</v>
      </c>
      <c r="I1" s="6"/>
      <c r="J1" s="7" t="s">
        <v>3</v>
      </c>
      <c r="K1" s="9"/>
      <c r="L1" s="8"/>
      <c r="M1" s="7" t="s">
        <v>4</v>
      </c>
      <c r="N1" s="8"/>
      <c r="O1" s="7" t="s">
        <v>5</v>
      </c>
      <c r="P1" s="6"/>
      <c r="Q1" s="10" t="s">
        <v>6</v>
      </c>
      <c r="R1" s="6"/>
      <c r="S1" s="11"/>
      <c r="T1" s="11"/>
      <c r="U1" s="11" t="s">
        <v>36</v>
      </c>
    </row>
    <row r="2" spans="1:21" ht="24" customHeight="1">
      <c r="A2" s="165"/>
      <c r="B2" s="166"/>
      <c r="C2" s="166"/>
      <c r="D2" s="166"/>
      <c r="E2" s="167"/>
      <c r="F2" s="13">
        <v>60000</v>
      </c>
      <c r="G2" s="14"/>
      <c r="H2" s="15">
        <v>1</v>
      </c>
      <c r="I2" s="14"/>
      <c r="J2" s="15"/>
      <c r="K2" s="16">
        <v>3</v>
      </c>
      <c r="L2" s="17" t="s">
        <v>7</v>
      </c>
      <c r="M2" s="18">
        <f>U21</f>
        <v>2440000</v>
      </c>
      <c r="N2" s="19"/>
      <c r="O2" s="20">
        <f>U32+U37</f>
        <v>978424</v>
      </c>
      <c r="P2" s="19"/>
      <c r="Q2" s="21">
        <f>U40</f>
        <v>0.59900655737704922</v>
      </c>
      <c r="R2" s="22"/>
      <c r="S2" s="11"/>
      <c r="T2" s="11"/>
      <c r="U2" s="11"/>
    </row>
    <row r="3" spans="1:21" ht="14.25" customHeight="1">
      <c r="F3" s="11"/>
      <c r="G3" s="11"/>
      <c r="H3" s="11"/>
      <c r="I3" s="11"/>
      <c r="J3" s="11"/>
      <c r="K3" s="11"/>
      <c r="L3" s="11"/>
      <c r="M3" s="11"/>
      <c r="N3" s="11"/>
      <c r="O3" s="11"/>
      <c r="P3" s="11"/>
      <c r="Q3" s="11"/>
      <c r="R3" s="11"/>
      <c r="S3" s="11"/>
      <c r="T3" s="11"/>
      <c r="U3" s="11"/>
    </row>
    <row r="4" spans="1:21" ht="14.25" customHeight="1">
      <c r="C4" s="23" t="s">
        <v>8</v>
      </c>
      <c r="D4" s="23"/>
      <c r="E4" s="23"/>
      <c r="F4" s="24"/>
      <c r="G4" s="24"/>
      <c r="H4" s="25"/>
      <c r="I4" s="26"/>
      <c r="J4" s="26"/>
      <c r="K4" s="26"/>
      <c r="L4" s="26"/>
      <c r="M4" s="26"/>
      <c r="N4" s="26"/>
      <c r="O4" s="26"/>
      <c r="P4" s="26"/>
      <c r="Q4" s="26"/>
      <c r="R4" s="26"/>
      <c r="S4" s="26"/>
      <c r="T4" s="26"/>
      <c r="U4" s="11"/>
    </row>
    <row r="5" spans="1:21" ht="14.25" customHeight="1">
      <c r="C5" s="23" t="s">
        <v>9</v>
      </c>
      <c r="D5" s="23"/>
      <c r="E5" s="23"/>
      <c r="F5" s="24"/>
      <c r="G5" s="24"/>
      <c r="H5" s="25"/>
      <c r="I5" s="26"/>
      <c r="J5" s="26"/>
      <c r="K5" s="26"/>
      <c r="L5" s="26"/>
      <c r="M5" s="26"/>
      <c r="N5" s="26"/>
      <c r="O5" s="26"/>
      <c r="P5" s="26"/>
      <c r="Q5" s="26"/>
      <c r="R5" s="26"/>
      <c r="S5" s="26"/>
      <c r="T5" s="26"/>
      <c r="U5" s="11"/>
    </row>
    <row r="6" spans="1:21" ht="14.25" customHeight="1">
      <c r="C6" s="23" t="s">
        <v>37</v>
      </c>
      <c r="D6" s="23"/>
      <c r="E6" s="23"/>
      <c r="F6" s="24"/>
      <c r="G6" s="24"/>
      <c r="H6" s="25"/>
      <c r="I6" s="26"/>
      <c r="J6" s="26"/>
      <c r="K6" s="26"/>
      <c r="L6" s="26"/>
      <c r="M6" s="26"/>
      <c r="N6" s="26"/>
      <c r="O6" s="26"/>
      <c r="P6" s="26"/>
      <c r="Q6" s="26"/>
      <c r="R6" s="26"/>
      <c r="S6" s="26"/>
      <c r="T6" s="26"/>
      <c r="U6" s="11"/>
    </row>
    <row r="7" spans="1:21" ht="14.25" customHeight="1">
      <c r="A7" s="27"/>
      <c r="C7" s="23" t="s">
        <v>38</v>
      </c>
      <c r="D7" s="23"/>
      <c r="E7" s="23"/>
      <c r="F7" s="24"/>
      <c r="G7" s="24"/>
      <c r="H7" s="25"/>
      <c r="I7" s="26"/>
      <c r="J7" s="26"/>
      <c r="K7" s="26"/>
      <c r="L7" s="26"/>
      <c r="M7" s="26"/>
      <c r="N7" s="26"/>
      <c r="O7" s="26"/>
      <c r="P7" s="26"/>
      <c r="Q7" s="26"/>
      <c r="R7" s="26"/>
      <c r="S7" s="26"/>
      <c r="T7" s="26"/>
      <c r="U7" s="11"/>
    </row>
    <row r="8" spans="1:21" ht="14.25" customHeight="1">
      <c r="A8" s="27"/>
      <c r="C8" s="23" t="s">
        <v>39</v>
      </c>
      <c r="D8" s="23"/>
      <c r="E8" s="23"/>
      <c r="F8" s="24"/>
      <c r="G8" s="24"/>
      <c r="H8" s="25"/>
      <c r="I8" s="26"/>
      <c r="J8" s="26"/>
      <c r="K8" s="26"/>
      <c r="L8" s="26"/>
      <c r="M8" s="26"/>
      <c r="N8" s="26">
        <v>1</v>
      </c>
      <c r="O8" s="26"/>
      <c r="P8" s="26">
        <v>1</v>
      </c>
      <c r="Q8" s="26"/>
      <c r="R8" s="26">
        <v>1</v>
      </c>
      <c r="S8" s="26"/>
      <c r="T8" s="26">
        <v>1</v>
      </c>
      <c r="U8" s="11"/>
    </row>
    <row r="9" spans="1:21" ht="14.25" customHeight="1">
      <c r="C9" s="23" t="s">
        <v>40</v>
      </c>
      <c r="D9" s="23"/>
      <c r="E9" s="23"/>
      <c r="F9" s="24"/>
      <c r="G9" s="24"/>
      <c r="H9" s="25"/>
      <c r="I9" s="26"/>
      <c r="J9" s="26"/>
      <c r="K9" s="26"/>
      <c r="L9" s="26"/>
      <c r="M9" s="26"/>
      <c r="N9" s="26"/>
      <c r="O9" s="26"/>
      <c r="P9" s="26"/>
      <c r="Q9" s="26"/>
      <c r="R9" s="26"/>
      <c r="S9" s="26"/>
      <c r="T9" s="26"/>
      <c r="U9" s="11"/>
    </row>
    <row r="10" spans="1:21" ht="14" customHeight="1">
      <c r="C10" s="23" t="s">
        <v>10</v>
      </c>
      <c r="D10" s="23"/>
      <c r="E10" s="23"/>
      <c r="F10" s="24"/>
      <c r="G10" s="24"/>
      <c r="H10" s="25"/>
      <c r="I10" s="26"/>
      <c r="J10" s="26"/>
      <c r="K10" s="26"/>
      <c r="L10" s="26"/>
      <c r="M10" s="26">
        <v>1</v>
      </c>
      <c r="N10" s="26"/>
      <c r="O10" s="26">
        <v>1</v>
      </c>
      <c r="P10" s="26"/>
      <c r="Q10" s="26">
        <v>1</v>
      </c>
      <c r="R10" s="26"/>
      <c r="S10" s="26">
        <v>1</v>
      </c>
      <c r="T10" s="26"/>
      <c r="U10" s="11"/>
    </row>
    <row r="11" spans="1:21" ht="18" customHeight="1">
      <c r="A11" s="28" t="s">
        <v>11</v>
      </c>
      <c r="B11" s="29" t="s">
        <v>12</v>
      </c>
      <c r="C11" s="29" t="s">
        <v>2</v>
      </c>
      <c r="D11" s="30" t="s">
        <v>13</v>
      </c>
      <c r="E11" s="31" t="s">
        <v>14</v>
      </c>
      <c r="F11" s="32">
        <v>11</v>
      </c>
      <c r="G11" s="32">
        <v>12</v>
      </c>
      <c r="H11" s="33">
        <v>1</v>
      </c>
      <c r="I11" s="32">
        <v>2</v>
      </c>
      <c r="J11" s="33">
        <v>3</v>
      </c>
      <c r="K11" s="32">
        <v>4</v>
      </c>
      <c r="L11" s="33">
        <v>5</v>
      </c>
      <c r="M11" s="32">
        <v>6</v>
      </c>
      <c r="N11" s="33">
        <v>7</v>
      </c>
      <c r="O11" s="32">
        <v>8</v>
      </c>
      <c r="P11" s="33">
        <v>9</v>
      </c>
      <c r="Q11" s="32">
        <v>10</v>
      </c>
      <c r="R11" s="33">
        <v>11</v>
      </c>
      <c r="S11" s="32">
        <v>12</v>
      </c>
      <c r="T11" s="32">
        <v>1</v>
      </c>
      <c r="U11" s="34"/>
    </row>
    <row r="12" spans="1:21" s="40" customFormat="1" ht="16" customHeight="1">
      <c r="A12" s="168">
        <f>A2</f>
        <v>0</v>
      </c>
      <c r="B12" s="35" t="s">
        <v>15</v>
      </c>
      <c r="C12" s="36">
        <f>H2</f>
        <v>1</v>
      </c>
      <c r="D12" s="37">
        <f>F$2</f>
        <v>60000</v>
      </c>
      <c r="E12" s="36"/>
      <c r="F12" s="38">
        <f t="shared" ref="F12:T12" si="0">$D$12*F4*$E$12</f>
        <v>0</v>
      </c>
      <c r="G12" s="38">
        <f t="shared" si="0"/>
        <v>0</v>
      </c>
      <c r="H12" s="38">
        <f t="shared" si="0"/>
        <v>0</v>
      </c>
      <c r="I12" s="38">
        <f t="shared" si="0"/>
        <v>0</v>
      </c>
      <c r="J12" s="38">
        <f t="shared" si="0"/>
        <v>0</v>
      </c>
      <c r="K12" s="38">
        <f t="shared" si="0"/>
        <v>0</v>
      </c>
      <c r="L12" s="38">
        <f t="shared" si="0"/>
        <v>0</v>
      </c>
      <c r="M12" s="38">
        <f t="shared" si="0"/>
        <v>0</v>
      </c>
      <c r="N12" s="38">
        <f t="shared" si="0"/>
        <v>0</v>
      </c>
      <c r="O12" s="38">
        <f t="shared" si="0"/>
        <v>0</v>
      </c>
      <c r="P12" s="38">
        <f t="shared" si="0"/>
        <v>0</v>
      </c>
      <c r="Q12" s="38">
        <f t="shared" si="0"/>
        <v>0</v>
      </c>
      <c r="R12" s="38">
        <f t="shared" si="0"/>
        <v>0</v>
      </c>
      <c r="S12" s="38">
        <f t="shared" si="0"/>
        <v>0</v>
      </c>
      <c r="T12" s="38">
        <f t="shared" si="0"/>
        <v>0</v>
      </c>
      <c r="U12" s="39"/>
    </row>
    <row r="13" spans="1:21" s="40" customFormat="1" ht="16" customHeight="1">
      <c r="A13" s="169"/>
      <c r="B13" s="41" t="s">
        <v>16</v>
      </c>
      <c r="C13" s="36">
        <f>H2</f>
        <v>1</v>
      </c>
      <c r="D13" s="37">
        <f t="shared" ref="D13:D17" si="1">F$2</f>
        <v>60000</v>
      </c>
      <c r="E13" s="36"/>
      <c r="F13" s="38">
        <f t="shared" ref="F13:H13" si="2">$D$13*F5*$E$13</f>
        <v>0</v>
      </c>
      <c r="G13" s="38">
        <f t="shared" si="2"/>
        <v>0</v>
      </c>
      <c r="H13" s="38">
        <f t="shared" si="2"/>
        <v>0</v>
      </c>
      <c r="I13" s="38">
        <f>$D$13*I5*$E$13</f>
        <v>0</v>
      </c>
      <c r="J13" s="38">
        <f>$D$13*J5*$E$13</f>
        <v>0</v>
      </c>
      <c r="K13" s="38">
        <f t="shared" ref="K13:R13" si="3">$D$13*K5*$E$13</f>
        <v>0</v>
      </c>
      <c r="L13" s="38">
        <f t="shared" si="3"/>
        <v>0</v>
      </c>
      <c r="M13" s="38">
        <f>$D$13*M5*$E$13</f>
        <v>0</v>
      </c>
      <c r="N13" s="38">
        <f t="shared" si="3"/>
        <v>0</v>
      </c>
      <c r="O13" s="38">
        <f t="shared" si="3"/>
        <v>0</v>
      </c>
      <c r="P13" s="38">
        <f t="shared" si="3"/>
        <v>0</v>
      </c>
      <c r="Q13" s="38">
        <f t="shared" si="3"/>
        <v>0</v>
      </c>
      <c r="R13" s="38">
        <f t="shared" si="3"/>
        <v>0</v>
      </c>
      <c r="S13" s="38">
        <f>$D$13*S5*$E$13</f>
        <v>0</v>
      </c>
      <c r="T13" s="38">
        <f>$D$13*T5*$E$13</f>
        <v>0</v>
      </c>
      <c r="U13" s="39"/>
    </row>
    <row r="14" spans="1:21" s="40" customFormat="1" ht="16" customHeight="1">
      <c r="A14" s="169"/>
      <c r="B14" s="41" t="s">
        <v>41</v>
      </c>
      <c r="C14" s="36">
        <f>H2</f>
        <v>1</v>
      </c>
      <c r="D14" s="37">
        <f t="shared" si="1"/>
        <v>60000</v>
      </c>
      <c r="E14" s="36"/>
      <c r="F14" s="38">
        <f>$D$14*F6*$E$14</f>
        <v>0</v>
      </c>
      <c r="G14" s="38">
        <f>$D$14*G6*$E$14</f>
        <v>0</v>
      </c>
      <c r="H14" s="38">
        <f>$D$14*H6*$E$14</f>
        <v>0</v>
      </c>
      <c r="I14" s="38">
        <f t="shared" ref="I14:T14" si="4">$D$14*I6*$E$14</f>
        <v>0</v>
      </c>
      <c r="J14" s="38">
        <f t="shared" si="4"/>
        <v>0</v>
      </c>
      <c r="K14" s="38">
        <f t="shared" si="4"/>
        <v>0</v>
      </c>
      <c r="L14" s="38">
        <f t="shared" si="4"/>
        <v>0</v>
      </c>
      <c r="M14" s="38">
        <f t="shared" si="4"/>
        <v>0</v>
      </c>
      <c r="N14" s="38">
        <f t="shared" si="4"/>
        <v>0</v>
      </c>
      <c r="O14" s="38">
        <f t="shared" si="4"/>
        <v>0</v>
      </c>
      <c r="P14" s="38">
        <f t="shared" si="4"/>
        <v>0</v>
      </c>
      <c r="Q14" s="38">
        <f t="shared" si="4"/>
        <v>0</v>
      </c>
      <c r="R14" s="38">
        <f t="shared" si="4"/>
        <v>0</v>
      </c>
      <c r="S14" s="38">
        <f t="shared" si="4"/>
        <v>0</v>
      </c>
      <c r="T14" s="38">
        <f t="shared" si="4"/>
        <v>0</v>
      </c>
      <c r="U14" s="39"/>
    </row>
    <row r="15" spans="1:21" s="40" customFormat="1" ht="16" customHeight="1">
      <c r="A15" s="169"/>
      <c r="B15" s="41" t="s">
        <v>42</v>
      </c>
      <c r="C15" s="36">
        <f>H2</f>
        <v>1</v>
      </c>
      <c r="D15" s="37">
        <f t="shared" si="1"/>
        <v>60000</v>
      </c>
      <c r="E15" s="36"/>
      <c r="F15" s="38">
        <f t="shared" ref="F15:H15" si="5">$D$15*F7*$E$15</f>
        <v>0</v>
      </c>
      <c r="G15" s="38">
        <f t="shared" si="5"/>
        <v>0</v>
      </c>
      <c r="H15" s="38">
        <f t="shared" si="5"/>
        <v>0</v>
      </c>
      <c r="I15" s="38">
        <f>$D$15*I7*$E$15</f>
        <v>0</v>
      </c>
      <c r="J15" s="38">
        <f>$D$15*J7*$E$15</f>
        <v>0</v>
      </c>
      <c r="K15" s="38">
        <f t="shared" ref="K15:R15" si="6">$D$15*K7*$E$15</f>
        <v>0</v>
      </c>
      <c r="L15" s="38">
        <f t="shared" si="6"/>
        <v>0</v>
      </c>
      <c r="M15" s="38">
        <f t="shared" si="6"/>
        <v>0</v>
      </c>
      <c r="N15" s="38">
        <f t="shared" si="6"/>
        <v>0</v>
      </c>
      <c r="O15" s="38">
        <f t="shared" si="6"/>
        <v>0</v>
      </c>
      <c r="P15" s="38">
        <f t="shared" si="6"/>
        <v>0</v>
      </c>
      <c r="Q15" s="38">
        <f t="shared" si="6"/>
        <v>0</v>
      </c>
      <c r="R15" s="38">
        <f t="shared" si="6"/>
        <v>0</v>
      </c>
      <c r="S15" s="38">
        <f>$D$15*S7*$E$15</f>
        <v>0</v>
      </c>
      <c r="T15" s="38">
        <f>$D$15*T7*$E$15</f>
        <v>0</v>
      </c>
      <c r="U15" s="39"/>
    </row>
    <row r="16" spans="1:21" s="40" customFormat="1" ht="16" customHeight="1">
      <c r="A16" s="169"/>
      <c r="B16" s="41" t="s">
        <v>43</v>
      </c>
      <c r="C16" s="36">
        <f>H2</f>
        <v>1</v>
      </c>
      <c r="D16" s="37">
        <f t="shared" si="1"/>
        <v>60000</v>
      </c>
      <c r="E16" s="36">
        <v>6</v>
      </c>
      <c r="F16" s="38">
        <f>$D$16*F8*$E$16</f>
        <v>0</v>
      </c>
      <c r="G16" s="38">
        <f t="shared" ref="G16:T16" si="7">$D$16*G8*$E$16</f>
        <v>0</v>
      </c>
      <c r="H16" s="38">
        <f t="shared" si="7"/>
        <v>0</v>
      </c>
      <c r="I16" s="38">
        <f t="shared" si="7"/>
        <v>0</v>
      </c>
      <c r="J16" s="38">
        <f t="shared" si="7"/>
        <v>0</v>
      </c>
      <c r="K16" s="38">
        <f t="shared" si="7"/>
        <v>0</v>
      </c>
      <c r="L16" s="38">
        <f t="shared" si="7"/>
        <v>0</v>
      </c>
      <c r="M16" s="38">
        <f t="shared" si="7"/>
        <v>0</v>
      </c>
      <c r="N16" s="38">
        <f t="shared" si="7"/>
        <v>360000</v>
      </c>
      <c r="O16" s="38">
        <f t="shared" si="7"/>
        <v>0</v>
      </c>
      <c r="P16" s="38">
        <f t="shared" si="7"/>
        <v>360000</v>
      </c>
      <c r="Q16" s="38">
        <f t="shared" si="7"/>
        <v>0</v>
      </c>
      <c r="R16" s="38">
        <f t="shared" si="7"/>
        <v>360000</v>
      </c>
      <c r="S16" s="38">
        <f t="shared" si="7"/>
        <v>0</v>
      </c>
      <c r="T16" s="38">
        <f t="shared" si="7"/>
        <v>360000</v>
      </c>
      <c r="U16" s="39"/>
    </row>
    <row r="17" spans="1:21" s="40" customFormat="1" ht="16" customHeight="1">
      <c r="A17" s="170"/>
      <c r="B17" s="41" t="s">
        <v>44</v>
      </c>
      <c r="C17" s="36">
        <f>H2</f>
        <v>1</v>
      </c>
      <c r="D17" s="37">
        <f t="shared" si="1"/>
        <v>60000</v>
      </c>
      <c r="E17" s="36"/>
      <c r="F17" s="38">
        <f t="shared" ref="F17:H17" si="8">$D$17*F9*$E$17</f>
        <v>0</v>
      </c>
      <c r="G17" s="38">
        <f t="shared" si="8"/>
        <v>0</v>
      </c>
      <c r="H17" s="38">
        <f t="shared" si="8"/>
        <v>0</v>
      </c>
      <c r="I17" s="38">
        <f>$D$17*I9*$E$17</f>
        <v>0</v>
      </c>
      <c r="J17" s="38">
        <f>$D$17*J9*$E$17</f>
        <v>0</v>
      </c>
      <c r="K17" s="38">
        <f t="shared" ref="K17:R17" si="9">$D$17*K9*$E$17</f>
        <v>0</v>
      </c>
      <c r="L17" s="38">
        <f t="shared" si="9"/>
        <v>0</v>
      </c>
      <c r="M17" s="38">
        <f t="shared" si="9"/>
        <v>0</v>
      </c>
      <c r="N17" s="38">
        <f t="shared" si="9"/>
        <v>0</v>
      </c>
      <c r="O17" s="38">
        <f t="shared" si="9"/>
        <v>0</v>
      </c>
      <c r="P17" s="38">
        <f t="shared" si="9"/>
        <v>0</v>
      </c>
      <c r="Q17" s="38">
        <f t="shared" si="9"/>
        <v>0</v>
      </c>
      <c r="R17" s="38">
        <f t="shared" si="9"/>
        <v>0</v>
      </c>
      <c r="S17" s="38">
        <f>$D$17*S9*$E$17</f>
        <v>0</v>
      </c>
      <c r="T17" s="38">
        <f>$D$17*T9*$E$17</f>
        <v>0</v>
      </c>
      <c r="U17" s="39"/>
    </row>
    <row r="18" spans="1:21">
      <c r="A18" s="42"/>
      <c r="B18" s="43"/>
      <c r="C18" s="43"/>
      <c r="D18" s="43"/>
      <c r="E18" s="43"/>
      <c r="F18" s="44"/>
      <c r="G18" s="44"/>
      <c r="H18" s="44"/>
      <c r="I18" s="45"/>
      <c r="J18" s="45"/>
      <c r="K18" s="45"/>
      <c r="L18" s="45"/>
      <c r="M18" s="45"/>
      <c r="N18" s="45"/>
      <c r="O18" s="45"/>
      <c r="P18" s="45"/>
      <c r="Q18" s="45"/>
      <c r="R18" s="45"/>
      <c r="S18" s="45"/>
      <c r="T18" s="45"/>
      <c r="U18" s="46"/>
    </row>
    <row r="19" spans="1:21">
      <c r="A19" s="28" t="s">
        <v>17</v>
      </c>
      <c r="B19" s="29"/>
      <c r="C19" s="29" t="s">
        <v>2</v>
      </c>
      <c r="D19" s="30" t="s">
        <v>13</v>
      </c>
      <c r="E19" s="31" t="s">
        <v>45</v>
      </c>
      <c r="F19" s="32">
        <v>11</v>
      </c>
      <c r="G19" s="32">
        <v>12</v>
      </c>
      <c r="H19" s="33">
        <v>1</v>
      </c>
      <c r="I19" s="32">
        <v>2</v>
      </c>
      <c r="J19" s="33">
        <v>3</v>
      </c>
      <c r="K19" s="32">
        <v>4</v>
      </c>
      <c r="L19" s="33">
        <v>5</v>
      </c>
      <c r="M19" s="32">
        <v>6</v>
      </c>
      <c r="N19" s="33">
        <v>7</v>
      </c>
      <c r="O19" s="32">
        <v>8</v>
      </c>
      <c r="P19" s="33">
        <v>9</v>
      </c>
      <c r="Q19" s="32">
        <v>10</v>
      </c>
      <c r="R19" s="33">
        <v>11</v>
      </c>
      <c r="S19" s="32">
        <v>12</v>
      </c>
      <c r="T19" s="32">
        <v>1</v>
      </c>
      <c r="U19" s="46"/>
    </row>
    <row r="20" spans="1:21" ht="21.5" customHeight="1">
      <c r="A20" s="171">
        <f>A2</f>
        <v>0</v>
      </c>
      <c r="B20" s="47" t="s">
        <v>18</v>
      </c>
      <c r="C20" s="48">
        <v>1</v>
      </c>
      <c r="D20" s="49">
        <v>250000</v>
      </c>
      <c r="E20" s="48"/>
      <c r="F20" s="50">
        <f t="shared" ref="F20:H20" si="10">$D$20*F10*$C20</f>
        <v>0</v>
      </c>
      <c r="G20" s="50">
        <f t="shared" si="10"/>
        <v>0</v>
      </c>
      <c r="H20" s="50">
        <f t="shared" si="10"/>
        <v>0</v>
      </c>
      <c r="I20" s="50">
        <f>$D$20*I10*$C20</f>
        <v>0</v>
      </c>
      <c r="J20" s="50">
        <f>$D$20*J10*$C20</f>
        <v>0</v>
      </c>
      <c r="K20" s="50">
        <f t="shared" ref="K20:S20" si="11">$D$20*K10*$C20</f>
        <v>0</v>
      </c>
      <c r="L20" s="50">
        <f t="shared" si="11"/>
        <v>0</v>
      </c>
      <c r="M20" s="50">
        <f t="shared" si="11"/>
        <v>250000</v>
      </c>
      <c r="N20" s="50">
        <f t="shared" si="11"/>
        <v>0</v>
      </c>
      <c r="O20" s="50">
        <f t="shared" si="11"/>
        <v>250000</v>
      </c>
      <c r="P20" s="50">
        <f t="shared" si="11"/>
        <v>0</v>
      </c>
      <c r="Q20" s="50">
        <f t="shared" si="11"/>
        <v>250000</v>
      </c>
      <c r="R20" s="50">
        <f t="shared" si="11"/>
        <v>0</v>
      </c>
      <c r="S20" s="50">
        <f t="shared" si="11"/>
        <v>250000</v>
      </c>
      <c r="T20" s="50">
        <f>$D$20*T10*$C20</f>
        <v>0</v>
      </c>
      <c r="U20" s="51" t="s">
        <v>19</v>
      </c>
    </row>
    <row r="21" spans="1:21" ht="23" customHeight="1">
      <c r="A21" s="172"/>
      <c r="B21" s="52" t="s">
        <v>20</v>
      </c>
      <c r="C21" s="48">
        <v>1</v>
      </c>
      <c r="D21" s="49">
        <v>1000</v>
      </c>
      <c r="E21" s="48"/>
      <c r="F21" s="50">
        <f t="shared" ref="F21:H21" si="12">$D$21*F10*$E21</f>
        <v>0</v>
      </c>
      <c r="G21" s="50">
        <f t="shared" si="12"/>
        <v>0</v>
      </c>
      <c r="H21" s="50">
        <f t="shared" si="12"/>
        <v>0</v>
      </c>
      <c r="I21" s="50">
        <f>$D$21*I10*$E21</f>
        <v>0</v>
      </c>
      <c r="J21" s="50">
        <f t="shared" ref="J21:T21" si="13">$D$21*J10*$E21</f>
        <v>0</v>
      </c>
      <c r="K21" s="50">
        <f t="shared" si="13"/>
        <v>0</v>
      </c>
      <c r="L21" s="50">
        <f t="shared" si="13"/>
        <v>0</v>
      </c>
      <c r="M21" s="50">
        <f t="shared" si="13"/>
        <v>0</v>
      </c>
      <c r="N21" s="50">
        <f t="shared" si="13"/>
        <v>0</v>
      </c>
      <c r="O21" s="50">
        <f t="shared" si="13"/>
        <v>0</v>
      </c>
      <c r="P21" s="50">
        <f t="shared" si="13"/>
        <v>0</v>
      </c>
      <c r="Q21" s="50">
        <f t="shared" si="13"/>
        <v>0</v>
      </c>
      <c r="R21" s="50">
        <f t="shared" si="13"/>
        <v>0</v>
      </c>
      <c r="S21" s="50">
        <f t="shared" si="13"/>
        <v>0</v>
      </c>
      <c r="T21" s="50">
        <f t="shared" si="13"/>
        <v>0</v>
      </c>
      <c r="U21" s="53">
        <f>SUM(F12:T17)+SUM(F20:T21)</f>
        <v>2440000</v>
      </c>
    </row>
    <row r="22" spans="1:21">
      <c r="A22" s="43"/>
      <c r="B22" s="43"/>
      <c r="C22" s="43"/>
      <c r="D22" s="43"/>
      <c r="E22" s="43"/>
      <c r="F22" s="44"/>
      <c r="G22" s="44"/>
      <c r="H22" s="44"/>
      <c r="I22" s="54"/>
      <c r="J22" s="54"/>
      <c r="K22" s="54"/>
      <c r="L22" s="54"/>
      <c r="M22" s="54"/>
      <c r="N22" s="54"/>
      <c r="O22" s="54"/>
      <c r="P22" s="54"/>
      <c r="Q22" s="54"/>
      <c r="R22" s="54"/>
      <c r="S22" s="54"/>
      <c r="T22" s="54"/>
      <c r="U22" s="44"/>
    </row>
    <row r="23" spans="1:21">
      <c r="A23" s="28" t="s">
        <v>21</v>
      </c>
      <c r="B23" s="29"/>
      <c r="C23" s="29"/>
      <c r="D23" s="30" t="s">
        <v>22</v>
      </c>
      <c r="E23" s="31"/>
      <c r="F23" s="32">
        <v>11</v>
      </c>
      <c r="G23" s="32">
        <v>12</v>
      </c>
      <c r="H23" s="33">
        <v>1</v>
      </c>
      <c r="I23" s="32">
        <v>2</v>
      </c>
      <c r="J23" s="33">
        <v>3</v>
      </c>
      <c r="K23" s="32">
        <v>4</v>
      </c>
      <c r="L23" s="33">
        <v>5</v>
      </c>
      <c r="M23" s="32">
        <v>6</v>
      </c>
      <c r="N23" s="33">
        <v>7</v>
      </c>
      <c r="O23" s="32">
        <v>8</v>
      </c>
      <c r="P23" s="33">
        <v>9</v>
      </c>
      <c r="Q23" s="32">
        <v>10</v>
      </c>
      <c r="R23" s="33">
        <v>11</v>
      </c>
      <c r="S23" s="32">
        <v>12</v>
      </c>
      <c r="T23" s="32">
        <v>1</v>
      </c>
      <c r="U23" s="55"/>
    </row>
    <row r="24" spans="1:21">
      <c r="A24" s="48" t="s">
        <v>23</v>
      </c>
      <c r="B24" s="48"/>
      <c r="C24" s="48">
        <v>1</v>
      </c>
      <c r="D24" s="56">
        <v>48600</v>
      </c>
      <c r="E24" s="48"/>
      <c r="F24" s="57">
        <f>$C$24*$D$24*(SUM(F$4:F$9))</f>
        <v>0</v>
      </c>
      <c r="G24" s="57">
        <f>$C$24*$D$24*(SUM(G$4:G$9))</f>
        <v>0</v>
      </c>
      <c r="H24" s="57">
        <f t="shared" ref="H24:T24" si="14">$C$24*$D$24*(SUM(H$4:H$9))</f>
        <v>0</v>
      </c>
      <c r="I24" s="57">
        <f t="shared" si="14"/>
        <v>0</v>
      </c>
      <c r="J24" s="57">
        <f t="shared" si="14"/>
        <v>0</v>
      </c>
      <c r="K24" s="57">
        <f t="shared" si="14"/>
        <v>0</v>
      </c>
      <c r="L24" s="57">
        <f t="shared" si="14"/>
        <v>0</v>
      </c>
      <c r="M24" s="57">
        <f t="shared" si="14"/>
        <v>0</v>
      </c>
      <c r="N24" s="57">
        <f t="shared" si="14"/>
        <v>48600</v>
      </c>
      <c r="O24" s="57">
        <f t="shared" si="14"/>
        <v>0</v>
      </c>
      <c r="P24" s="57">
        <f t="shared" si="14"/>
        <v>48600</v>
      </c>
      <c r="Q24" s="57">
        <f t="shared" si="14"/>
        <v>0</v>
      </c>
      <c r="R24" s="57">
        <f t="shared" si="14"/>
        <v>48600</v>
      </c>
      <c r="S24" s="57">
        <f t="shared" si="14"/>
        <v>0</v>
      </c>
      <c r="T24" s="57">
        <f t="shared" si="14"/>
        <v>48600</v>
      </c>
      <c r="U24" s="58"/>
    </row>
    <row r="25" spans="1:21">
      <c r="A25" s="48" t="s">
        <v>24</v>
      </c>
      <c r="B25" s="48"/>
      <c r="C25" s="48">
        <v>1</v>
      </c>
      <c r="D25" s="56">
        <v>95000</v>
      </c>
      <c r="E25" s="48"/>
      <c r="F25" s="57">
        <f>$C$25*$D$25*(SUM(F$4:F$10))</f>
        <v>0</v>
      </c>
      <c r="G25" s="57">
        <f t="shared" ref="G25:T25" si="15">$C$25*$D$25*(SUM(G$4:G$10))</f>
        <v>0</v>
      </c>
      <c r="H25" s="57">
        <f t="shared" si="15"/>
        <v>0</v>
      </c>
      <c r="I25" s="57">
        <f t="shared" si="15"/>
        <v>0</v>
      </c>
      <c r="J25" s="57">
        <f t="shared" si="15"/>
        <v>0</v>
      </c>
      <c r="K25" s="57">
        <f t="shared" si="15"/>
        <v>0</v>
      </c>
      <c r="L25" s="57">
        <f t="shared" si="15"/>
        <v>0</v>
      </c>
      <c r="M25" s="57">
        <f t="shared" si="15"/>
        <v>95000</v>
      </c>
      <c r="N25" s="57">
        <f t="shared" si="15"/>
        <v>95000</v>
      </c>
      <c r="O25" s="57">
        <f t="shared" si="15"/>
        <v>95000</v>
      </c>
      <c r="P25" s="57">
        <f t="shared" si="15"/>
        <v>95000</v>
      </c>
      <c r="Q25" s="57">
        <f t="shared" si="15"/>
        <v>95000</v>
      </c>
      <c r="R25" s="57">
        <f t="shared" si="15"/>
        <v>95000</v>
      </c>
      <c r="S25" s="57">
        <f t="shared" si="15"/>
        <v>95000</v>
      </c>
      <c r="T25" s="57">
        <f t="shared" si="15"/>
        <v>95000</v>
      </c>
      <c r="U25" s="58"/>
    </row>
    <row r="26" spans="1:21">
      <c r="A26" s="48" t="s">
        <v>46</v>
      </c>
      <c r="B26" s="48"/>
      <c r="C26" s="48">
        <v>1</v>
      </c>
      <c r="D26" s="56">
        <v>1000</v>
      </c>
      <c r="E26" s="48"/>
      <c r="F26" s="57">
        <f>$C$26*$D$26*($E12*F4+$E13*F5+$E14*F6+$E15*F7+$E16*F8+$E17*F9+$E20*F10)</f>
        <v>0</v>
      </c>
      <c r="G26" s="57">
        <f t="shared" ref="G26:T26" si="16">$C$26*$D$26*($E12*G4+$E13*G5+$E14*G6+$E15*G7+$E16*G8+$E17*G9+$E20*G10)</f>
        <v>0</v>
      </c>
      <c r="H26" s="57">
        <f t="shared" si="16"/>
        <v>0</v>
      </c>
      <c r="I26" s="57">
        <f t="shared" si="16"/>
        <v>0</v>
      </c>
      <c r="J26" s="57">
        <f t="shared" si="16"/>
        <v>0</v>
      </c>
      <c r="K26" s="57">
        <f t="shared" si="16"/>
        <v>0</v>
      </c>
      <c r="L26" s="57">
        <f t="shared" si="16"/>
        <v>0</v>
      </c>
      <c r="M26" s="57">
        <f t="shared" si="16"/>
        <v>0</v>
      </c>
      <c r="N26" s="57">
        <f t="shared" si="16"/>
        <v>6000</v>
      </c>
      <c r="O26" s="57">
        <f t="shared" si="16"/>
        <v>0</v>
      </c>
      <c r="P26" s="57">
        <f t="shared" si="16"/>
        <v>6000</v>
      </c>
      <c r="Q26" s="57">
        <f t="shared" si="16"/>
        <v>0</v>
      </c>
      <c r="R26" s="57">
        <f t="shared" si="16"/>
        <v>6000</v>
      </c>
      <c r="S26" s="57">
        <f t="shared" si="16"/>
        <v>0</v>
      </c>
      <c r="T26" s="57">
        <f t="shared" si="16"/>
        <v>6000</v>
      </c>
      <c r="U26" s="59" t="s">
        <v>25</v>
      </c>
    </row>
    <row r="27" spans="1:21">
      <c r="A27" s="48" t="s">
        <v>49</v>
      </c>
      <c r="B27" s="48"/>
      <c r="C27" s="48">
        <v>1</v>
      </c>
      <c r="D27" s="56">
        <v>1</v>
      </c>
      <c r="E27" s="48"/>
      <c r="F27" s="57">
        <f>$C$27*$D$27*($E12*F4+$E13*F5+$E14*F6+$E15*F7+$E16*F8+$E17*F9+$E20*F10)</f>
        <v>0</v>
      </c>
      <c r="G27" s="57">
        <f t="shared" ref="G27:T27" si="17">$C$27*$D$27*($E12*G4+$E13*G5+$E14*G6+$E15*G7+$E16*G8+$E17*G9+$E20*G10)</f>
        <v>0</v>
      </c>
      <c r="H27" s="57">
        <f t="shared" si="17"/>
        <v>0</v>
      </c>
      <c r="I27" s="57">
        <f t="shared" si="17"/>
        <v>0</v>
      </c>
      <c r="J27" s="57">
        <f t="shared" si="17"/>
        <v>0</v>
      </c>
      <c r="K27" s="57">
        <f t="shared" si="17"/>
        <v>0</v>
      </c>
      <c r="L27" s="57">
        <f t="shared" si="17"/>
        <v>0</v>
      </c>
      <c r="M27" s="57">
        <f t="shared" si="17"/>
        <v>0</v>
      </c>
      <c r="N27" s="57">
        <f t="shared" si="17"/>
        <v>6</v>
      </c>
      <c r="O27" s="57">
        <f t="shared" si="17"/>
        <v>0</v>
      </c>
      <c r="P27" s="57">
        <f t="shared" si="17"/>
        <v>6</v>
      </c>
      <c r="Q27" s="57">
        <f t="shared" si="17"/>
        <v>0</v>
      </c>
      <c r="R27" s="57">
        <f t="shared" si="17"/>
        <v>6</v>
      </c>
      <c r="S27" s="57">
        <f t="shared" si="17"/>
        <v>0</v>
      </c>
      <c r="T27" s="57">
        <f t="shared" si="17"/>
        <v>6</v>
      </c>
      <c r="U27" s="59"/>
    </row>
    <row r="28" spans="1:21">
      <c r="A28" s="60" t="s">
        <v>26</v>
      </c>
      <c r="B28" s="60"/>
      <c r="C28" s="60"/>
      <c r="D28" s="61"/>
      <c r="E28" s="60"/>
      <c r="F28" s="62"/>
      <c r="G28" s="62"/>
      <c r="H28" s="62"/>
      <c r="I28" s="62"/>
      <c r="J28" s="62"/>
      <c r="K28" s="62"/>
      <c r="L28" s="62"/>
      <c r="M28" s="62"/>
      <c r="N28" s="62"/>
      <c r="O28" s="62"/>
      <c r="P28" s="62"/>
      <c r="Q28" s="62"/>
      <c r="R28" s="62"/>
      <c r="S28" s="62"/>
      <c r="T28" s="62"/>
      <c r="U28" s="59"/>
    </row>
    <row r="29" spans="1:21">
      <c r="A29" s="60" t="s">
        <v>27</v>
      </c>
      <c r="B29" s="60"/>
      <c r="C29" s="60"/>
      <c r="D29" s="61"/>
      <c r="E29" s="60"/>
      <c r="F29" s="62"/>
      <c r="G29" s="62"/>
      <c r="H29" s="62"/>
      <c r="I29" s="62"/>
      <c r="J29" s="62"/>
      <c r="K29" s="62"/>
      <c r="L29" s="62"/>
      <c r="M29" s="62"/>
      <c r="N29" s="62"/>
      <c r="O29" s="62"/>
      <c r="P29" s="62"/>
      <c r="Q29" s="62"/>
      <c r="R29" s="62"/>
      <c r="S29" s="62"/>
      <c r="T29" s="62"/>
      <c r="U29" s="59"/>
    </row>
    <row r="30" spans="1:21">
      <c r="A30" s="60"/>
      <c r="B30" s="60"/>
      <c r="C30" s="60"/>
      <c r="D30" s="61"/>
      <c r="E30" s="60"/>
      <c r="F30" s="62"/>
      <c r="G30" s="62"/>
      <c r="H30" s="62"/>
      <c r="I30" s="62"/>
      <c r="J30" s="62"/>
      <c r="K30" s="62"/>
      <c r="L30" s="62"/>
      <c r="M30" s="62"/>
      <c r="N30" s="62"/>
      <c r="O30" s="62"/>
      <c r="P30" s="62"/>
      <c r="Q30" s="62"/>
      <c r="R30" s="62"/>
      <c r="S30" s="62"/>
      <c r="T30" s="62"/>
      <c r="U30" s="59"/>
    </row>
    <row r="31" spans="1:21">
      <c r="A31" s="60"/>
      <c r="B31" s="60"/>
      <c r="C31" s="60"/>
      <c r="D31" s="61"/>
      <c r="E31" s="60"/>
      <c r="F31" s="62"/>
      <c r="G31" s="62"/>
      <c r="H31" s="62"/>
      <c r="I31" s="62"/>
      <c r="J31" s="62"/>
      <c r="K31" s="62"/>
      <c r="L31" s="62"/>
      <c r="M31" s="62"/>
      <c r="N31" s="62"/>
      <c r="O31" s="62"/>
      <c r="P31" s="62"/>
      <c r="Q31" s="62"/>
      <c r="R31" s="62"/>
      <c r="S31" s="62"/>
      <c r="T31" s="62"/>
      <c r="U31" s="59"/>
    </row>
    <row r="32" spans="1:21">
      <c r="A32" s="60"/>
      <c r="B32" s="60"/>
      <c r="C32" s="63"/>
      <c r="D32" s="61"/>
      <c r="E32" s="60"/>
      <c r="F32" s="62"/>
      <c r="G32" s="62"/>
      <c r="H32" s="62"/>
      <c r="I32" s="62"/>
      <c r="J32" s="62"/>
      <c r="K32" s="62"/>
      <c r="L32" s="62"/>
      <c r="M32" s="62"/>
      <c r="N32" s="62"/>
      <c r="O32" s="62"/>
      <c r="P32" s="62"/>
      <c r="Q32" s="62"/>
      <c r="R32" s="62"/>
      <c r="S32" s="62"/>
      <c r="T32" s="62"/>
      <c r="U32" s="64">
        <f>SUM(F24:T32)</f>
        <v>978424</v>
      </c>
    </row>
    <row r="33" spans="1:21">
      <c r="A33" s="28" t="s">
        <v>28</v>
      </c>
      <c r="B33" s="29"/>
      <c r="C33" s="29"/>
      <c r="D33" s="30"/>
      <c r="E33" s="31"/>
      <c r="F33" s="32">
        <v>11</v>
      </c>
      <c r="G33" s="32">
        <v>12</v>
      </c>
      <c r="H33" s="33">
        <v>1</v>
      </c>
      <c r="I33" s="32">
        <v>2</v>
      </c>
      <c r="J33" s="33">
        <v>3</v>
      </c>
      <c r="K33" s="32">
        <v>4</v>
      </c>
      <c r="L33" s="33">
        <v>5</v>
      </c>
      <c r="M33" s="32">
        <v>6</v>
      </c>
      <c r="N33" s="33">
        <v>7</v>
      </c>
      <c r="O33" s="32">
        <v>8</v>
      </c>
      <c r="P33" s="33">
        <v>9</v>
      </c>
      <c r="Q33" s="32">
        <v>10</v>
      </c>
      <c r="R33" s="33">
        <v>11</v>
      </c>
      <c r="S33" s="32">
        <v>12</v>
      </c>
      <c r="T33" s="32">
        <v>1</v>
      </c>
      <c r="U33" s="55"/>
    </row>
    <row r="34" spans="1:21">
      <c r="A34" s="65" t="s">
        <v>47</v>
      </c>
      <c r="B34" s="60"/>
      <c r="C34" s="60"/>
      <c r="D34" s="61"/>
      <c r="E34" s="60"/>
      <c r="F34" s="62"/>
      <c r="G34" s="62"/>
      <c r="H34" s="62"/>
      <c r="I34" s="62"/>
      <c r="J34" s="62"/>
      <c r="K34" s="62"/>
      <c r="L34" s="62"/>
      <c r="M34" s="62"/>
      <c r="N34" s="62"/>
      <c r="O34" s="62"/>
      <c r="P34" s="62"/>
      <c r="Q34" s="62"/>
      <c r="R34" s="62"/>
      <c r="S34" s="62"/>
      <c r="T34" s="62"/>
      <c r="U34" s="58"/>
    </row>
    <row r="35" spans="1:21">
      <c r="A35" s="60" t="s">
        <v>48</v>
      </c>
      <c r="B35" s="60"/>
      <c r="C35" s="60"/>
      <c r="D35" s="61"/>
      <c r="E35" s="60"/>
      <c r="F35" s="62"/>
      <c r="G35" s="62"/>
      <c r="H35" s="62"/>
      <c r="I35" s="62"/>
      <c r="J35" s="62"/>
      <c r="K35" s="62"/>
      <c r="L35" s="62"/>
      <c r="M35" s="62"/>
      <c r="N35" s="62"/>
      <c r="O35" s="62"/>
      <c r="P35" s="62"/>
      <c r="Q35" s="62"/>
      <c r="R35" s="62"/>
      <c r="S35" s="62"/>
      <c r="T35" s="62"/>
      <c r="U35" s="58"/>
    </row>
    <row r="36" spans="1:21">
      <c r="A36" s="48"/>
      <c r="B36" s="48"/>
      <c r="C36" s="48"/>
      <c r="D36" s="56"/>
      <c r="E36" s="48"/>
      <c r="F36" s="66"/>
      <c r="G36" s="66"/>
      <c r="H36" s="66"/>
      <c r="I36" s="66"/>
      <c r="J36" s="66"/>
      <c r="K36" s="66"/>
      <c r="L36" s="66"/>
      <c r="M36" s="66"/>
      <c r="N36" s="66"/>
      <c r="O36" s="66"/>
      <c r="P36" s="66"/>
      <c r="Q36" s="66"/>
      <c r="R36" s="66"/>
      <c r="S36" s="66"/>
      <c r="T36" s="66"/>
      <c r="U36" s="59" t="s">
        <v>25</v>
      </c>
    </row>
    <row r="37" spans="1:21">
      <c r="A37" s="48"/>
      <c r="B37" s="48"/>
      <c r="C37" s="48"/>
      <c r="D37" s="56"/>
      <c r="E37" s="48"/>
      <c r="F37" s="66"/>
      <c r="G37" s="66"/>
      <c r="H37" s="66"/>
      <c r="I37" s="66"/>
      <c r="J37" s="66"/>
      <c r="K37" s="66"/>
      <c r="L37" s="66"/>
      <c r="M37" s="66"/>
      <c r="N37" s="66"/>
      <c r="O37" s="66"/>
      <c r="P37" s="66"/>
      <c r="Q37" s="66"/>
      <c r="R37" s="66"/>
      <c r="S37" s="66"/>
      <c r="T37" s="66"/>
      <c r="U37" s="64">
        <f>SUM(F34:T37)</f>
        <v>0</v>
      </c>
    </row>
    <row r="38" spans="1:21">
      <c r="F38" s="11"/>
      <c r="G38" s="11"/>
      <c r="H38" s="11"/>
      <c r="I38" s="11"/>
      <c r="J38" s="11"/>
      <c r="K38" s="11"/>
      <c r="L38" s="11"/>
      <c r="M38" s="11"/>
      <c r="N38" s="11"/>
      <c r="O38" s="11"/>
      <c r="P38" s="11"/>
      <c r="Q38" s="11"/>
      <c r="R38" s="11"/>
      <c r="S38" s="11"/>
      <c r="T38" s="11"/>
      <c r="U38" s="67"/>
    </row>
    <row r="39" spans="1:21">
      <c r="A39" s="68" t="s">
        <v>29</v>
      </c>
      <c r="B39" s="68"/>
      <c r="C39" s="68"/>
      <c r="D39" s="68"/>
      <c r="E39" s="31"/>
      <c r="F39" s="32">
        <v>11</v>
      </c>
      <c r="G39" s="32">
        <v>12</v>
      </c>
      <c r="H39" s="33">
        <v>1</v>
      </c>
      <c r="I39" s="32">
        <v>2</v>
      </c>
      <c r="J39" s="33">
        <v>3</v>
      </c>
      <c r="K39" s="32">
        <v>4</v>
      </c>
      <c r="L39" s="33">
        <v>5</v>
      </c>
      <c r="M39" s="32">
        <v>6</v>
      </c>
      <c r="N39" s="33">
        <v>7</v>
      </c>
      <c r="O39" s="32">
        <v>8</v>
      </c>
      <c r="P39" s="33">
        <v>9</v>
      </c>
      <c r="Q39" s="32">
        <v>10</v>
      </c>
      <c r="R39" s="33">
        <v>11</v>
      </c>
      <c r="S39" s="32">
        <v>12</v>
      </c>
      <c r="T39" s="32">
        <v>1</v>
      </c>
      <c r="U39" s="69" t="s">
        <v>29</v>
      </c>
    </row>
    <row r="40" spans="1:21">
      <c r="A40" s="48"/>
      <c r="B40" s="48"/>
      <c r="C40" s="48"/>
      <c r="D40" s="48"/>
      <c r="E40" s="48"/>
      <c r="F40" s="70" t="str">
        <f t="shared" ref="F40:T40" si="18">IF(SUM(F12:F17)+SUM(F20:F21)=0,"NA",(SUM(F12:F17)+SUM(F20:F21)-SUM(F24:F32)-SUM(F34:F37))/(SUM(F12:F17)+SUM(F20:F21)))</f>
        <v>NA</v>
      </c>
      <c r="G40" s="70" t="str">
        <f t="shared" si="18"/>
        <v>NA</v>
      </c>
      <c r="H40" s="70" t="str">
        <f t="shared" si="18"/>
        <v>NA</v>
      </c>
      <c r="I40" s="70" t="str">
        <f t="shared" si="18"/>
        <v>NA</v>
      </c>
      <c r="J40" s="70" t="str">
        <f t="shared" si="18"/>
        <v>NA</v>
      </c>
      <c r="K40" s="70" t="str">
        <f t="shared" si="18"/>
        <v>NA</v>
      </c>
      <c r="L40" s="70" t="str">
        <f t="shared" si="18"/>
        <v>NA</v>
      </c>
      <c r="M40" s="70">
        <f t="shared" si="18"/>
        <v>0.62</v>
      </c>
      <c r="N40" s="70">
        <f t="shared" si="18"/>
        <v>0.58442777777777777</v>
      </c>
      <c r="O40" s="70">
        <f t="shared" si="18"/>
        <v>0.62</v>
      </c>
      <c r="P40" s="70">
        <f t="shared" si="18"/>
        <v>0.58442777777777777</v>
      </c>
      <c r="Q40" s="70">
        <f t="shared" si="18"/>
        <v>0.62</v>
      </c>
      <c r="R40" s="70">
        <f t="shared" si="18"/>
        <v>0.58442777777777777</v>
      </c>
      <c r="S40" s="70">
        <f t="shared" si="18"/>
        <v>0.62</v>
      </c>
      <c r="T40" s="70">
        <f t="shared" si="18"/>
        <v>0.58442777777777777</v>
      </c>
      <c r="U40" s="71">
        <f>(U21-U32-U37)/U21</f>
        <v>0.59900655737704922</v>
      </c>
    </row>
    <row r="41" spans="1:21">
      <c r="F41" s="11"/>
      <c r="G41" s="11"/>
      <c r="H41" s="11"/>
      <c r="I41" s="11"/>
      <c r="J41" s="11"/>
      <c r="K41" s="11"/>
      <c r="L41" s="11"/>
      <c r="M41" s="11"/>
      <c r="N41" s="11"/>
      <c r="O41" s="11"/>
      <c r="P41" s="11"/>
      <c r="Q41" s="11"/>
      <c r="R41" s="11"/>
      <c r="S41" s="11"/>
      <c r="T41" s="11"/>
      <c r="U41" s="11"/>
    </row>
    <row r="43" spans="1:21">
      <c r="A43" s="27"/>
      <c r="B43" s="27"/>
    </row>
  </sheetData>
  <mergeCells count="3">
    <mergeCell ref="A2:E2"/>
    <mergeCell ref="A12:A17"/>
    <mergeCell ref="A20:A21"/>
  </mergeCells>
  <phoneticPr fontId="2"/>
  <pageMargins left="0.23622047244094491" right="0.23622047244094491" top="0.74803149606299213" bottom="0.74803149606299213" header="0.31496062992125984" footer="0.31496062992125984"/>
  <pageSetup paperSize="9" scale="88"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C2AA-FAC0-4822-92CB-D0EA033B0619}">
  <dimension ref="B3:C17"/>
  <sheetViews>
    <sheetView workbookViewId="0">
      <selection activeCell="B20" sqref="B20"/>
    </sheetView>
  </sheetViews>
  <sheetFormatPr baseColWidth="10" defaultColWidth="8.83203125" defaultRowHeight="18"/>
  <cols>
    <col min="2" max="2" width="14.6640625" customWidth="1"/>
    <col min="3" max="3" width="71.5" customWidth="1"/>
  </cols>
  <sheetData>
    <row r="3" spans="2:3">
      <c r="B3" t="s">
        <v>59</v>
      </c>
      <c r="C3" t="s">
        <v>63</v>
      </c>
    </row>
    <row r="4" spans="2:3">
      <c r="C4" t="s">
        <v>64</v>
      </c>
    </row>
    <row r="5" spans="2:3">
      <c r="C5" t="s">
        <v>65</v>
      </c>
    </row>
    <row r="6" spans="2:3">
      <c r="B6" t="s">
        <v>60</v>
      </c>
      <c r="C6" t="s">
        <v>66</v>
      </c>
    </row>
    <row r="7" spans="2:3">
      <c r="C7" t="s">
        <v>67</v>
      </c>
    </row>
    <row r="8" spans="2:3">
      <c r="B8" t="s">
        <v>61</v>
      </c>
      <c r="C8" t="s">
        <v>68</v>
      </c>
    </row>
    <row r="9" spans="2:3">
      <c r="C9" t="s">
        <v>69</v>
      </c>
    </row>
    <row r="10" spans="2:3">
      <c r="B10" t="s">
        <v>62</v>
      </c>
      <c r="C10" t="s">
        <v>70</v>
      </c>
    </row>
    <row r="11" spans="2:3">
      <c r="C11" t="s">
        <v>71</v>
      </c>
    </row>
    <row r="12" spans="2:3">
      <c r="C12" t="s">
        <v>72</v>
      </c>
    </row>
    <row r="14" spans="2:3">
      <c r="B14" t="s">
        <v>86</v>
      </c>
      <c r="C14" t="s">
        <v>87</v>
      </c>
    </row>
    <row r="15" spans="2:3">
      <c r="C15" t="s">
        <v>88</v>
      </c>
    </row>
    <row r="16" spans="2:3">
      <c r="C16" t="s">
        <v>90</v>
      </c>
    </row>
    <row r="17" spans="3:3">
      <c r="C17" t="s">
        <v>89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改訂履歴</vt:lpstr>
      <vt:lpstr>ReadMe</vt:lpstr>
      <vt:lpstr>企画書</vt:lpstr>
      <vt:lpstr> ビジネスプラン</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SUZUKI Nobuko</dc:creator>
  <cp:lastModifiedBy>KOIKE Ayumu</cp:lastModifiedBy>
  <dcterms:created xsi:type="dcterms:W3CDTF">2021-02-08T09:39:16Z</dcterms:created>
  <dcterms:modified xsi:type="dcterms:W3CDTF">2024-03-21T08:31:02Z</dcterms:modified>
</cp:coreProperties>
</file>