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bor\OneDrive\Documentos\Backup lenovo 23102018\2021\Austraits\"/>
    </mc:Choice>
  </mc:AlternateContent>
  <bookViews>
    <workbookView xWindow="0" yWindow="0" windowWidth="20490" windowHeight="7650" firstSheet="3" activeTab="3"/>
  </bookViews>
  <sheets>
    <sheet name="Plan2" sheetId="2" r:id="rId1"/>
    <sheet name="Plan4" sheetId="9" r:id="rId2"/>
    <sheet name="Plan5" sheetId="11" r:id="rId3"/>
    <sheet name="Anova90F" sheetId="5" r:id="rId4"/>
    <sheet name="AnovaTS" sheetId="10" r:id="rId5"/>
    <sheet name="PCA" sheetId="7" r:id="rId6"/>
    <sheet name="PCA09DEZ" sheetId="12" r:id="rId7"/>
    <sheet name="lm09Dez" sheetId="13" r:id="rId8"/>
    <sheet name="Plan3" sheetId="8" r:id="rId9"/>
    <sheet name="Normality test correl" sheetId="6" r:id="rId10"/>
    <sheet name="Plan1" sheetId="4" r:id="rId11"/>
    <sheet name="base for anova 90sp" sheetId="1" r:id="rId12"/>
    <sheet name="Anova90" sheetId="3" r:id="rId13"/>
  </sheets>
  <calcPr calcId="162913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12" l="1"/>
  <c r="N93" i="12" s="1"/>
  <c r="M92" i="12"/>
  <c r="L92" i="12"/>
  <c r="L93" i="12" s="1"/>
  <c r="K92" i="12"/>
  <c r="J92" i="12"/>
  <c r="J93" i="12" s="1"/>
  <c r="I92" i="12"/>
  <c r="H92" i="12"/>
  <c r="G92" i="12"/>
  <c r="F92" i="12"/>
  <c r="F93" i="12" s="1"/>
  <c r="R33" i="12" s="1"/>
  <c r="E92" i="12"/>
  <c r="D92" i="12"/>
  <c r="D93" i="12" s="1"/>
  <c r="P5" i="12" s="1"/>
  <c r="Z74" i="12"/>
  <c r="R64" i="12"/>
  <c r="V44" i="12"/>
  <c r="X39" i="12"/>
  <c r="Z29" i="12"/>
  <c r="V26" i="12"/>
  <c r="R17" i="12"/>
  <c r="Z13" i="12"/>
  <c r="V10" i="12"/>
  <c r="X7" i="12" l="1"/>
  <c r="P21" i="12"/>
  <c r="R55" i="12"/>
  <c r="X23" i="12"/>
  <c r="P37" i="12"/>
  <c r="V2" i="12"/>
  <c r="Z5" i="12"/>
  <c r="R9" i="12"/>
  <c r="P13" i="12"/>
  <c r="X15" i="12"/>
  <c r="V18" i="12"/>
  <c r="Z21" i="12"/>
  <c r="R25" i="12"/>
  <c r="P29" i="12"/>
  <c r="X31" i="12"/>
  <c r="V34" i="12"/>
  <c r="Z37" i="12"/>
  <c r="R41" i="12"/>
  <c r="Z47" i="12"/>
  <c r="V60" i="12"/>
  <c r="V69" i="12"/>
  <c r="R83" i="12"/>
  <c r="R4" i="12"/>
  <c r="V5" i="12"/>
  <c r="P7" i="12"/>
  <c r="Z8" i="12"/>
  <c r="X9" i="12"/>
  <c r="R12" i="12"/>
  <c r="V13" i="12"/>
  <c r="P15" i="12"/>
  <c r="Z16" i="12"/>
  <c r="X17" i="12"/>
  <c r="R20" i="12"/>
  <c r="V21" i="12"/>
  <c r="P23" i="12"/>
  <c r="Z24" i="12"/>
  <c r="X25" i="12"/>
  <c r="R28" i="12"/>
  <c r="V29" i="12"/>
  <c r="P31" i="12"/>
  <c r="Z32" i="12"/>
  <c r="X33" i="12"/>
  <c r="R36" i="12"/>
  <c r="V37" i="12"/>
  <c r="P39" i="12"/>
  <c r="Z40" i="12"/>
  <c r="Z42" i="12"/>
  <c r="R46" i="12"/>
  <c r="V51" i="12"/>
  <c r="Z58" i="12"/>
  <c r="R62" i="12"/>
  <c r="Z66" i="12"/>
  <c r="R72" i="12"/>
  <c r="V77" i="12"/>
  <c r="Z87" i="12"/>
  <c r="P57" i="12"/>
  <c r="P53" i="12"/>
  <c r="X53" i="12"/>
  <c r="X49" i="12"/>
  <c r="H93" i="12"/>
  <c r="T15" i="12" s="1"/>
  <c r="P3" i="12"/>
  <c r="X3" i="12"/>
  <c r="Z4" i="12"/>
  <c r="R5" i="12"/>
  <c r="X5" i="12"/>
  <c r="V6" i="12"/>
  <c r="R8" i="12"/>
  <c r="P9" i="12"/>
  <c r="V9" i="12"/>
  <c r="Z9" i="12"/>
  <c r="P11" i="12"/>
  <c r="X11" i="12"/>
  <c r="Z12" i="12"/>
  <c r="R13" i="12"/>
  <c r="X13" i="12"/>
  <c r="V14" i="12"/>
  <c r="R16" i="12"/>
  <c r="P17" i="12"/>
  <c r="V17" i="12"/>
  <c r="Z17" i="12"/>
  <c r="P19" i="12"/>
  <c r="X19" i="12"/>
  <c r="Z20" i="12"/>
  <c r="R21" i="12"/>
  <c r="X21" i="12"/>
  <c r="V22" i="12"/>
  <c r="R24" i="12"/>
  <c r="P25" i="12"/>
  <c r="V25" i="12"/>
  <c r="Z25" i="12"/>
  <c r="P27" i="12"/>
  <c r="X27" i="12"/>
  <c r="Z28" i="12"/>
  <c r="R29" i="12"/>
  <c r="X29" i="12"/>
  <c r="V30" i="12"/>
  <c r="R32" i="12"/>
  <c r="P33" i="12"/>
  <c r="V33" i="12"/>
  <c r="Z33" i="12"/>
  <c r="P35" i="12"/>
  <c r="X35" i="12"/>
  <c r="Z36" i="12"/>
  <c r="R37" i="12"/>
  <c r="X37" i="12"/>
  <c r="V38" i="12"/>
  <c r="R40" i="12"/>
  <c r="P41" i="12"/>
  <c r="X41" i="12"/>
  <c r="V43" i="12"/>
  <c r="P45" i="12"/>
  <c r="X45" i="12"/>
  <c r="R47" i="12"/>
  <c r="P49" i="12"/>
  <c r="Z50" i="12"/>
  <c r="V52" i="12"/>
  <c r="R54" i="12"/>
  <c r="Z55" i="12"/>
  <c r="X57" i="12"/>
  <c r="V59" i="12"/>
  <c r="P61" i="12"/>
  <c r="X61" i="12"/>
  <c r="R63" i="12"/>
  <c r="V65" i="12"/>
  <c r="R68" i="12"/>
  <c r="Z70" i="12"/>
  <c r="V73" i="12"/>
  <c r="R76" i="12"/>
  <c r="Z79" i="12"/>
  <c r="V85" i="12"/>
  <c r="R91" i="12"/>
  <c r="R89" i="12"/>
  <c r="R85" i="12"/>
  <c r="R81" i="12"/>
  <c r="R77" i="12"/>
  <c r="R75" i="12"/>
  <c r="R73" i="12"/>
  <c r="R71" i="12"/>
  <c r="R69" i="12"/>
  <c r="R67" i="12"/>
  <c r="R65" i="12"/>
  <c r="R61" i="12"/>
  <c r="R60" i="12"/>
  <c r="R57" i="12"/>
  <c r="R56" i="12"/>
  <c r="R53" i="12"/>
  <c r="R52" i="12"/>
  <c r="R49" i="12"/>
  <c r="R48" i="12"/>
  <c r="R45" i="12"/>
  <c r="R44" i="12"/>
  <c r="V91" i="12"/>
  <c r="V87" i="12"/>
  <c r="V83" i="12"/>
  <c r="V79" i="12"/>
  <c r="V76" i="12"/>
  <c r="V74" i="12"/>
  <c r="V72" i="12"/>
  <c r="V70" i="12"/>
  <c r="V68" i="12"/>
  <c r="V66" i="12"/>
  <c r="V64" i="12"/>
  <c r="V62" i="12"/>
  <c r="V61" i="12"/>
  <c r="V58" i="12"/>
  <c r="V57" i="12"/>
  <c r="V54" i="12"/>
  <c r="V53" i="12"/>
  <c r="V50" i="12"/>
  <c r="V49" i="12"/>
  <c r="V46" i="12"/>
  <c r="V45" i="12"/>
  <c r="V42" i="12"/>
  <c r="V41" i="12"/>
  <c r="Z89" i="12"/>
  <c r="Z85" i="12"/>
  <c r="Z81" i="12"/>
  <c r="Z77" i="12"/>
  <c r="Z75" i="12"/>
  <c r="Z73" i="12"/>
  <c r="Z71" i="12"/>
  <c r="Z69" i="12"/>
  <c r="Z67" i="12"/>
  <c r="Z65" i="12"/>
  <c r="Z63" i="12"/>
  <c r="Z61" i="12"/>
  <c r="Z60" i="12"/>
  <c r="Z57" i="12"/>
  <c r="Z56" i="12"/>
  <c r="Z53" i="12"/>
  <c r="Z52" i="12"/>
  <c r="Z49" i="12"/>
  <c r="Z48" i="12"/>
  <c r="Z45" i="12"/>
  <c r="Z44" i="12"/>
  <c r="Z41" i="12"/>
  <c r="R2" i="12"/>
  <c r="Z2" i="12"/>
  <c r="R3" i="12"/>
  <c r="V3" i="12"/>
  <c r="Z3" i="12"/>
  <c r="V4" i="12"/>
  <c r="R6" i="12"/>
  <c r="Z6" i="12"/>
  <c r="R7" i="12"/>
  <c r="V7" i="12"/>
  <c r="Z7" i="12"/>
  <c r="V8" i="12"/>
  <c r="R10" i="12"/>
  <c r="Z10" i="12"/>
  <c r="R11" i="12"/>
  <c r="V11" i="12"/>
  <c r="Z11" i="12"/>
  <c r="V12" i="12"/>
  <c r="R14" i="12"/>
  <c r="Z14" i="12"/>
  <c r="R15" i="12"/>
  <c r="V15" i="12"/>
  <c r="Z15" i="12"/>
  <c r="V16" i="12"/>
  <c r="R18" i="12"/>
  <c r="Z18" i="12"/>
  <c r="R19" i="12"/>
  <c r="V19" i="12"/>
  <c r="Z19" i="12"/>
  <c r="V20" i="12"/>
  <c r="T21" i="12"/>
  <c r="R22" i="12"/>
  <c r="Z22" i="12"/>
  <c r="R23" i="12"/>
  <c r="V23" i="12"/>
  <c r="Z23" i="12"/>
  <c r="V24" i="12"/>
  <c r="R26" i="12"/>
  <c r="Z26" i="12"/>
  <c r="R27" i="12"/>
  <c r="V27" i="12"/>
  <c r="Z27" i="12"/>
  <c r="V28" i="12"/>
  <c r="R30" i="12"/>
  <c r="Z30" i="12"/>
  <c r="R31" i="12"/>
  <c r="V31" i="12"/>
  <c r="Z31" i="12"/>
  <c r="V32" i="12"/>
  <c r="R34" i="12"/>
  <c r="Z34" i="12"/>
  <c r="R35" i="12"/>
  <c r="V35" i="12"/>
  <c r="Z35" i="12"/>
  <c r="V36" i="12"/>
  <c r="R38" i="12"/>
  <c r="Z38" i="12"/>
  <c r="R39" i="12"/>
  <c r="V39" i="12"/>
  <c r="Z39" i="12"/>
  <c r="V40" i="12"/>
  <c r="R42" i="12"/>
  <c r="R43" i="12"/>
  <c r="Z43" i="12"/>
  <c r="Z46" i="12"/>
  <c r="V47" i="12"/>
  <c r="V48" i="12"/>
  <c r="R50" i="12"/>
  <c r="R51" i="12"/>
  <c r="Z51" i="12"/>
  <c r="Z54" i="12"/>
  <c r="V55" i="12"/>
  <c r="V56" i="12"/>
  <c r="R58" i="12"/>
  <c r="R59" i="12"/>
  <c r="Z59" i="12"/>
  <c r="Z62" i="12"/>
  <c r="V63" i="12"/>
  <c r="Z64" i="12"/>
  <c r="R66" i="12"/>
  <c r="V67" i="12"/>
  <c r="Z68" i="12"/>
  <c r="R70" i="12"/>
  <c r="V71" i="12"/>
  <c r="Z72" i="12"/>
  <c r="R74" i="12"/>
  <c r="V75" i="12"/>
  <c r="Z76" i="12"/>
  <c r="R79" i="12"/>
  <c r="V81" i="12"/>
  <c r="Z83" i="12"/>
  <c r="R87" i="12"/>
  <c r="V89" i="12"/>
  <c r="Z91" i="12"/>
  <c r="P63" i="12"/>
  <c r="P59" i="12"/>
  <c r="P55" i="12"/>
  <c r="P51" i="12"/>
  <c r="P47" i="12"/>
  <c r="P43" i="12"/>
  <c r="X59" i="12"/>
  <c r="X55" i="12"/>
  <c r="X51" i="12"/>
  <c r="X47" i="12"/>
  <c r="X43" i="12"/>
  <c r="E93" i="12"/>
  <c r="Q91" i="12" s="1"/>
  <c r="G93" i="12"/>
  <c r="S89" i="12" s="1"/>
  <c r="S69" i="12"/>
  <c r="S57" i="12"/>
  <c r="I93" i="12"/>
  <c r="U91" i="12" s="1"/>
  <c r="K93" i="12"/>
  <c r="W91" i="12" s="1"/>
  <c r="M93" i="12"/>
  <c r="Y89" i="12" s="1"/>
  <c r="Y67" i="12"/>
  <c r="P90" i="12"/>
  <c r="P88" i="12"/>
  <c r="P86" i="12"/>
  <c r="P84" i="12"/>
  <c r="P82" i="12"/>
  <c r="P80" i="12"/>
  <c r="P78" i="12"/>
  <c r="P91" i="12"/>
  <c r="P87" i="12"/>
  <c r="P83" i="12"/>
  <c r="P79" i="12"/>
  <c r="P76" i="12"/>
  <c r="P74" i="12"/>
  <c r="P72" i="12"/>
  <c r="P70" i="12"/>
  <c r="P68" i="12"/>
  <c r="P66" i="12"/>
  <c r="P64" i="12"/>
  <c r="P89" i="12"/>
  <c r="P85" i="12"/>
  <c r="P81" i="12"/>
  <c r="P77" i="12"/>
  <c r="P75" i="12"/>
  <c r="P73" i="12"/>
  <c r="P71" i="12"/>
  <c r="P69" i="12"/>
  <c r="P67" i="12"/>
  <c r="P65" i="12"/>
  <c r="P62" i="12"/>
  <c r="P60" i="12"/>
  <c r="P58" i="12"/>
  <c r="P56" i="12"/>
  <c r="P54" i="12"/>
  <c r="P52" i="12"/>
  <c r="P50" i="12"/>
  <c r="P48" i="12"/>
  <c r="P46" i="12"/>
  <c r="P44" i="12"/>
  <c r="P42" i="12"/>
  <c r="P40" i="12"/>
  <c r="P38" i="12"/>
  <c r="T80" i="12"/>
  <c r="T77" i="12"/>
  <c r="T44" i="12"/>
  <c r="X90" i="12"/>
  <c r="X88" i="12"/>
  <c r="X86" i="12"/>
  <c r="X84" i="12"/>
  <c r="X82" i="12"/>
  <c r="X80" i="12"/>
  <c r="X78" i="12"/>
  <c r="X91" i="12"/>
  <c r="X87" i="12"/>
  <c r="X83" i="12"/>
  <c r="X79" i="12"/>
  <c r="X76" i="12"/>
  <c r="X74" i="12"/>
  <c r="X72" i="12"/>
  <c r="X70" i="12"/>
  <c r="X68" i="12"/>
  <c r="X66" i="12"/>
  <c r="X64" i="12"/>
  <c r="X89" i="12"/>
  <c r="X85" i="12"/>
  <c r="X81" i="12"/>
  <c r="X77" i="12"/>
  <c r="X75" i="12"/>
  <c r="X73" i="12"/>
  <c r="X71" i="12"/>
  <c r="X69" i="12"/>
  <c r="X67" i="12"/>
  <c r="X65" i="12"/>
  <c r="X63" i="12"/>
  <c r="X62" i="12"/>
  <c r="X60" i="12"/>
  <c r="X58" i="12"/>
  <c r="X56" i="12"/>
  <c r="X54" i="12"/>
  <c r="X52" i="12"/>
  <c r="X50" i="12"/>
  <c r="X48" i="12"/>
  <c r="X46" i="12"/>
  <c r="X44" i="12"/>
  <c r="X42" i="12"/>
  <c r="X40" i="12"/>
  <c r="X38" i="12"/>
  <c r="P2" i="12"/>
  <c r="X2" i="12"/>
  <c r="P4" i="12"/>
  <c r="X4" i="12"/>
  <c r="P6" i="12"/>
  <c r="X6" i="12"/>
  <c r="P8" i="12"/>
  <c r="X8" i="12"/>
  <c r="P10" i="12"/>
  <c r="X10" i="12"/>
  <c r="P12" i="12"/>
  <c r="X12" i="12"/>
  <c r="P14" i="12"/>
  <c r="X14" i="12"/>
  <c r="P16" i="12"/>
  <c r="X16" i="12"/>
  <c r="P18" i="12"/>
  <c r="X18" i="12"/>
  <c r="P20" i="12"/>
  <c r="X20" i="12"/>
  <c r="P22" i="12"/>
  <c r="X22" i="12"/>
  <c r="Y23" i="12"/>
  <c r="P24" i="12"/>
  <c r="X24" i="12"/>
  <c r="P26" i="12"/>
  <c r="X26" i="12"/>
  <c r="P28" i="12"/>
  <c r="X28" i="12"/>
  <c r="P30" i="12"/>
  <c r="X30" i="12"/>
  <c r="Y31" i="12"/>
  <c r="P32" i="12"/>
  <c r="X32" i="12"/>
  <c r="P34" i="12"/>
  <c r="X34" i="12"/>
  <c r="P36" i="12"/>
  <c r="X36" i="12"/>
  <c r="W52" i="12"/>
  <c r="R90" i="12"/>
  <c r="R88" i="12"/>
  <c r="R86" i="12"/>
  <c r="R84" i="12"/>
  <c r="R82" i="12"/>
  <c r="R80" i="12"/>
  <c r="R78" i="12"/>
  <c r="V90" i="12"/>
  <c r="V88" i="12"/>
  <c r="V86" i="12"/>
  <c r="V84" i="12"/>
  <c r="V82" i="12"/>
  <c r="V80" i="12"/>
  <c r="V78" i="12"/>
  <c r="Z90" i="12"/>
  <c r="Z88" i="12"/>
  <c r="Z86" i="12"/>
  <c r="Z84" i="12"/>
  <c r="Z82" i="12"/>
  <c r="Z80" i="12"/>
  <c r="Z78" i="12"/>
  <c r="Q57" i="12" l="1"/>
  <c r="Y15" i="12"/>
  <c r="T60" i="12"/>
  <c r="T72" i="12"/>
  <c r="Q67" i="12"/>
  <c r="T52" i="12"/>
  <c r="T64" i="12"/>
  <c r="T88" i="12"/>
  <c r="Q72" i="12"/>
  <c r="Y7" i="12"/>
  <c r="T69" i="12"/>
  <c r="T83" i="12"/>
  <c r="Y57" i="12"/>
  <c r="Q41" i="12"/>
  <c r="Q88" i="12"/>
  <c r="T49" i="12"/>
  <c r="T55" i="12"/>
  <c r="W88" i="12"/>
  <c r="W35" i="12"/>
  <c r="U29" i="12"/>
  <c r="W19" i="12"/>
  <c r="U13" i="12"/>
  <c r="W3" i="12"/>
  <c r="Y41" i="12"/>
  <c r="Y74" i="12"/>
  <c r="Y77" i="12"/>
  <c r="W37" i="12"/>
  <c r="U67" i="12"/>
  <c r="W60" i="12"/>
  <c r="W44" i="12"/>
  <c r="T40" i="12"/>
  <c r="T48" i="12"/>
  <c r="T56" i="12"/>
  <c r="T65" i="12"/>
  <c r="T73" i="12"/>
  <c r="T85" i="12"/>
  <c r="T68" i="12"/>
  <c r="T76" i="12"/>
  <c r="T91" i="12"/>
  <c r="T84" i="12"/>
  <c r="W53" i="12"/>
  <c r="U51" i="12"/>
  <c r="U77" i="12"/>
  <c r="T37" i="12"/>
  <c r="T5" i="12"/>
  <c r="T31" i="12"/>
  <c r="W69" i="12"/>
  <c r="W77" i="12"/>
  <c r="W80" i="12"/>
  <c r="W56" i="12"/>
  <c r="W48" i="12"/>
  <c r="W40" i="12"/>
  <c r="U25" i="12"/>
  <c r="W23" i="12"/>
  <c r="U9" i="12"/>
  <c r="W7" i="12"/>
  <c r="W45" i="12"/>
  <c r="W61" i="12"/>
  <c r="W78" i="12"/>
  <c r="W85" i="12"/>
  <c r="U43" i="12"/>
  <c r="U59" i="12"/>
  <c r="U75" i="12"/>
  <c r="U85" i="12"/>
  <c r="Q49" i="12"/>
  <c r="Q64" i="12"/>
  <c r="Q82" i="12"/>
  <c r="Q75" i="12"/>
  <c r="Q85" i="12"/>
  <c r="T29" i="12"/>
  <c r="T13" i="12"/>
  <c r="T47" i="12"/>
  <c r="T63" i="12"/>
  <c r="W84" i="12"/>
  <c r="W62" i="12"/>
  <c r="W58" i="12"/>
  <c r="W54" i="12"/>
  <c r="W50" i="12"/>
  <c r="W46" i="12"/>
  <c r="W42" i="12"/>
  <c r="W38" i="12"/>
  <c r="U33" i="12"/>
  <c r="W31" i="12"/>
  <c r="W27" i="12"/>
  <c r="U21" i="12"/>
  <c r="U17" i="12"/>
  <c r="W15" i="12"/>
  <c r="W11" i="12"/>
  <c r="U5" i="12"/>
  <c r="W41" i="12"/>
  <c r="W49" i="12"/>
  <c r="W57" i="12"/>
  <c r="W65" i="12"/>
  <c r="W73" i="12"/>
  <c r="W86" i="12"/>
  <c r="W81" i="12"/>
  <c r="W89" i="12"/>
  <c r="U39" i="12"/>
  <c r="U47" i="12"/>
  <c r="U55" i="12"/>
  <c r="U63" i="12"/>
  <c r="U71" i="12"/>
  <c r="U84" i="12"/>
  <c r="U81" i="12"/>
  <c r="U89" i="12"/>
  <c r="S41" i="12"/>
  <c r="S72" i="12"/>
  <c r="S90" i="12"/>
  <c r="Y35" i="12"/>
  <c r="Y27" i="12"/>
  <c r="Y19" i="12"/>
  <c r="Y11" i="12"/>
  <c r="Y3" i="12"/>
  <c r="Y49" i="12"/>
  <c r="Y66" i="12"/>
  <c r="Y86" i="12"/>
  <c r="Y75" i="12"/>
  <c r="Y85" i="12"/>
  <c r="S49" i="12"/>
  <c r="S64" i="12"/>
  <c r="S84" i="12"/>
  <c r="S77" i="12"/>
  <c r="S85" i="12"/>
  <c r="T61" i="12"/>
  <c r="T45" i="12"/>
  <c r="T27" i="12"/>
  <c r="T11" i="12"/>
  <c r="T35" i="12"/>
  <c r="T19" i="12"/>
  <c r="T3" i="12"/>
  <c r="U90" i="12"/>
  <c r="U86" i="12"/>
  <c r="U82" i="12"/>
  <c r="U78" i="12"/>
  <c r="U62" i="12"/>
  <c r="U60" i="12"/>
  <c r="U58" i="12"/>
  <c r="U56" i="12"/>
  <c r="U54" i="12"/>
  <c r="U52" i="12"/>
  <c r="U50" i="12"/>
  <c r="U48" i="12"/>
  <c r="U46" i="12"/>
  <c r="U44" i="12"/>
  <c r="U42" i="12"/>
  <c r="U40" i="12"/>
  <c r="U38" i="12"/>
  <c r="T36" i="12"/>
  <c r="U35" i="12"/>
  <c r="T34" i="12"/>
  <c r="W33" i="12"/>
  <c r="Q33" i="12"/>
  <c r="T32" i="12"/>
  <c r="U31" i="12"/>
  <c r="T30" i="12"/>
  <c r="W29" i="12"/>
  <c r="Q29" i="12"/>
  <c r="T28" i="12"/>
  <c r="U27" i="12"/>
  <c r="T26" i="12"/>
  <c r="W25" i="12"/>
  <c r="Q25" i="12"/>
  <c r="T24" i="12"/>
  <c r="U23" i="12"/>
  <c r="T22" i="12"/>
  <c r="W21" i="12"/>
  <c r="Q21" i="12"/>
  <c r="T20" i="12"/>
  <c r="U19" i="12"/>
  <c r="T18" i="12"/>
  <c r="W17" i="12"/>
  <c r="Q17" i="12"/>
  <c r="T16" i="12"/>
  <c r="U15" i="12"/>
  <c r="T14" i="12"/>
  <c r="W13" i="12"/>
  <c r="Q13" i="12"/>
  <c r="T12" i="12"/>
  <c r="U11" i="12"/>
  <c r="T10" i="12"/>
  <c r="W9" i="12"/>
  <c r="Q9" i="12"/>
  <c r="T8" i="12"/>
  <c r="U7" i="12"/>
  <c r="T6" i="12"/>
  <c r="W5" i="12"/>
  <c r="Q5" i="12"/>
  <c r="T4" i="12"/>
  <c r="U3" i="12"/>
  <c r="T2" i="12"/>
  <c r="T38" i="12"/>
  <c r="T42" i="12"/>
  <c r="T46" i="12"/>
  <c r="T50" i="12"/>
  <c r="T54" i="12"/>
  <c r="T58" i="12"/>
  <c r="T62" i="12"/>
  <c r="T67" i="12"/>
  <c r="T71" i="12"/>
  <c r="T75" i="12"/>
  <c r="T81" i="12"/>
  <c r="T89" i="12"/>
  <c r="T66" i="12"/>
  <c r="T70" i="12"/>
  <c r="T74" i="12"/>
  <c r="T79" i="12"/>
  <c r="T87" i="12"/>
  <c r="T78" i="12"/>
  <c r="T82" i="12"/>
  <c r="T86" i="12"/>
  <c r="T90" i="12"/>
  <c r="W39" i="12"/>
  <c r="W43" i="12"/>
  <c r="W47" i="12"/>
  <c r="W51" i="12"/>
  <c r="W55" i="12"/>
  <c r="W59" i="12"/>
  <c r="W63" i="12"/>
  <c r="W67" i="12"/>
  <c r="W71" i="12"/>
  <c r="W75" i="12"/>
  <c r="W82" i="12"/>
  <c r="W90" i="12"/>
  <c r="W79" i="12"/>
  <c r="W83" i="12"/>
  <c r="W87" i="12"/>
  <c r="U37" i="12"/>
  <c r="U41" i="12"/>
  <c r="U45" i="12"/>
  <c r="U49" i="12"/>
  <c r="U53" i="12"/>
  <c r="U57" i="12"/>
  <c r="U61" i="12"/>
  <c r="U65" i="12"/>
  <c r="U69" i="12"/>
  <c r="U73" i="12"/>
  <c r="U80" i="12"/>
  <c r="U88" i="12"/>
  <c r="U79" i="12"/>
  <c r="U83" i="12"/>
  <c r="U87" i="12"/>
  <c r="S37" i="12"/>
  <c r="S45" i="12"/>
  <c r="S53" i="12"/>
  <c r="S61" i="12"/>
  <c r="S68" i="12"/>
  <c r="S76" i="12"/>
  <c r="S65" i="12"/>
  <c r="S73" i="12"/>
  <c r="S82" i="12"/>
  <c r="S81" i="12"/>
  <c r="Q37" i="12"/>
  <c r="Q45" i="12"/>
  <c r="Q53" i="12"/>
  <c r="Q61" i="12"/>
  <c r="Q68" i="12"/>
  <c r="Q76" i="12"/>
  <c r="Q90" i="12"/>
  <c r="Q71" i="12"/>
  <c r="Q80" i="12"/>
  <c r="Q81" i="12"/>
  <c r="Q89" i="12"/>
  <c r="T57" i="12"/>
  <c r="T41" i="12"/>
  <c r="T33" i="12"/>
  <c r="T25" i="12"/>
  <c r="T17" i="12"/>
  <c r="T9" i="12"/>
  <c r="T43" i="12"/>
  <c r="T51" i="12"/>
  <c r="T59" i="12"/>
  <c r="T39" i="12"/>
  <c r="T23" i="12"/>
  <c r="T7" i="12"/>
  <c r="T53" i="12"/>
  <c r="Q35" i="12"/>
  <c r="Y33" i="12"/>
  <c r="Q31" i="12"/>
  <c r="Y29" i="12"/>
  <c r="Q27" i="12"/>
  <c r="Y25" i="12"/>
  <c r="Q23" i="12"/>
  <c r="Y21" i="12"/>
  <c r="Q19" i="12"/>
  <c r="Y17" i="12"/>
  <c r="Q15" i="12"/>
  <c r="Y13" i="12"/>
  <c r="Q11" i="12"/>
  <c r="Y9" i="12"/>
  <c r="Q7" i="12"/>
  <c r="Y5" i="12"/>
  <c r="Q3" i="12"/>
  <c r="Y37" i="12"/>
  <c r="Y45" i="12"/>
  <c r="Y53" i="12"/>
  <c r="Y61" i="12"/>
  <c r="Y70" i="12"/>
  <c r="Y78" i="12"/>
  <c r="Y63" i="12"/>
  <c r="Y71" i="12"/>
  <c r="Y84" i="12"/>
  <c r="Y81" i="12"/>
  <c r="Q39" i="12"/>
  <c r="Q43" i="12"/>
  <c r="Q47" i="12"/>
  <c r="Q51" i="12"/>
  <c r="Q55" i="12"/>
  <c r="Q59" i="12"/>
  <c r="Q63" i="12"/>
  <c r="Q66" i="12"/>
  <c r="Q70" i="12"/>
  <c r="Q74" i="12"/>
  <c r="Q78" i="12"/>
  <c r="Q86" i="12"/>
  <c r="Q65" i="12"/>
  <c r="Q69" i="12"/>
  <c r="Q73" i="12"/>
  <c r="Q77" i="12"/>
  <c r="Q84" i="12"/>
  <c r="Q79" i="12"/>
  <c r="Q83" i="12"/>
  <c r="Q87" i="12"/>
  <c r="Y62" i="12"/>
  <c r="Y60" i="12"/>
  <c r="Y58" i="12"/>
  <c r="Y56" i="12"/>
  <c r="Y54" i="12"/>
  <c r="Y52" i="12"/>
  <c r="Y50" i="12"/>
  <c r="Y48" i="12"/>
  <c r="Y46" i="12"/>
  <c r="Y44" i="12"/>
  <c r="Y42" i="12"/>
  <c r="Y40" i="12"/>
  <c r="Y38" i="12"/>
  <c r="Y36" i="12"/>
  <c r="Y34" i="12"/>
  <c r="Y32" i="12"/>
  <c r="Y30" i="12"/>
  <c r="Y28" i="12"/>
  <c r="Y26" i="12"/>
  <c r="Y24" i="12"/>
  <c r="Y22" i="12"/>
  <c r="Y20" i="12"/>
  <c r="Y18" i="12"/>
  <c r="Y16" i="12"/>
  <c r="Y14" i="12"/>
  <c r="Y12" i="12"/>
  <c r="Y10" i="12"/>
  <c r="Y8" i="12"/>
  <c r="Y6" i="12"/>
  <c r="Y4" i="12"/>
  <c r="Y2" i="12"/>
  <c r="S62" i="12"/>
  <c r="S60" i="12"/>
  <c r="S58" i="12"/>
  <c r="S56" i="12"/>
  <c r="S54" i="12"/>
  <c r="S52" i="12"/>
  <c r="S50" i="12"/>
  <c r="S48" i="12"/>
  <c r="S46" i="12"/>
  <c r="S44" i="12"/>
  <c r="S42" i="12"/>
  <c r="S40" i="12"/>
  <c r="S38" i="12"/>
  <c r="S36" i="12"/>
  <c r="S34" i="12"/>
  <c r="S32" i="12"/>
  <c r="S30" i="12"/>
  <c r="S28" i="12"/>
  <c r="S26" i="12"/>
  <c r="S24" i="12"/>
  <c r="S22" i="12"/>
  <c r="S20" i="12"/>
  <c r="S18" i="12"/>
  <c r="S16" i="12"/>
  <c r="S14" i="12"/>
  <c r="S12" i="12"/>
  <c r="S10" i="12"/>
  <c r="S8" i="12"/>
  <c r="S6" i="12"/>
  <c r="S4" i="12"/>
  <c r="S2" i="12"/>
  <c r="S35" i="12"/>
  <c r="S33" i="12"/>
  <c r="S31" i="12"/>
  <c r="S29" i="12"/>
  <c r="S27" i="12"/>
  <c r="S25" i="12"/>
  <c r="S23" i="12"/>
  <c r="S21" i="12"/>
  <c r="S19" i="12"/>
  <c r="S17" i="12"/>
  <c r="S15" i="12"/>
  <c r="S13" i="12"/>
  <c r="S11" i="12"/>
  <c r="S9" i="12"/>
  <c r="S7" i="12"/>
  <c r="S5" i="12"/>
  <c r="S3" i="12"/>
  <c r="Y39" i="12"/>
  <c r="Y43" i="12"/>
  <c r="Y47" i="12"/>
  <c r="Y51" i="12"/>
  <c r="Y55" i="12"/>
  <c r="Y59" i="12"/>
  <c r="Y64" i="12"/>
  <c r="Y68" i="12"/>
  <c r="Y72" i="12"/>
  <c r="Y76" i="12"/>
  <c r="Y82" i="12"/>
  <c r="Y90" i="12"/>
  <c r="Y65" i="12"/>
  <c r="Y69" i="12"/>
  <c r="Y73" i="12"/>
  <c r="Y80" i="12"/>
  <c r="Y88" i="12"/>
  <c r="Y79" i="12"/>
  <c r="Y83" i="12"/>
  <c r="Y87" i="12"/>
  <c r="Y91" i="12"/>
  <c r="W76" i="12"/>
  <c r="W74" i="12"/>
  <c r="W72" i="12"/>
  <c r="W70" i="12"/>
  <c r="W68" i="12"/>
  <c r="W66" i="12"/>
  <c r="W64" i="12"/>
  <c r="W36" i="12"/>
  <c r="W34" i="12"/>
  <c r="W32" i="12"/>
  <c r="W30" i="12"/>
  <c r="W28" i="12"/>
  <c r="W26" i="12"/>
  <c r="W24" i="12"/>
  <c r="W22" i="12"/>
  <c r="W20" i="12"/>
  <c r="W18" i="12"/>
  <c r="W16" i="12"/>
  <c r="W14" i="12"/>
  <c r="W12" i="12"/>
  <c r="W10" i="12"/>
  <c r="W8" i="12"/>
  <c r="W6" i="12"/>
  <c r="W4" i="12"/>
  <c r="W2" i="12"/>
  <c r="U76" i="12"/>
  <c r="U74" i="12"/>
  <c r="U72" i="12"/>
  <c r="U70" i="12"/>
  <c r="U68" i="12"/>
  <c r="U66" i="12"/>
  <c r="U64" i="12"/>
  <c r="U36" i="12"/>
  <c r="U34" i="12"/>
  <c r="U32" i="12"/>
  <c r="U30" i="12"/>
  <c r="U28" i="12"/>
  <c r="U26" i="12"/>
  <c r="U24" i="12"/>
  <c r="U22" i="12"/>
  <c r="U20" i="12"/>
  <c r="U18" i="12"/>
  <c r="U16" i="12"/>
  <c r="U14" i="12"/>
  <c r="U12" i="12"/>
  <c r="U10" i="12"/>
  <c r="U8" i="12"/>
  <c r="U6" i="12"/>
  <c r="U4" i="12"/>
  <c r="U2" i="12"/>
  <c r="S39" i="12"/>
  <c r="S43" i="12"/>
  <c r="S47" i="12"/>
  <c r="S51" i="12"/>
  <c r="S55" i="12"/>
  <c r="S59" i="12"/>
  <c r="S63" i="12"/>
  <c r="S66" i="12"/>
  <c r="S70" i="12"/>
  <c r="S74" i="12"/>
  <c r="S80" i="12"/>
  <c r="S88" i="12"/>
  <c r="S67" i="12"/>
  <c r="S71" i="12"/>
  <c r="S75" i="12"/>
  <c r="S78" i="12"/>
  <c r="S86" i="12"/>
  <c r="S79" i="12"/>
  <c r="S83" i="12"/>
  <c r="S87" i="12"/>
  <c r="S91" i="12"/>
  <c r="Q62" i="12"/>
  <c r="Q60" i="12"/>
  <c r="Q58" i="12"/>
  <c r="Q56" i="12"/>
  <c r="Q54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2" i="12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T3" i="7"/>
  <c r="T2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82" i="7"/>
  <c r="T83" i="7"/>
  <c r="T84" i="7"/>
  <c r="T85" i="7"/>
  <c r="T86" i="7"/>
  <c r="T87" i="7"/>
  <c r="T88" i="7"/>
  <c r="T89" i="7"/>
  <c r="T90" i="7"/>
  <c r="T91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S3" i="7"/>
  <c r="S2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R3" i="7"/>
  <c r="R2" i="7"/>
  <c r="R93" i="7" s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Q3" i="7"/>
  <c r="Q2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P3" i="7"/>
  <c r="P2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2" i="7"/>
  <c r="N92" i="7"/>
  <c r="N93" i="7"/>
  <c r="AU88" i="1"/>
  <c r="Q93" i="7" l="1"/>
  <c r="P93" i="7"/>
  <c r="T92" i="7"/>
  <c r="Y77" i="7"/>
  <c r="S93" i="7"/>
  <c r="Y10" i="7"/>
  <c r="Y26" i="7"/>
  <c r="Y42" i="7"/>
  <c r="Y58" i="7"/>
  <c r="Y74" i="7"/>
  <c r="Y90" i="7"/>
  <c r="Y13" i="7"/>
  <c r="Y29" i="7"/>
  <c r="Y45" i="7"/>
  <c r="Y61" i="7"/>
  <c r="Y89" i="7"/>
  <c r="Y4" i="7"/>
  <c r="Y18" i="7"/>
  <c r="Y34" i="7"/>
  <c r="Y50" i="7"/>
  <c r="Y66" i="7"/>
  <c r="Y82" i="7"/>
  <c r="Y5" i="7"/>
  <c r="Y21" i="7"/>
  <c r="Y37" i="7"/>
  <c r="Y53" i="7"/>
  <c r="Y69" i="7"/>
  <c r="Y81" i="7"/>
  <c r="Y6" i="7"/>
  <c r="Y14" i="7"/>
  <c r="Y22" i="7"/>
  <c r="Y30" i="7"/>
  <c r="Y38" i="7"/>
  <c r="Y46" i="7"/>
  <c r="Y54" i="7"/>
  <c r="Y62" i="7"/>
  <c r="Y70" i="7"/>
  <c r="Y78" i="7"/>
  <c r="Y86" i="7"/>
  <c r="Y9" i="7"/>
  <c r="Y17" i="7"/>
  <c r="Y25" i="7"/>
  <c r="Y33" i="7"/>
  <c r="Y41" i="7"/>
  <c r="Y49" i="7"/>
  <c r="Y57" i="7"/>
  <c r="Y65" i="7"/>
  <c r="Y73" i="7"/>
  <c r="Y85" i="7"/>
  <c r="O92" i="7"/>
  <c r="O93" i="7"/>
  <c r="P92" i="7"/>
  <c r="Q92" i="7"/>
  <c r="U92" i="7"/>
  <c r="U93" i="7"/>
  <c r="AF90" i="7" s="1"/>
  <c r="Y75" i="7"/>
  <c r="Y79" i="7"/>
  <c r="Y83" i="7"/>
  <c r="Y87" i="7"/>
  <c r="Y91" i="7"/>
  <c r="Y71" i="7"/>
  <c r="Y67" i="7"/>
  <c r="Y63" i="7"/>
  <c r="Y59" i="7"/>
  <c r="Y55" i="7"/>
  <c r="Y51" i="7"/>
  <c r="Y47" i="7"/>
  <c r="Y43" i="7"/>
  <c r="Y39" i="7"/>
  <c r="Y35" i="7"/>
  <c r="Y31" i="7"/>
  <c r="Y27" i="7"/>
  <c r="Y23" i="7"/>
  <c r="Y19" i="7"/>
  <c r="Y15" i="7"/>
  <c r="Y11" i="7"/>
  <c r="Y7" i="7"/>
  <c r="Y3" i="7"/>
  <c r="Y2" i="7"/>
  <c r="Y88" i="7"/>
  <c r="Y84" i="7"/>
  <c r="Y80" i="7"/>
  <c r="Y76" i="7"/>
  <c r="Y72" i="7"/>
  <c r="Y68" i="7"/>
  <c r="Y64" i="7"/>
  <c r="Y60" i="7"/>
  <c r="Y56" i="7"/>
  <c r="Y52" i="7"/>
  <c r="Y48" i="7"/>
  <c r="Y44" i="7"/>
  <c r="Y40" i="7"/>
  <c r="Y36" i="7"/>
  <c r="Y32" i="7"/>
  <c r="Y28" i="7"/>
  <c r="Y24" i="7"/>
  <c r="Y20" i="7"/>
  <c r="Y16" i="7"/>
  <c r="Y12" i="7"/>
  <c r="Y8" i="7"/>
  <c r="R92" i="7"/>
  <c r="S92" i="7"/>
  <c r="T93" i="7"/>
  <c r="AE9" i="7" l="1"/>
  <c r="AE65" i="7"/>
  <c r="AE10" i="7"/>
  <c r="AE26" i="7"/>
  <c r="AE42" i="7"/>
  <c r="AE58" i="7"/>
  <c r="AE74" i="7"/>
  <c r="AE84" i="7"/>
  <c r="AE8" i="7"/>
  <c r="AE40" i="7"/>
  <c r="AE72" i="7"/>
  <c r="AE91" i="7"/>
  <c r="AE52" i="7"/>
  <c r="AE2" i="7"/>
  <c r="AE60" i="7"/>
  <c r="AE11" i="7"/>
  <c r="AE27" i="7"/>
  <c r="AE43" i="7"/>
  <c r="AE59" i="7"/>
  <c r="AE75" i="7"/>
  <c r="AE5" i="7"/>
  <c r="AE45" i="7"/>
  <c r="AE37" i="7"/>
  <c r="AE3" i="7"/>
  <c r="AE18" i="7"/>
  <c r="AE34" i="7"/>
  <c r="AE50" i="7"/>
  <c r="AE66" i="7"/>
  <c r="AE80" i="7"/>
  <c r="AE88" i="7"/>
  <c r="AE24" i="7"/>
  <c r="AE56" i="7"/>
  <c r="AE83" i="7"/>
  <c r="AE20" i="7"/>
  <c r="AE81" i="7"/>
  <c r="AE28" i="7"/>
  <c r="AE85" i="7"/>
  <c r="AE19" i="7"/>
  <c r="AE35" i="7"/>
  <c r="AE51" i="7"/>
  <c r="AE67" i="7"/>
  <c r="AE25" i="7"/>
  <c r="AE61" i="7"/>
  <c r="AC9" i="7"/>
  <c r="AC17" i="7"/>
  <c r="AC25" i="7"/>
  <c r="AC33" i="7"/>
  <c r="AC41" i="7"/>
  <c r="AC49" i="7"/>
  <c r="AC57" i="7"/>
  <c r="AC65" i="7"/>
  <c r="AC73" i="7"/>
  <c r="AC81" i="7"/>
  <c r="AC89" i="7"/>
  <c r="AC15" i="7"/>
  <c r="AC31" i="7"/>
  <c r="AC47" i="7"/>
  <c r="AC63" i="7"/>
  <c r="AC79" i="7"/>
  <c r="AC2" i="7"/>
  <c r="AC19" i="7"/>
  <c r="AC43" i="7"/>
  <c r="AC67" i="7"/>
  <c r="AC5" i="7"/>
  <c r="AC21" i="7"/>
  <c r="AC37" i="7"/>
  <c r="AC53" i="7"/>
  <c r="AC69" i="7"/>
  <c r="AC85" i="7"/>
  <c r="AC23" i="7"/>
  <c r="AC55" i="7"/>
  <c r="AC87" i="7"/>
  <c r="AC27" i="7"/>
  <c r="AC83" i="7"/>
  <c r="AC11" i="7"/>
  <c r="AC59" i="7"/>
  <c r="AC88" i="7"/>
  <c r="AC80" i="7"/>
  <c r="AC72" i="7"/>
  <c r="AC64" i="7"/>
  <c r="AC56" i="7"/>
  <c r="AC48" i="7"/>
  <c r="AC40" i="7"/>
  <c r="AC32" i="7"/>
  <c r="AC24" i="7"/>
  <c r="AC16" i="7"/>
  <c r="AC8" i="7"/>
  <c r="AC30" i="7"/>
  <c r="AC62" i="7"/>
  <c r="AC86" i="7"/>
  <c r="AC4" i="7"/>
  <c r="AC18" i="7"/>
  <c r="AC34" i="7"/>
  <c r="AC50" i="7"/>
  <c r="AC66" i="7"/>
  <c r="AC82" i="7"/>
  <c r="AC22" i="7"/>
  <c r="AC54" i="7"/>
  <c r="AC29" i="7"/>
  <c r="AC61" i="7"/>
  <c r="AC7" i="7"/>
  <c r="AC71" i="7"/>
  <c r="AC51" i="7"/>
  <c r="AC35" i="7"/>
  <c r="AC84" i="7"/>
  <c r="AC68" i="7"/>
  <c r="AC52" i="7"/>
  <c r="AC36" i="7"/>
  <c r="AC20" i="7"/>
  <c r="AC14" i="7"/>
  <c r="AC70" i="7"/>
  <c r="AC26" i="7"/>
  <c r="AC58" i="7"/>
  <c r="AC90" i="7"/>
  <c r="AC6" i="7"/>
  <c r="AC78" i="7"/>
  <c r="AC13" i="7"/>
  <c r="AC45" i="7"/>
  <c r="AC77" i="7"/>
  <c r="AC39" i="7"/>
  <c r="AC3" i="7"/>
  <c r="AC91" i="7"/>
  <c r="AC75" i="7"/>
  <c r="AC76" i="7"/>
  <c r="AC60" i="7"/>
  <c r="AC44" i="7"/>
  <c r="AC28" i="7"/>
  <c r="AC12" i="7"/>
  <c r="AC46" i="7"/>
  <c r="AC10" i="7"/>
  <c r="AC42" i="7"/>
  <c r="AC74" i="7"/>
  <c r="AC38" i="7"/>
  <c r="AF42" i="7"/>
  <c r="AF18" i="7"/>
  <c r="AF66" i="7"/>
  <c r="AF6" i="7"/>
  <c r="AF52" i="7"/>
  <c r="AF36" i="7"/>
  <c r="AF20" i="7"/>
  <c r="AF4" i="7"/>
  <c r="AF76" i="7"/>
  <c r="AF38" i="7"/>
  <c r="AF86" i="7"/>
  <c r="AF81" i="7"/>
  <c r="AF7" i="7"/>
  <c r="AF19" i="7"/>
  <c r="AF35" i="7"/>
  <c r="AF10" i="7"/>
  <c r="AF50" i="7"/>
  <c r="AF60" i="7"/>
  <c r="AF28" i="7"/>
  <c r="AF84" i="7"/>
  <c r="AF70" i="7"/>
  <c r="AF89" i="7"/>
  <c r="AF27" i="7"/>
  <c r="AF16" i="7"/>
  <c r="AF2" i="7"/>
  <c r="AF30" i="7"/>
  <c r="AF62" i="7"/>
  <c r="AF67" i="7"/>
  <c r="AF75" i="7"/>
  <c r="AF83" i="7"/>
  <c r="AF91" i="7"/>
  <c r="AF9" i="7"/>
  <c r="AF17" i="7"/>
  <c r="AF25" i="7"/>
  <c r="AF33" i="7"/>
  <c r="AF41" i="7"/>
  <c r="AF49" i="7"/>
  <c r="AF57" i="7"/>
  <c r="AF65" i="7"/>
  <c r="AF80" i="7"/>
  <c r="AF24" i="7"/>
  <c r="AF56" i="7"/>
  <c r="AF54" i="7"/>
  <c r="AF77" i="7"/>
  <c r="AF3" i="7"/>
  <c r="AF23" i="7"/>
  <c r="AF39" i="7"/>
  <c r="AF47" i="7"/>
  <c r="AF55" i="7"/>
  <c r="AF63" i="7"/>
  <c r="AF88" i="7"/>
  <c r="AF64" i="7"/>
  <c r="AF82" i="7"/>
  <c r="AF12" i="7"/>
  <c r="AF73" i="7"/>
  <c r="AF48" i="7"/>
  <c r="AF46" i="7"/>
  <c r="AF71" i="7"/>
  <c r="AF87" i="7"/>
  <c r="AF13" i="7"/>
  <c r="AF29" i="7"/>
  <c r="AF45" i="7"/>
  <c r="AF61" i="7"/>
  <c r="AF40" i="7"/>
  <c r="AF22" i="7"/>
  <c r="AF85" i="7"/>
  <c r="AF31" i="7"/>
  <c r="AF51" i="7"/>
  <c r="AF74" i="7"/>
  <c r="AF44" i="7"/>
  <c r="AF68" i="7"/>
  <c r="AF15" i="7"/>
  <c r="AF72" i="7"/>
  <c r="AF14" i="7"/>
  <c r="AF78" i="7"/>
  <c r="AF79" i="7"/>
  <c r="AF5" i="7"/>
  <c r="AF21" i="7"/>
  <c r="AF37" i="7"/>
  <c r="AF53" i="7"/>
  <c r="AF8" i="7"/>
  <c r="AF69" i="7"/>
  <c r="AF11" i="7"/>
  <c r="AF43" i="7"/>
  <c r="AF59" i="7"/>
  <c r="AF32" i="7"/>
  <c r="AF34" i="7"/>
  <c r="AB91" i="7"/>
  <c r="AB49" i="7"/>
  <c r="AB35" i="7"/>
  <c r="AB23" i="7"/>
  <c r="AB11" i="7"/>
  <c r="AB57" i="7"/>
  <c r="AB29" i="7"/>
  <c r="AB5" i="7"/>
  <c r="AB43" i="7"/>
  <c r="AB15" i="7"/>
  <c r="AB7" i="7"/>
  <c r="AB19" i="7"/>
  <c r="AB31" i="7"/>
  <c r="AB45" i="7"/>
  <c r="AB3" i="7"/>
  <c r="AB10" i="7"/>
  <c r="AB18" i="7"/>
  <c r="AB26" i="7"/>
  <c r="AB34" i="7"/>
  <c r="AB42" i="7"/>
  <c r="AB50" i="7"/>
  <c r="AB58" i="7"/>
  <c r="AB62" i="7"/>
  <c r="AB66" i="7"/>
  <c r="AB70" i="7"/>
  <c r="AB74" i="7"/>
  <c r="AB78" i="7"/>
  <c r="AB82" i="7"/>
  <c r="AB86" i="7"/>
  <c r="AB90" i="7"/>
  <c r="AB12" i="7"/>
  <c r="AB28" i="7"/>
  <c r="AB44" i="7"/>
  <c r="AB8" i="7"/>
  <c r="AB32" i="7"/>
  <c r="AB56" i="7"/>
  <c r="AB69" i="7"/>
  <c r="AB81" i="7"/>
  <c r="AB16" i="7"/>
  <c r="AB61" i="7"/>
  <c r="AB85" i="7"/>
  <c r="AB17" i="7"/>
  <c r="AB37" i="7"/>
  <c r="AB55" i="7"/>
  <c r="AB71" i="7"/>
  <c r="AB87" i="7"/>
  <c r="AB21" i="7"/>
  <c r="AB41" i="7"/>
  <c r="AB59" i="7"/>
  <c r="AB75" i="7"/>
  <c r="AB13" i="7"/>
  <c r="AB25" i="7"/>
  <c r="AB39" i="7"/>
  <c r="AB53" i="7"/>
  <c r="AB6" i="7"/>
  <c r="AB14" i="7"/>
  <c r="AB22" i="7"/>
  <c r="AB30" i="7"/>
  <c r="AB46" i="7"/>
  <c r="AB60" i="7"/>
  <c r="AB68" i="7"/>
  <c r="AB76" i="7"/>
  <c r="AB84" i="7"/>
  <c r="AB4" i="7"/>
  <c r="AB36" i="7"/>
  <c r="AB24" i="7"/>
  <c r="AB65" i="7"/>
  <c r="AB89" i="7"/>
  <c r="AB73" i="7"/>
  <c r="AB27" i="7"/>
  <c r="AB63" i="7"/>
  <c r="AB9" i="7"/>
  <c r="AB51" i="7"/>
  <c r="AB83" i="7"/>
  <c r="AB38" i="7"/>
  <c r="AB54" i="7"/>
  <c r="AB64" i="7"/>
  <c r="AB72" i="7"/>
  <c r="AB80" i="7"/>
  <c r="AB88" i="7"/>
  <c r="AB20" i="7"/>
  <c r="AB52" i="7"/>
  <c r="AB48" i="7"/>
  <c r="AB77" i="7"/>
  <c r="AB40" i="7"/>
  <c r="AB2" i="7"/>
  <c r="AB47" i="7"/>
  <c r="AB79" i="7"/>
  <c r="AB33" i="7"/>
  <c r="AB67" i="7"/>
  <c r="AE53" i="7"/>
  <c r="AE13" i="7"/>
  <c r="AE63" i="7"/>
  <c r="AE47" i="7"/>
  <c r="AE31" i="7"/>
  <c r="AE15" i="7"/>
  <c r="AE76" i="7"/>
  <c r="AE12" i="7"/>
  <c r="AE68" i="7"/>
  <c r="AE4" i="7"/>
  <c r="AE79" i="7"/>
  <c r="AE48" i="7"/>
  <c r="AE16" i="7"/>
  <c r="AE86" i="7"/>
  <c r="AE78" i="7"/>
  <c r="AE62" i="7"/>
  <c r="AE46" i="7"/>
  <c r="AE30" i="7"/>
  <c r="AE14" i="7"/>
  <c r="AE49" i="7"/>
  <c r="AE73" i="7"/>
  <c r="AE41" i="7"/>
  <c r="AE17" i="7"/>
  <c r="AD85" i="7"/>
  <c r="AD77" i="7"/>
  <c r="AD69" i="7"/>
  <c r="AD61" i="7"/>
  <c r="AD53" i="7"/>
  <c r="AD45" i="7"/>
  <c r="AD37" i="7"/>
  <c r="AD29" i="7"/>
  <c r="AD21" i="7"/>
  <c r="AD13" i="7"/>
  <c r="AD5" i="7"/>
  <c r="AD89" i="7"/>
  <c r="AD73" i="7"/>
  <c r="AD57" i="7"/>
  <c r="AD41" i="7"/>
  <c r="AD25" i="7"/>
  <c r="AD9" i="7"/>
  <c r="AD81" i="7"/>
  <c r="AD49" i="7"/>
  <c r="AD17" i="7"/>
  <c r="AD3" i="7"/>
  <c r="AD8" i="7"/>
  <c r="AD16" i="7"/>
  <c r="AD24" i="7"/>
  <c r="AD32" i="7"/>
  <c r="AD40" i="7"/>
  <c r="AD48" i="7"/>
  <c r="AD56" i="7"/>
  <c r="AD64" i="7"/>
  <c r="AD72" i="7"/>
  <c r="AD80" i="7"/>
  <c r="AD88" i="7"/>
  <c r="AD14" i="7"/>
  <c r="AD30" i="7"/>
  <c r="AD46" i="7"/>
  <c r="AD62" i="7"/>
  <c r="AD78" i="7"/>
  <c r="AD10" i="7"/>
  <c r="AD18" i="7"/>
  <c r="AD34" i="7"/>
  <c r="AD50" i="7"/>
  <c r="AD66" i="7"/>
  <c r="AD82" i="7"/>
  <c r="AD7" i="7"/>
  <c r="AD15" i="7"/>
  <c r="AD23" i="7"/>
  <c r="AD31" i="7"/>
  <c r="AD39" i="7"/>
  <c r="AD47" i="7"/>
  <c r="AD55" i="7"/>
  <c r="AD63" i="7"/>
  <c r="AD71" i="7"/>
  <c r="AD79" i="7"/>
  <c r="AD87" i="7"/>
  <c r="AD65" i="7"/>
  <c r="AD12" i="7"/>
  <c r="AD28" i="7"/>
  <c r="AD44" i="7"/>
  <c r="AD60" i="7"/>
  <c r="AD76" i="7"/>
  <c r="AD6" i="7"/>
  <c r="AD38" i="7"/>
  <c r="AD70" i="7"/>
  <c r="AD2" i="7"/>
  <c r="AD42" i="7"/>
  <c r="AD74" i="7"/>
  <c r="AD11" i="7"/>
  <c r="AD27" i="7"/>
  <c r="AD43" i="7"/>
  <c r="AD59" i="7"/>
  <c r="AD75" i="7"/>
  <c r="AD91" i="7"/>
  <c r="AD33" i="7"/>
  <c r="AD4" i="7"/>
  <c r="AD20" i="7"/>
  <c r="AD36" i="7"/>
  <c r="AD52" i="7"/>
  <c r="AD68" i="7"/>
  <c r="AD84" i="7"/>
  <c r="AD22" i="7"/>
  <c r="AD54" i="7"/>
  <c r="AD86" i="7"/>
  <c r="AD26" i="7"/>
  <c r="AD58" i="7"/>
  <c r="AD90" i="7"/>
  <c r="AD19" i="7"/>
  <c r="AD35" i="7"/>
  <c r="AD51" i="7"/>
  <c r="AD67" i="7"/>
  <c r="AD83" i="7"/>
  <c r="AF26" i="7"/>
  <c r="AF58" i="7"/>
  <c r="AA85" i="7"/>
  <c r="AA77" i="7"/>
  <c r="AA69" i="7"/>
  <c r="AA61" i="7"/>
  <c r="AA53" i="7"/>
  <c r="AA45" i="7"/>
  <c r="AA37" i="7"/>
  <c r="AA29" i="7"/>
  <c r="AA21" i="7"/>
  <c r="AA13" i="7"/>
  <c r="AA5" i="7"/>
  <c r="AA89" i="7"/>
  <c r="AA73" i="7"/>
  <c r="AA57" i="7"/>
  <c r="AA41" i="7"/>
  <c r="AA25" i="7"/>
  <c r="AA9" i="7"/>
  <c r="AA81" i="7"/>
  <c r="AA49" i="7"/>
  <c r="AA17" i="7"/>
  <c r="AA33" i="7"/>
  <c r="AA3" i="7"/>
  <c r="AA8" i="7"/>
  <c r="AA16" i="7"/>
  <c r="AA24" i="7"/>
  <c r="AA32" i="7"/>
  <c r="AA40" i="7"/>
  <c r="AA48" i="7"/>
  <c r="AA56" i="7"/>
  <c r="AA64" i="7"/>
  <c r="AA72" i="7"/>
  <c r="AA80" i="7"/>
  <c r="AA88" i="7"/>
  <c r="AA26" i="7"/>
  <c r="AA42" i="7"/>
  <c r="AA54" i="7"/>
  <c r="AA66" i="7"/>
  <c r="AA78" i="7"/>
  <c r="AA90" i="7"/>
  <c r="AA10" i="7"/>
  <c r="AA18" i="7"/>
  <c r="AA30" i="7"/>
  <c r="AA46" i="7"/>
  <c r="AA70" i="7"/>
  <c r="AA7" i="7"/>
  <c r="AA15" i="7"/>
  <c r="AA23" i="7"/>
  <c r="AA31" i="7"/>
  <c r="AA39" i="7"/>
  <c r="AA47" i="7"/>
  <c r="AA55" i="7"/>
  <c r="AA63" i="7"/>
  <c r="AA71" i="7"/>
  <c r="AA79" i="7"/>
  <c r="AA87" i="7"/>
  <c r="AA65" i="7"/>
  <c r="AA4" i="7"/>
  <c r="AA12" i="7"/>
  <c r="AA20" i="7"/>
  <c r="AA28" i="7"/>
  <c r="AA36" i="7"/>
  <c r="AA44" i="7"/>
  <c r="AA52" i="7"/>
  <c r="AA60" i="7"/>
  <c r="AA68" i="7"/>
  <c r="AA76" i="7"/>
  <c r="AA84" i="7"/>
  <c r="AA2" i="7"/>
  <c r="AA34" i="7"/>
  <c r="AA50" i="7"/>
  <c r="AA62" i="7"/>
  <c r="AA74" i="7"/>
  <c r="AA86" i="7"/>
  <c r="AA6" i="7"/>
  <c r="AA14" i="7"/>
  <c r="AA22" i="7"/>
  <c r="AA38" i="7"/>
  <c r="AA58" i="7"/>
  <c r="AA82" i="7"/>
  <c r="AA11" i="7"/>
  <c r="AA19" i="7"/>
  <c r="AA27" i="7"/>
  <c r="AA35" i="7"/>
  <c r="AA43" i="7"/>
  <c r="AA51" i="7"/>
  <c r="AA59" i="7"/>
  <c r="AA67" i="7"/>
  <c r="AA75" i="7"/>
  <c r="AA83" i="7"/>
  <c r="AA91" i="7"/>
  <c r="Z38" i="7"/>
  <c r="Z9" i="7"/>
  <c r="Z17" i="7"/>
  <c r="Z25" i="7"/>
  <c r="Z33" i="7"/>
  <c r="Z41" i="7"/>
  <c r="Z49" i="7"/>
  <c r="Z53" i="7"/>
  <c r="Z57" i="7"/>
  <c r="Z61" i="7"/>
  <c r="Z65" i="7"/>
  <c r="Z69" i="7"/>
  <c r="Z73" i="7"/>
  <c r="Z77" i="7"/>
  <c r="Z81" i="7"/>
  <c r="Z85" i="7"/>
  <c r="Z30" i="7"/>
  <c r="Z5" i="7"/>
  <c r="Z21" i="7"/>
  <c r="Z37" i="7"/>
  <c r="Z51" i="7"/>
  <c r="Z59" i="7"/>
  <c r="Z67" i="7"/>
  <c r="Z75" i="7"/>
  <c r="Z83" i="7"/>
  <c r="Z89" i="7"/>
  <c r="Z3" i="7"/>
  <c r="Z15" i="7"/>
  <c r="Z27" i="7"/>
  <c r="Z39" i="7"/>
  <c r="Z50" i="7"/>
  <c r="Z56" i="7"/>
  <c r="Z64" i="7"/>
  <c r="Z72" i="7"/>
  <c r="Z78" i="7"/>
  <c r="Z86" i="7"/>
  <c r="Z2" i="7"/>
  <c r="Z23" i="7"/>
  <c r="Z47" i="7"/>
  <c r="Z58" i="7"/>
  <c r="Z66" i="7"/>
  <c r="Z76" i="7"/>
  <c r="Z84" i="7"/>
  <c r="Z6" i="7"/>
  <c r="Z14" i="7"/>
  <c r="Z22" i="7"/>
  <c r="Z4" i="7"/>
  <c r="Z12" i="7"/>
  <c r="Z20" i="7"/>
  <c r="Z28" i="7"/>
  <c r="Z36" i="7"/>
  <c r="Z44" i="7"/>
  <c r="Z42" i="7"/>
  <c r="Z46" i="7"/>
  <c r="Z13" i="7"/>
  <c r="Z29" i="7"/>
  <c r="Z45" i="7"/>
  <c r="Z55" i="7"/>
  <c r="Z63" i="7"/>
  <c r="Z71" i="7"/>
  <c r="Z79" i="7"/>
  <c r="Z87" i="7"/>
  <c r="Z91" i="7"/>
  <c r="Z11" i="7"/>
  <c r="Z19" i="7"/>
  <c r="Z31" i="7"/>
  <c r="Z43" i="7"/>
  <c r="Z52" i="7"/>
  <c r="Z60" i="7"/>
  <c r="Z68" i="7"/>
  <c r="Z74" i="7"/>
  <c r="Z82" i="7"/>
  <c r="Z88" i="7"/>
  <c r="Z7" i="7"/>
  <c r="Z35" i="7"/>
  <c r="Z54" i="7"/>
  <c r="Z62" i="7"/>
  <c r="Z70" i="7"/>
  <c r="Z80" i="7"/>
  <c r="Z90" i="7"/>
  <c r="Z10" i="7"/>
  <c r="Z18" i="7"/>
  <c r="Z26" i="7"/>
  <c r="Z8" i="7"/>
  <c r="Z16" i="7"/>
  <c r="Z24" i="7"/>
  <c r="Z32" i="7"/>
  <c r="Z40" i="7"/>
  <c r="Z48" i="7"/>
  <c r="Z34" i="7"/>
  <c r="AE69" i="7"/>
  <c r="AE33" i="7"/>
  <c r="AE71" i="7"/>
  <c r="AE55" i="7"/>
  <c r="AE39" i="7"/>
  <c r="AE23" i="7"/>
  <c r="AE7" i="7"/>
  <c r="AE44" i="7"/>
  <c r="AE89" i="7"/>
  <c r="AE36" i="7"/>
  <c r="AE87" i="7"/>
  <c r="AE64" i="7"/>
  <c r="AE32" i="7"/>
  <c r="AE90" i="7"/>
  <c r="AE82" i="7"/>
  <c r="AE70" i="7"/>
  <c r="AE54" i="7"/>
  <c r="AE38" i="7"/>
  <c r="AE22" i="7"/>
  <c r="AE6" i="7"/>
  <c r="AE21" i="7"/>
  <c r="AE57" i="7"/>
  <c r="AE29" i="7"/>
  <c r="AE77" i="7"/>
</calcChain>
</file>

<file path=xl/sharedStrings.xml><?xml version="1.0" encoding="utf-8"?>
<sst xmlns="http://schemas.openxmlformats.org/spreadsheetml/2006/main" count="2993" uniqueCount="776">
  <si>
    <t>Rótulos de Linha</t>
  </si>
  <si>
    <t>Contagem de species</t>
  </si>
  <si>
    <t>Média de VA</t>
  </si>
  <si>
    <t>Média de WD</t>
  </si>
  <si>
    <t>Média de VD</t>
  </si>
  <si>
    <t>Média de  (TS)</t>
  </si>
  <si>
    <t>Média de VI</t>
  </si>
  <si>
    <t>Média de Vdia</t>
  </si>
  <si>
    <t>Média de VF</t>
  </si>
  <si>
    <t>Maturephase tree</t>
  </si>
  <si>
    <t xml:space="preserve">Argyrodendron peralatum </t>
  </si>
  <si>
    <t>Austromuellera trinervia wp110</t>
  </si>
  <si>
    <t>Cardwellia sublimis</t>
  </si>
  <si>
    <t>Castanospermum australe</t>
  </si>
  <si>
    <t xml:space="preserve">Cryptocarya mackinonianna </t>
  </si>
  <si>
    <t>Cryptocarya murrayi wp172</t>
  </si>
  <si>
    <t>Dysoxylum papuanum WP247</t>
  </si>
  <si>
    <t>Dysoxylum parasiticum wp97</t>
  </si>
  <si>
    <t xml:space="preserve">Dysoxylum pettigrewianum wp177 </t>
  </si>
  <si>
    <t>Endiandra microneura</t>
  </si>
  <si>
    <t>Musgravea heterophylla wp109</t>
  </si>
  <si>
    <t>Synima cordierorum wp165</t>
  </si>
  <si>
    <t xml:space="preserve">Syzygium graveolens </t>
  </si>
  <si>
    <t xml:space="preserve">Syzygium gustavoides rep 1 </t>
  </si>
  <si>
    <t>Syzygium sayeri REP8</t>
  </si>
  <si>
    <t>Pioneer shrub</t>
  </si>
  <si>
    <t>Archirhodomyrtus beckleri</t>
  </si>
  <si>
    <t xml:space="preserve">Breynia stipitata wp53 </t>
  </si>
  <si>
    <t>Clerodendrum tracyanum</t>
  </si>
  <si>
    <t>Dendrocnide moroides rep 1</t>
  </si>
  <si>
    <t>Ficus congesta wp61</t>
  </si>
  <si>
    <t xml:space="preserve">Ficus septica wp 86 </t>
  </si>
  <si>
    <t>Leea indica wp31</t>
  </si>
  <si>
    <t>Macaranga involucrata 3</t>
  </si>
  <si>
    <t>Mallotus mollissimus wp83</t>
  </si>
  <si>
    <t xml:space="preserve">Melastoma wp48 </t>
  </si>
  <si>
    <t>Rhus taitenses wp43</t>
  </si>
  <si>
    <t xml:space="preserve">Tarenna dallachiana wp13 </t>
  </si>
  <si>
    <t>Timonius timon wp98</t>
  </si>
  <si>
    <t>Trema tomentosa wp 42</t>
  </si>
  <si>
    <t xml:space="preserve">Pipturus argenteus WP288 </t>
  </si>
  <si>
    <t>Pioneer tree</t>
  </si>
  <si>
    <t>Aleurites rockinghamensis WP139</t>
  </si>
  <si>
    <t>Alphitonia petriei wp 10</t>
  </si>
  <si>
    <t>Alstonia scholares</t>
  </si>
  <si>
    <t xml:space="preserve">Cananga odorata WP264 </t>
  </si>
  <si>
    <t>Commersonia macrostipula wp118</t>
  </si>
  <si>
    <t>Elaeocarpus angustifolius</t>
  </si>
  <si>
    <t xml:space="preserve">Endospermum myrmecophilum wp280 </t>
  </si>
  <si>
    <t xml:space="preserve">Ficus variegata wp284 </t>
  </si>
  <si>
    <t>Glochidium sumatranum wp80</t>
  </si>
  <si>
    <t>Homalanthus novoguineensis wp 24</t>
  </si>
  <si>
    <t>Macaranga tanarius wp22</t>
  </si>
  <si>
    <t>Mallotus paniculatus WP123</t>
  </si>
  <si>
    <t>Melicope elleryana wp 73</t>
  </si>
  <si>
    <t>Schefflera actinophylla wp21</t>
  </si>
  <si>
    <t xml:space="preserve">Trema orientalis WP267 </t>
  </si>
  <si>
    <t>Understorey shrub</t>
  </si>
  <si>
    <t>Aglaia meridionalis Rep1</t>
  </si>
  <si>
    <t>Antirhea sp LowerDowney WP199</t>
  </si>
  <si>
    <t>Ardisia brevipetala ind 01</t>
  </si>
  <si>
    <t xml:space="preserve">Atractorcarpus hirtus ind 02 </t>
  </si>
  <si>
    <t>Brackenridgea australiana wp 163</t>
  </si>
  <si>
    <t>Cupaniopsis diploglottoides rep 2 1</t>
  </si>
  <si>
    <t>Eupomatia laurina wp92</t>
  </si>
  <si>
    <t>Haplostichantus ramiflorus wp152</t>
  </si>
  <si>
    <t>Harpullia rhitycarpa Rep1</t>
  </si>
  <si>
    <t>Hernandia albiflora wp160</t>
  </si>
  <si>
    <t>Ixora biflora 05</t>
  </si>
  <si>
    <t xml:space="preserve">Lasianthus kurzii REP2 </t>
  </si>
  <si>
    <t>Pilidiostigma papuanum wp262</t>
  </si>
  <si>
    <t xml:space="preserve">Pittosporum rubiginosum Ind4 </t>
  </si>
  <si>
    <t>Psychotria dallachiana WP258</t>
  </si>
  <si>
    <t>Understorey tree</t>
  </si>
  <si>
    <t>Antirhea tenuiflora WP257</t>
  </si>
  <si>
    <t>Brombya wp106</t>
  </si>
  <si>
    <t>Citronella smythii Rep1</t>
  </si>
  <si>
    <t xml:space="preserve">Cleistanthus myrianthus wp88 </t>
  </si>
  <si>
    <t xml:space="preserve">Dysoxylum oppositifolium wp94 </t>
  </si>
  <si>
    <t>Ficus leptoclada wp101</t>
  </si>
  <si>
    <t>Gilbeeea whypallana wp 169</t>
  </si>
  <si>
    <t xml:space="preserve">Gomphandra australiana WP153 </t>
  </si>
  <si>
    <t>Macaranga subdentata 3</t>
  </si>
  <si>
    <t xml:space="preserve">Medicosma fareana Rep1 </t>
  </si>
  <si>
    <t>Myristica globosa</t>
  </si>
  <si>
    <t>Niemeyera prunifera WP245</t>
  </si>
  <si>
    <t>Pseuduvaira froggatti wp87</t>
  </si>
  <si>
    <t>Rockinghamia angustifolia wp159</t>
  </si>
  <si>
    <t xml:space="preserve">Ryparosa kurangii wp 91 </t>
  </si>
  <si>
    <t>Vine</t>
  </si>
  <si>
    <t>Caesalpinea traceyi wp100</t>
  </si>
  <si>
    <t>Elaeagnus triflora wp180</t>
  </si>
  <si>
    <t xml:space="preserve">Embelia caulialata wp148 </t>
  </si>
  <si>
    <t>Entada phaseloides wp151</t>
  </si>
  <si>
    <t>Hypserpa decumbens wp162</t>
  </si>
  <si>
    <t xml:space="preserve">Ichnocarpus frutescens Rep2 </t>
  </si>
  <si>
    <t>Merremia peltata wp99</t>
  </si>
  <si>
    <t>Mucuna gigantea</t>
  </si>
  <si>
    <t xml:space="preserve">Neosepicaea jucunda </t>
  </si>
  <si>
    <t>Strychnos minor wp170</t>
  </si>
  <si>
    <t>Tetracera nordtiana wp149</t>
  </si>
  <si>
    <t>Tetrastigma nitens Rep 1</t>
  </si>
  <si>
    <t>Trophis scandens wp146</t>
  </si>
  <si>
    <t xml:space="preserve">Uvaria uhrii wp171 </t>
  </si>
  <si>
    <t>Carronia protensa</t>
  </si>
  <si>
    <t>(vazio)</t>
  </si>
  <si>
    <t>Total Geral</t>
  </si>
  <si>
    <t>DesvPad de WUEcorr</t>
  </si>
  <si>
    <t>Média de WUEcorr</t>
  </si>
  <si>
    <t>DesvPad de GroupIndex</t>
  </si>
  <si>
    <t>Média de GroupIndex</t>
  </si>
  <si>
    <t>DesvPad de DH</t>
  </si>
  <si>
    <t>Média de DH</t>
  </si>
  <si>
    <t>DesvPad de VDiamax</t>
  </si>
  <si>
    <t>Média de VDiamax</t>
  </si>
  <si>
    <t>DesvPad de VF</t>
  </si>
  <si>
    <t>DesvPad de Vdia</t>
  </si>
  <si>
    <t>DesvPad de VI</t>
  </si>
  <si>
    <t>DesvPad de TS</t>
  </si>
  <si>
    <t>Média de TS</t>
  </si>
  <si>
    <t>DesvPad de VD</t>
  </si>
  <si>
    <t>DesvPad de WD</t>
  </si>
  <si>
    <t>LF</t>
  </si>
  <si>
    <t>lifeforms</t>
  </si>
  <si>
    <t>species</t>
  </si>
  <si>
    <t>VA</t>
  </si>
  <si>
    <t>WD</t>
  </si>
  <si>
    <t>Vdia</t>
  </si>
  <si>
    <t>VDiamax</t>
  </si>
  <si>
    <t>DH</t>
  </si>
  <si>
    <t>VD</t>
  </si>
  <si>
    <t>VF</t>
  </si>
  <si>
    <t>TS</t>
  </si>
  <si>
    <t>VI</t>
  </si>
  <si>
    <t>GroupIndex</t>
  </si>
  <si>
    <t>WUEcorr</t>
  </si>
  <si>
    <t>WUEorg</t>
  </si>
  <si>
    <t>Callicarpa longifolia</t>
  </si>
  <si>
    <t>Guioa acutifolia</t>
  </si>
  <si>
    <t>Cissus penninervis</t>
  </si>
  <si>
    <t>Rourea brachyandra</t>
  </si>
  <si>
    <t>Loadings</t>
  </si>
  <si>
    <t>species order needs to be rechecked</t>
  </si>
  <si>
    <t>PC 1</t>
  </si>
  <si>
    <t>PC 2</t>
  </si>
  <si>
    <t>PC 3</t>
  </si>
  <si>
    <t>PC 4</t>
  </si>
  <si>
    <t>PC 5</t>
  </si>
  <si>
    <t>PC 6</t>
  </si>
  <si>
    <t>PC 7</t>
  </si>
  <si>
    <t>GP</t>
  </si>
  <si>
    <t>mptree</t>
  </si>
  <si>
    <t>ustree</t>
  </si>
  <si>
    <t>piotree</t>
  </si>
  <si>
    <t>pioshrub</t>
  </si>
  <si>
    <t>usshrub</t>
  </si>
  <si>
    <t>vine</t>
  </si>
  <si>
    <t>FunctGp</t>
  </si>
  <si>
    <t>SP</t>
  </si>
  <si>
    <t>Maturephase Tree</t>
  </si>
  <si>
    <t xml:space="preserve">Argyrodendron peralatum TREE39 </t>
  </si>
  <si>
    <t xml:space="preserve">Cryptocarya mackinoniana </t>
  </si>
  <si>
    <t>Syzygium graveolens</t>
  </si>
  <si>
    <t>Alphitonia periei wp 10</t>
  </si>
  <si>
    <t>Alstonia Scholaris</t>
  </si>
  <si>
    <t>Elaeocarpus angustifolius TREE928</t>
  </si>
  <si>
    <t>Homalanthus novoguinensis</t>
  </si>
  <si>
    <t>Melicope eleryana wp 173</t>
  </si>
  <si>
    <t>Pioneer Shrub</t>
  </si>
  <si>
    <t>Clerodendron traceyanum</t>
  </si>
  <si>
    <t>Macaranga involucrata</t>
  </si>
  <si>
    <t>Pipturus</t>
  </si>
  <si>
    <t>Rhus taitanses wp43</t>
  </si>
  <si>
    <t>Understory shrub</t>
  </si>
  <si>
    <t>Cupaniopsis dipplogotoides rep 2 1</t>
  </si>
  <si>
    <t>Harpullia rhitycarpa wp1</t>
  </si>
  <si>
    <t>Tetracera nortidiana wp149</t>
  </si>
  <si>
    <t>N</t>
  </si>
  <si>
    <t>Shapiro-Wilk W</t>
  </si>
  <si>
    <t xml:space="preserve">  p(normal)</t>
  </si>
  <si>
    <t>Anderson-Darling A</t>
  </si>
  <si>
    <t xml:space="preserve">  p(Monte Carlo)</t>
  </si>
  <si>
    <t>Jarque-Bera JB</t>
  </si>
  <si>
    <t>Pearson correlation coefficients for linear relationships between biometric, growth-related, wood anatomical, hydraulic and foliar traits of the eight studied tree species.</t>
  </si>
  <si>
    <t xml:space="preserve"> TS</t>
  </si>
  <si>
    <r>
      <t>δ</t>
    </r>
    <r>
      <rPr>
        <b/>
        <vertAlign val="superscript"/>
        <sz val="10"/>
        <rFont val="Calibri"/>
        <family val="2"/>
      </rPr>
      <t>13</t>
    </r>
    <r>
      <rPr>
        <b/>
        <sz val="10"/>
        <rFont val="Calibri"/>
        <family val="2"/>
      </rPr>
      <t>C [‰ VPDB]</t>
    </r>
  </si>
  <si>
    <t>WUEi</t>
  </si>
  <si>
    <t>Magnification</t>
  </si>
  <si>
    <t>pixels per micron</t>
  </si>
  <si>
    <t>Effective area 1 um2</t>
  </si>
  <si>
    <t>Effective area 2 um2</t>
  </si>
  <si>
    <t>Effective area 3 um2</t>
  </si>
  <si>
    <t>Total Vessel count 1</t>
  </si>
  <si>
    <t>Total Vessel count 2</t>
  </si>
  <si>
    <t>Total Vessel count 3</t>
  </si>
  <si>
    <t>AVR total vessel count</t>
  </si>
  <si>
    <t>Total VA1</t>
  </si>
  <si>
    <t>Total VA2</t>
  </si>
  <si>
    <t>Total VA3</t>
  </si>
  <si>
    <t>AVR VA</t>
  </si>
  <si>
    <t>Total number of vessels 1</t>
  </si>
  <si>
    <t>Total number of vessels 2</t>
  </si>
  <si>
    <t>Total number of vessels 3</t>
  </si>
  <si>
    <t>AVR total number of vessels</t>
  </si>
  <si>
    <t>Total effective area (mm2)</t>
  </si>
  <si>
    <t>Total vessel density (mm-2) 1</t>
  </si>
  <si>
    <t>Total vessel density (mm-2) 2</t>
  </si>
  <si>
    <t>Total vessel density (mm-2) 3</t>
  </si>
  <si>
    <t>Avg vessel lumen area (mm2) 1</t>
  </si>
  <si>
    <t>Avg vessel lumen area (mm2) 2</t>
  </si>
  <si>
    <t>Avg vessel lumen area (mm2) 3</t>
  </si>
  <si>
    <t>Vessel lumen Fraction1</t>
  </si>
  <si>
    <t>Vessel lumen Fraction2</t>
  </si>
  <si>
    <t>Vessel lumen Fraction3</t>
  </si>
  <si>
    <t>Idealized Vdia1</t>
  </si>
  <si>
    <t>Idealized Vdia2</t>
  </si>
  <si>
    <t>Idealized Vdia3</t>
  </si>
  <si>
    <t>VI (Vdia/VDensity)1</t>
  </si>
  <si>
    <t>VI (Vdia/VDensity)2</t>
  </si>
  <si>
    <t>VI (Vdia/VDensity)3</t>
  </si>
  <si>
    <t>Ts1</t>
  </si>
  <si>
    <t>Ts2</t>
  </si>
  <si>
    <t>Ts3</t>
  </si>
  <si>
    <t xml:space="preserve"> (TS)</t>
  </si>
  <si>
    <t>-</t>
  </si>
  <si>
    <t>Guioa acutifolia wp76</t>
  </si>
  <si>
    <t>d13c</t>
  </si>
  <si>
    <t>logVD</t>
  </si>
  <si>
    <t>logTS</t>
  </si>
  <si>
    <t>logVI</t>
  </si>
  <si>
    <t>logVdia</t>
  </si>
  <si>
    <t>undertree</t>
  </si>
  <si>
    <t>ushrub</t>
  </si>
  <si>
    <t>Média de d13c</t>
  </si>
  <si>
    <t>DesvPad de d13c</t>
  </si>
  <si>
    <t>phyord</t>
  </si>
  <si>
    <t>logVF</t>
  </si>
  <si>
    <t>WUEfinal</t>
  </si>
  <si>
    <t>OriginalOrd</t>
  </si>
  <si>
    <t>asin(vmf</t>
  </si>
  <si>
    <t>LOGDBHMAX</t>
  </si>
  <si>
    <t>lOGd13c</t>
  </si>
  <si>
    <t>logVDiamax</t>
  </si>
  <si>
    <t>logDH</t>
  </si>
  <si>
    <t>vmf</t>
  </si>
  <si>
    <t>Max Stem dia</t>
  </si>
  <si>
    <t>dropcacov&lt;-phyl.pca(MyTree, datpca, method="BM", mode="corr")</t>
  </si>
  <si>
    <t>[1] "Y has no names. function will assume that the row order of Y matches tree$tip.label"</t>
  </si>
  <si>
    <t xml:space="preserve">&gt; </t>
  </si>
  <si>
    <t>&gt; summary(dropcacov)</t>
  </si>
  <si>
    <t>Importance of components:</t>
  </si>
  <si>
    <t xml:space="preserve">                             PC1       PC2       PC3       PC4</t>
  </si>
  <si>
    <t>Standard deviation     2.1129063 1.1606374 1.0659781 0.8510511</t>
  </si>
  <si>
    <t>Proportion of Variance 0.5580466 0.1683849 0.1420387 0.0905360</t>
  </si>
  <si>
    <t>Cumulative Proportion  0.5580466 0.7264315 0.8684702 0.9590062</t>
  </si>
  <si>
    <t xml:space="preserve">                              PC5          PC6          PC7</t>
  </si>
  <si>
    <t>Standard deviation     0.56927724 0.0548499553 0.0236579801</t>
  </si>
  <si>
    <t>Proportion of Variance 0.04050957 0.0003760647 0.0000699625</t>
  </si>
  <si>
    <t>Cumulative Proportion  0.99951578 0.9998918414 0.9999618039</t>
  </si>
  <si>
    <t xml:space="preserve">                                PC8</t>
  </si>
  <si>
    <t>Standard deviation     1.748052e-02</t>
  </si>
  <si>
    <t>Proportion of Variance 3.819608e-05</t>
  </si>
  <si>
    <t>Cumulative Proportion  1.000000e+00</t>
  </si>
  <si>
    <t>&gt; head(dropcacov)</t>
  </si>
  <si>
    <t>$Eval</t>
  </si>
  <si>
    <t xml:space="preserve">         PC1      PC2      PC3      PC4       PC5         PC6</t>
  </si>
  <si>
    <t>PC1 4.464373 0.000000 0.000000 0.000000 0.0000000 0.000000000</t>
  </si>
  <si>
    <t>PC2 0.000000 1.347079 0.000000 0.000000 0.0000000 0.000000000</t>
  </si>
  <si>
    <t>PC3 0.000000 0.000000 1.136309 0.000000 0.0000000 0.000000000</t>
  </si>
  <si>
    <t>PC4 0.000000 0.000000 0.000000 0.724288 0.0000000 0.000000000</t>
  </si>
  <si>
    <t>PC5 0.000000 0.000000 0.000000 0.000000 0.3240766 0.000000000</t>
  </si>
  <si>
    <t>PC6 0.000000 0.000000 0.000000 0.000000 0.0000000 0.003008518</t>
  </si>
  <si>
    <t>PC7 0.000000 0.000000 0.000000 0.000000 0.0000000 0.000000000</t>
  </si>
  <si>
    <t>PC8 0.000000 0.000000 0.000000 0.000000 0.0000000 0.000000000</t>
  </si>
  <si>
    <t xml:space="preserve">          PC7          PC8</t>
  </si>
  <si>
    <t>PC1 0.0000000 0.0000000000</t>
  </si>
  <si>
    <t>PC2 0.0000000 0.0000000000</t>
  </si>
  <si>
    <t>PC3 0.0000000 0.0000000000</t>
  </si>
  <si>
    <t>PC4 0.0000000 0.0000000000</t>
  </si>
  <si>
    <t>PC5 0.0000000 0.0000000000</t>
  </si>
  <si>
    <t>PC6 0.0000000 0.0000000000</t>
  </si>
  <si>
    <t>PC7 0.0005597 0.0000000000</t>
  </si>
  <si>
    <t>PC8 0.0000000 0.0003055687</t>
  </si>
  <si>
    <t>$Evec</t>
  </si>
  <si>
    <t xml:space="preserve">                      PC1          PC2          PC3         PC4</t>
  </si>
  <si>
    <t>WD           -0.310577352 -0.298362820  0.008294734  0.68072414</t>
  </si>
  <si>
    <t>VD           -0.402893800  0.420783723 -0.035284721  0.17009885</t>
  </si>
  <si>
    <t>TS            0.441532207  0.259406931  0.082592623  0.17376122</t>
  </si>
  <si>
    <t>VI            0.441182406 -0.278876623  0.051141812 -0.10477470</t>
  </si>
  <si>
    <t>Vdia          0.468598194 -0.008386613  0.075402441  0.03833731</t>
  </si>
  <si>
    <t>VF            0.242602839  0.683795227  0.081629082  0.36979142</t>
  </si>
  <si>
    <t>vmf           0.003248788 -0.205983702  0.866496778  0.23789102</t>
  </si>
  <si>
    <t>Max.Stem.dia  0.270508282 -0.280679579 -0.475482553  0.52125114</t>
  </si>
  <si>
    <t xml:space="preserve">                     PC5           PC6           PC7          PC8</t>
  </si>
  <si>
    <t>WD           -0.59246062 -0.0055312656  0.0042854675 -0.002939815</t>
  </si>
  <si>
    <t>VD            0.20101793 -0.6514648422  0.2909885934  0.284517139</t>
  </si>
  <si>
    <t>TS           -0.16792338  0.1279178915 -0.2162470850  0.780652805</t>
  </si>
  <si>
    <t>VI           -0.20502176 -0.7464986200 -0.3058467053 -0.145452299</t>
  </si>
  <si>
    <t>Vdia         -0.18970794 -0.0021152426  0.8546305417 -0.082481393</t>
  </si>
  <si>
    <t>VF           -0.04481351  0.0438426034 -0.2111577520 -0.530698528</t>
  </si>
  <si>
    <t>vmf           0.38744465 -0.0005233699 -0.0045196614  0.004159698</t>
  </si>
  <si>
    <t>Max.Stem.dia  0.59181020 -0.0035868922 -0.0009370062  0.002184326</t>
  </si>
  <si>
    <t>$S</t>
  </si>
  <si>
    <t xml:space="preserve">                                    PC1         PC2         PC3</t>
  </si>
  <si>
    <t>Argyrodendron_peralatum     1.791682944 -1.97755874 -2.31732606</t>
  </si>
  <si>
    <t>Commersonia_macrostipula    1.707874016  0.90346927 -1.85637770</t>
  </si>
  <si>
    <t>Dysoxylum_papuanum          0.032823860 -2.43642688 -1.56427280</t>
  </si>
  <si>
    <t>Dysoxylum_parasiticum       0.164863977 -1.33846335 -2.06462686</t>
  </si>
  <si>
    <t>Dysoxylum_pettigrewianum    0.273134523 -2.74257328 -1.49913969</t>
  </si>
  <si>
    <t>Dysoxylum_oppositifolium   -2.393742101  0.72685276 -2.06249428</t>
  </si>
  <si>
    <t>Aglaia_meridionalis        -2.579004035  1.77289054  0.09902553</t>
  </si>
  <si>
    <t>Melicope_eleryana           1.623175165 -2.04786306 -0.74476461</t>
  </si>
  <si>
    <t>Brombya_platynema          -3.049174618 -0.59313493 -2.48578762</t>
  </si>
  <si>
    <t>Medicosma_fareana          -3.001064906 -0.61185292 -1.89755281</t>
  </si>
  <si>
    <t>Synima_cordierorum         -0.737133001 -2.55789348 -1.45016643</t>
  </si>
  <si>
    <t>Guioa_acutifolia           -0.274788081 -1.73468428 -0.06533840</t>
  </si>
  <si>
    <t>Cupaniopsis_dipplogotoides -5.265379701 -1.17454355 -1.22700258</t>
  </si>
  <si>
    <t>Harpullia_rhitycarpa       -5.836197365 -1.02519720  1.42323079</t>
  </si>
  <si>
    <t>Rhus_taitanses              1.271004811  0.88488781  0.45113069</t>
  </si>
  <si>
    <t>Syzygium_graveolens         3.307860813  0.39602787 -0.52862218</t>
  </si>
  <si>
    <t>Syzygium_gustavoides        1.427689764 -0.14003801 -1.82873160</t>
  </si>
  <si>
    <t>Syzygium_sayeri             1.666181853  0.07130508 -1.36844856</t>
  </si>
  <si>
    <t>Archirhodomyrtus_beckleri  -1.327002550 -1.12318275  1.71284754</t>
  </si>
  <si>
    <t>Pilidiostigma_papuanum     -4.057533379 -1.82532274  1.71797133</t>
  </si>
  <si>
    <t>Melastoma_wp48             -1.438700425  1.88042169  0.03535663</t>
  </si>
  <si>
    <t>Castanospermum_australe     1.965753026 -2.06104969 -2.72046785</t>
  </si>
  <si>
    <t>Mucuna_gigantea             7.849843580  1.39458131  0.59259459</t>
  </si>
  <si>
    <t>Entada_phaseloides          6.776434994  0.28067969 -0.22082287</t>
  </si>
  <si>
    <t>Caesalpinea_traceyi        -1.225504305 -0.00476363  0.15884063</t>
  </si>
  <si>
    <t>Ficus_congesta              1.102136960 -1.91897326 -0.73214311</t>
  </si>
  <si>
    <t>Ficus_septica               1.845083037 -0.16484626 -0.36657321</t>
  </si>
  <si>
    <t>ficus_variegata             2.982048030 -2.15944706 -0.42566354</t>
  </si>
  <si>
    <t>Ficus_leptoclada            0.014922169 -2.12440739 -0.22413503</t>
  </si>
  <si>
    <t>trophis_scandens           -0.321829387  2.34803843 -0.96336299</t>
  </si>
  <si>
    <t>Pipturus_argenteus          1.850670527 -0.07820394  0.27299095</t>
  </si>
  <si>
    <t>Trema_tomentosa             0.479815589  0.34113548 -1.37148605</t>
  </si>
  <si>
    <t>Trema_orientalis            2.937962261 -0.93587181  0.14845751</t>
  </si>
  <si>
    <t>Alphitonia_periei           1.065249443 -1.00341612 -0.25654088</t>
  </si>
  <si>
    <t>Elaeagnus_triflora          0.006110175  1.56814938  2.85526916</t>
  </si>
  <si>
    <t>Breynia_stipitata          -4.517221609  1.72111878 -1.29817303</t>
  </si>
  <si>
    <t>Glochidium_sumatranum       0.976561355  1.07824487 -2.19862147</t>
  </si>
  <si>
    <t>Cleistanthus_myrianthus    -3.509418992 -1.19671450 -2.55612451</t>
  </si>
  <si>
    <t>Macaranga_involucrata      -1.096777324  0.46368106  0.41557685</t>
  </si>
  <si>
    <t>Macaranga_tanarius          1.968072278  0.34350835 -2.04513919</t>
  </si>
  <si>
    <t>Macaranga_subdentata       -0.768038795 -1.61533703 -1.99711797</t>
  </si>
  <si>
    <t>Mallotus_mollissimus        2.035048199 -0.75779756  0.08953183</t>
  </si>
  <si>
    <t>Mallotus_paniculatus        1.756266863 -0.72961237 -1.25141969</t>
  </si>
  <si>
    <t>Aleurites_rockinghamensis   3.573483383 -2.30962606 -0.13095796</t>
  </si>
  <si>
    <t>Endospermum_myrmecophilum   2.509560517 -1.08001953 -1.09689449</t>
  </si>
  <si>
    <t>Homalanthus_novoguinensis   3.012085785  0.70451723 -0.95261220</t>
  </si>
  <si>
    <t>Rockinghamia_angustifolia  -0.631295597 -1.85970789 -1.09296453</t>
  </si>
  <si>
    <t>Brackenridgea_australiana  -2.938739395 -1.99037898  2.00014908</t>
  </si>
  <si>
    <t>Ryparosa_kurangii          -2.523404494 -0.40841496 -2.56357152</t>
  </si>
  <si>
    <t>Elaeocarpus_angustifolius   2.636279229 -1.18662396 -1.20014131</t>
  </si>
  <si>
    <t>Gilbeeea_whypallana        -2.556507680  1.27099738 -1.67950324</t>
  </si>
  <si>
    <t>Leea_indica                -0.975163495 -3.43911686  1.55702295</t>
  </si>
  <si>
    <t>Cissus_penninervis          3.666042632  1.08510574 -0.04616259</t>
  </si>
  <si>
    <t>Tetrastigma_nitens          3.199967404  2.42134423  1.46302265</t>
  </si>
  <si>
    <t>Callicarpa_longifolia      -4.032967784  2.46128246  0.30720168</t>
  </si>
  <si>
    <t>Neosepicaea_jucunda         0.040266827  1.24517963 -1.08226163</t>
  </si>
  <si>
    <t>Merremia_peltata            5.626593399  0.97181458  2.54931262</t>
  </si>
  <si>
    <t>Tarenna_dallachiana        -3.482043606  1.23657137  1.21215265</t>
  </si>
  <si>
    <t>Ixora_biflora              -5.116145091 -1.83568141  2.57800778</t>
  </si>
  <si>
    <t>Timonius_timon             -0.683226785  0.40296391 -0.60564826</t>
  </si>
  <si>
    <t>Antirhea_tenuiflora        -1.462835602  1.93365600 -2.48781618</t>
  </si>
  <si>
    <t>Amaracarpus_nematopodus    -5.889349303  1.42570036 -0.11678914</t>
  </si>
  <si>
    <t>Atractorcarpus_hirtus      -6.602402055 -1.12960059  1.62981939</t>
  </si>
  <si>
    <t>Lasianthus_kurzii          -4.717974274  1.50258706 -0.10056081</t>
  </si>
  <si>
    <t>Psychotria_dallachiana     -6.335205495  2.28713494 -1.42151328</t>
  </si>
  <si>
    <t>alstonia_scholaris          2.065559364 -0.01594857 -2.63427889</t>
  </si>
  <si>
    <t>Ichnocarpus_frutescens      0.703334659  2.49580997  1.25874134</t>
  </si>
  <si>
    <t>Strychnos_minor             0.198996039  1.79304898  0.34818283</t>
  </si>
  <si>
    <t>Citronella_smythii         -1.209063046 -1.31504883  0.58438295</t>
  </si>
  <si>
    <t>Gomphandra_australiana      0.527774338 -0.22519611 -1.10232443</t>
  </si>
  <si>
    <t>Schefflera_actinophylla    -0.129655077 -0.05664492 -1.09973600</t>
  </si>
  <si>
    <t>Pittosporum_rubiginosum    -6.671043492  0.08625785 -0.09979763</t>
  </si>
  <si>
    <t>Ardisia_brevipetala        -6.121710732  0.18223331 -1.35397884</t>
  </si>
  <si>
    <t>Embelia_caulialata          1.504414067  2.11379977 -0.90879946</t>
  </si>
  <si>
    <t>Niemeyera_prunifera        -1.655900401  1.63610599 -3.03013011</t>
  </si>
  <si>
    <t>Tetracera_nortidiana        2.635345709  0.91226377  3.40197929</t>
  </si>
  <si>
    <t>Austromuellera_trinervia    0.881031161 -1.38503639 -1.55182557</t>
  </si>
  <si>
    <t>Cardwellia_sublimis         2.237688706 -1.26147102 -1.84658867</t>
  </si>
  <si>
    <t>Musgravea_heterophylla      0.884250585 -1.36194972 -1.37515768</t>
  </si>
  <si>
    <t>Hypserpa_decumbens          0.892427639 -0.38382123  0.84031236</t>
  </si>
  <si>
    <t>Rourea_brachyandra          1.315981552  0.13716339  2.91368646</t>
  </si>
  <si>
    <t>Cryptocarya_mackinoniana    1.653847976 -0.99990783 -0.18485354</t>
  </si>
  <si>
    <t>Cryptocarya_murrayi         1.513118905  0.18180016 -1.49526089</t>
  </si>
  <si>
    <t>Endiandra_microneura        2.704258409 -1.67991493 -0.25831679</t>
  </si>
  <si>
    <t>Hernandia_albiflora        -5.323457163  2.49284448 -0.34004379</t>
  </si>
  <si>
    <t>Cananga_odorata             2.287479033  0.06869500 -2.51390637</t>
  </si>
  <si>
    <t>Haplostichantus_ramiflorus -5.354931818 -0.65385834 -2.10993047</t>
  </si>
  <si>
    <t>Pseuduvaria_froggatti      -2.767668567  0.14963015 -2.66689783</t>
  </si>
  <si>
    <t>Eupomatia_laurina          -2.721784853  1.07706945 -1.09720565</t>
  </si>
  <si>
    <t>Myristica_globosa           1.670281440 -1.29767688 -1.29677138</t>
  </si>
  <si>
    <t xml:space="preserve">                                     PC4          PC5</t>
  </si>
  <si>
    <t>Argyrodendron_peralatum     1.6270994339 -1.655070614</t>
  </si>
  <si>
    <t>Commersonia_macrostipula   -0.9567654652 -0.382066706</t>
  </si>
  <si>
    <t>Dysoxylum_papuanum          1.4331640291 -0.025128142</t>
  </si>
  <si>
    <t>Dysoxylum_parasiticum      -0.3174716547 -1.342949758</t>
  </si>
  <si>
    <t>Dysoxylum_pettigrewianum    0.5167471224 -0.590013848</t>
  </si>
  <si>
    <t>Dysoxylum_oppositifolium    1.0378454158 -1.072783983</t>
  </si>
  <si>
    <t>Aglaia_meridionalis        -0.2130649212 -0.816452135</t>
  </si>
  <si>
    <t>Melicope_eleryana          -2.2574036077 -0.078620800</t>
  </si>
  <si>
    <t>Brombya_platynema           0.3105899594 -0.946785511</t>
  </si>
  <si>
    <t>Medicosma_fareana           0.2624944888 -0.076039333</t>
  </si>
  <si>
    <t>Synima_cordierorum          0.9288817073 -0.637849993</t>
  </si>
  <si>
    <t>Guioa_acutifolia           -0.8220168563  0.459560753</t>
  </si>
  <si>
    <t>Cupaniopsis_dipplogotoides -1.0491973956 -1.769434215</t>
  </si>
  <si>
    <t>Harpullia_rhitycarpa       -1.3809183689 -0.605705776</t>
  </si>
  <si>
    <t>Rhus_taitanses             -1.9417937593 -0.606503049</t>
  </si>
  <si>
    <t>Syzygium_graveolens         1.4912053617  0.126816643</t>
  </si>
  <si>
    <t>Syzygium_gustavoides        0.6543629286  0.050438512</t>
  </si>
  <si>
    <t>Syzygium_sayeri             1.4400947351  0.691484137</t>
  </si>
  <si>
    <t>Archirhodomyrtus_beckleri  -0.1745302783 -0.460165111</t>
  </si>
  <si>
    <t>Pilidiostigma_papuanum     -0.8932526478 -1.103285472</t>
  </si>
  <si>
    <t>Melastoma_wp48             -1.4206326377 -0.815633347</t>
  </si>
  <si>
    <t>Castanospermum_australe     0.5503526168 -0.042472004</t>
  </si>
  <si>
    <t>Mucuna_gigantea            -1.3287782111 -1.933623762</t>
  </si>
  <si>
    <t>Entada_phaseloides         -0.8276879945 -1.870465546</t>
  </si>
  <si>
    <t>Caesalpinea_traceyi        -1.3116734487  0.461516437</t>
  </si>
  <si>
    <t>Ficus_congesta             -1.3795758385 -0.906841814</t>
  </si>
  <si>
    <t>Ficus_septica              -1.4382566709 -1.271634957</t>
  </si>
  <si>
    <t>ficus_variegata            -1.6823256925  0.250925002</t>
  </si>
  <si>
    <t>Ficus_leptoclada           -2.5294728954 -1.484377781</t>
  </si>
  <si>
    <t>trophis_scandens           -0.2735773977 -0.965237985</t>
  </si>
  <si>
    <t>Pipturus_argenteus         -2.7752861272 -0.841651158</t>
  </si>
  <si>
    <t>Trema_tomentosa            -2.4999955570 -0.196650934</t>
  </si>
  <si>
    <t>Trema_orientalis           -1.1292780077  0.083882481</t>
  </si>
  <si>
    <t>Alphitonia_periei           0.6182443557 -0.000404569</t>
  </si>
  <si>
    <t>Elaeagnus_triflora          1.8734574369  0.277132712</t>
  </si>
  <si>
    <t>Breynia_stipitata          -0.2585313349 -0.723870975</t>
  </si>
  <si>
    <t>Glochidium_sumatranum       1.2516958269 -0.768335466</t>
  </si>
  <si>
    <t>Cleistanthus_myrianthus     1.0024078884 -0.278200602</t>
  </si>
  <si>
    <t>Macaranga_involucrata      -0.6004556569 -0.213327159</t>
  </si>
  <si>
    <t>Macaranga_tanarius         -0.2885835026 -0.669986729</t>
  </si>
  <si>
    <t>Macaranga_subdentata       -1.1478461602  0.432818329</t>
  </si>
  <si>
    <t>Mallotus_mollissimus       -1.7158893571 -0.359771789</t>
  </si>
  <si>
    <t>Mallotus_paniculatus       -0.7275552996  0.814911852</t>
  </si>
  <si>
    <t>Aleurites_rockinghamensis  -0.7403550217 -0.418508705</t>
  </si>
  <si>
    <t>Endospermum_myrmecophilum  -1.6591297307 -0.653373344</t>
  </si>
  <si>
    <t>Homalanthus_novoguinensis  -1.9103259274  0.300654773</t>
  </si>
  <si>
    <t>Rockinghamia_angustifolia   0.5113313652 -0.880941911</t>
  </si>
  <si>
    <t>Brackenridgea_australiana   1.5531380907  0.518271191</t>
  </si>
  <si>
    <t>Ryparosa_kurangii          -0.6217975148 -0.224247262</t>
  </si>
  <si>
    <t>Elaeocarpus_angustifolius   0.0649900567  0.490177410</t>
  </si>
  <si>
    <t>Gilbeeea_whypallana         0.7634368173  1.956662260</t>
  </si>
  <si>
    <t>Leea_indica                -3.1952262756  0.202889641</t>
  </si>
  <si>
    <t>Cissus_penninervis         -0.2847907752 -0.295802143</t>
  </si>
  <si>
    <t>Tetrastigma_nitens         -0.0994360637  1.119980902</t>
  </si>
  <si>
    <t>Callicarpa_longifolia      -2.2838416371  0.029830670</t>
  </si>
  <si>
    <t>Neosepicaea_jucunda        -1.7352383648 -0.148848982</t>
  </si>
  <si>
    <t>Merremia_peltata           -0.6652089015 -0.344819528</t>
  </si>
  <si>
    <t>Tarenna_dallachiana        -0.7719111567  1.042202409</t>
  </si>
  <si>
    <t>Ixora_biflora               1.0739799013 -0.378803858</t>
  </si>
  <si>
    <t>Timonius_timon             -1.7258957851 -0.980910896</t>
  </si>
  <si>
    <t>Antirhea_tenuiflora         0.0003831086  0.393433780</t>
  </si>
  <si>
    <t>Amaracarpus_nematopodus    -0.9443296211  1.002621985</t>
  </si>
  <si>
    <t>Atractorcarpus_hirtus      -0.3588885397 -0.035770614</t>
  </si>
  <si>
    <t>Lasianthus_kurzii          -0.8778840045 -1.243358483</t>
  </si>
  <si>
    <t>Psychotria_dallachiana     -2.0090556716  0.094299395</t>
  </si>
  <si>
    <t>alstonia_scholaris         -1.4065038016  0.599838860</t>
  </si>
  <si>
    <t>Ichnocarpus_frutescens      0.4924294481 -0.253394972</t>
  </si>
  <si>
    <t>Strychnos_minor            -0.2780857562 -0.095119555</t>
  </si>
  <si>
    <t>Citronella_smythii         -0.5623682771  0.982045726</t>
  </si>
  <si>
    <t>Gomphandra_australiana     -1.1739043879  0.961688804</t>
  </si>
  <si>
    <t>Schefflera_actinophylla    -2.7406235985 -0.130790908</t>
  </si>
  <si>
    <t>Pittosporum_rubiginosum    -0.8642840764 -0.261563786</t>
  </si>
  <si>
    <t>Ardisia_brevipetala        -1.8541061148 -1.083773471</t>
  </si>
  <si>
    <t>Embelia_caulialata         -1.4005104705 -0.049617847</t>
  </si>
  <si>
    <t>Niemeyera_prunifera         0.7828843328 -0.844813750</t>
  </si>
  <si>
    <t>Tetracera_nortidiana        0.2364987035 -0.311366763</t>
  </si>
  <si>
    <t>Austromuellera_trinervia    1.1129523132 -1.155393862</t>
  </si>
  <si>
    <t>Cardwellia_sublimis         0.5558973926 -0.009199464</t>
  </si>
  <si>
    <t>Musgravea_heterophylla      0.6485371727 -0.239913085</t>
  </si>
  <si>
    <t>Hypserpa_decumbens          0.8711712580 -0.651904815</t>
  </si>
  <si>
    <t>Rourea_brachyandra          0.6444624991  0.129263876</t>
  </si>
  <si>
    <t>Cryptocarya_mackinoniana   -0.9112115081  1.307459845</t>
  </si>
  <si>
    <t>Cryptocarya_murrayi         0.2708080440 -0.597377748</t>
  </si>
  <si>
    <t>Endiandra_microneura        1.3111310745 -0.565713746</t>
  </si>
  <si>
    <t>Hernandia_albiflora        -0.6654007505  0.454143840</t>
  </si>
  <si>
    <t>Cananga_odorata            -2.0243655304 -0.495247024</t>
  </si>
  <si>
    <t>Haplostichantus_ramiflorus -1.5975862920 -0.618561310</t>
  </si>
  <si>
    <t>Pseuduvaria_froggatti      -0.3706698909 -0.797370763</t>
  </si>
  <si>
    <t>Eupomatia_laurina           0.0144115162  0.325372373</t>
  </si>
  <si>
    <t>Myristica_globosa          -1.1057182924  0.715112125</t>
  </si>
  <si>
    <t xml:space="preserve">                                     PC6           PC7</t>
  </si>
  <si>
    <t>Argyrodendron_peralatum     0.0237978791  1.526792e-02</t>
  </si>
  <si>
    <t>Commersonia_macrostipula   -0.1636178499  2.595466e-02</t>
  </si>
  <si>
    <t>Dysoxylum_papuanum          0.0176670015  6.384104e-03</t>
  </si>
  <si>
    <t>Dysoxylum_parasiticum      -0.0093946502  2.043392e-03</t>
  </si>
  <si>
    <t>Dysoxylum_pettigrewianum    0.0191021590  1.730445e-03</t>
  </si>
  <si>
    <t>Dysoxylum_oppositifolium   -0.0414607915  2.767588e-03</t>
  </si>
  <si>
    <t>Aglaia_meridionalis         0.0201593316  1.097601e-02</t>
  </si>
  <si>
    <t>Melicope_eleryana           0.0425683096 -9.931473e-04</t>
  </si>
  <si>
    <t>Brombya_platynema           0.0146103586  2.805000e-03</t>
  </si>
  <si>
    <t>Medicosma_fareana           0.0399253168  7.712691e-03</t>
  </si>
  <si>
    <t>Synima_cordierorum         -0.0834075061  1.081643e-02</t>
  </si>
  <si>
    <t>Guioa_acutifolia            0.0530050771  4.550865e-05</t>
  </si>
  <si>
    <t>Cupaniopsis_dipplogotoides  0.0361006485 -3.523669e-03</t>
  </si>
  <si>
    <t>Harpullia_rhitycarpa       -0.3435058859 -1.950566e-02</t>
  </si>
  <si>
    <t>Rhus_taitanses              0.0387502669 -2.650569e-02</t>
  </si>
  <si>
    <t>Syzygium_graveolens         0.0214149004  1.770288e-02</t>
  </si>
  <si>
    <t>Syzygium_gustavoides        0.0235652400  1.379150e-02</t>
  </si>
  <si>
    <t>Syzygium_sayeri            -0.0344144089  1.821355e-02</t>
  </si>
  <si>
    <t>Archirhodomyrtus_beckleri   0.0396274750  1.877228e-03</t>
  </si>
  <si>
    <t>Pilidiostigma_papuanum     -0.0002379163 -1.520676e-02</t>
  </si>
  <si>
    <t>Melastoma_wp48             -0.0588228564  7.959468e-03</t>
  </si>
  <si>
    <t>Castanospermum_australe    -0.1250385486  1.826610e-02</t>
  </si>
  <si>
    <t>Mucuna_gigantea             0.0414738055  2.277599e-02</t>
  </si>
  <si>
    <t>Entada_phaseloides          0.0136715821  2.143206e-02</t>
  </si>
  <si>
    <t>Caesalpinea_traceyi         0.0403759955 -6.335081e-03</t>
  </si>
  <si>
    <t>Ficus_congesta              0.0286581580  7.761119e-03</t>
  </si>
  <si>
    <t>Ficus_septica               0.0234489015 -1.710039e-02</t>
  </si>
  <si>
    <t>ficus_variegata            -0.0135137332 -1.738756e-03</t>
  </si>
  <si>
    <t>Ficus_leptoclada            0.0507732120  5.132516e-04</t>
  </si>
  <si>
    <t>trophis_scandens            0.0299257690  1.992650e-02</t>
  </si>
  <si>
    <t>Pipturus_argenteus          0.0184924404  8.892119e-03</t>
  </si>
  <si>
    <t>Trema_tomentosa            -0.0133842683 -1.498266e-04</t>
  </si>
  <si>
    <t>Trema_orientalis            0.0233163279 -4.540920e-03</t>
  </si>
  <si>
    <t>Alphitonia_periei           0.0290567089  2.760366e-03</t>
  </si>
  <si>
    <t>Elaeagnus_triflora          0.0124207409  7.213373e-03</t>
  </si>
  <si>
    <t>Breynia_stipitata           0.0330082484  1.421727e-02</t>
  </si>
  <si>
    <t>Glochidium_sumatranum       0.0062123080  1.907280e-02</t>
  </si>
  <si>
    <t>Cleistanthus_myrianthus     0.0001243531  6.937718e-03</t>
  </si>
  <si>
    <t>Macaranga_involucrata       0.0382658118  3.426145e-03</t>
  </si>
  <si>
    <t>Macaranga_tanarius         -0.0152528892  1.759937e-03</t>
  </si>
  <si>
    <t>Macaranga_subdentata        0.0461090534 -3.649894e-03</t>
  </si>
  <si>
    <t>Mallotus_mollissimus        0.0596927133  4.115818e-03</t>
  </si>
  <si>
    <t>Mallotus_paniculatus        0.0350360791  1.906190e-03</t>
  </si>
  <si>
    <t>Aleurites_rockinghamensis   0.0424596138  7.201242e-03</t>
  </si>
  <si>
    <t>Endospermum_myrmecophilum   0.0081150747  2.229476e-03</t>
  </si>
  <si>
    <t>Homalanthus_novoguinensis   0.0330948000  1.648521e-04</t>
  </si>
  <si>
    <t>Rockinghamia_angustifolia   0.0264941425  7.886750e-03</t>
  </si>
  <si>
    <t>Brackenridgea_australiana   0.0234538482 -1.517380e-02</t>
  </si>
  <si>
    <t>Ryparosa_kurangii           0.0379878447  7.451727e-03</t>
  </si>
  <si>
    <t>Elaeocarpus_angustifolius   0.0508415520 -8.189568e-03</t>
  </si>
  <si>
    <t>Gilbeeea_whypallana        -0.0093773771 -2.138307e-04</t>
  </si>
  <si>
    <t>Leea_indica                -0.0129784960 -1.469271e-02</t>
  </si>
  <si>
    <t>Cissus_penninervis         -0.0370679362 -2.509076e-01</t>
  </si>
  <si>
    <t>Tetrastigma_nitens          0.0273645208 -1.022856e-02</t>
  </si>
  <si>
    <t>Callicarpa_longifolia       0.0528204680  1.363052e-03</t>
  </si>
  <si>
    <t>Neosepicaea_jucunda         0.0190909968 -2.120381e-02</t>
  </si>
  <si>
    <t>Merremia_peltata            0.0155173598  9.067679e-03</t>
  </si>
  <si>
    <t>Tarenna_dallachiana         0.0462164422 -5.450241e-03</t>
  </si>
  <si>
    <t>Ixora_biflora               0.0329457527 -3.663494e-03</t>
  </si>
  <si>
    <t>Timonius_timon              0.0457325094  1.125906e-02</t>
  </si>
  <si>
    <t>Antirhea_tenuiflora         0.0025000876  1.012961e-02</t>
  </si>
  <si>
    <t>Amaracarpus_nematopodus     0.0272128420 -1.289471e-02</t>
  </si>
  <si>
    <t>Atractorcarpus_hirtus      -0.0907382013 -1.814811e-02</t>
  </si>
  <si>
    <t>Lasianthus_kurzii           0.0160692919  1.251935e-02</t>
  </si>
  <si>
    <t>Psychotria_dallachiana      0.0513145870 -1.812798e-03</t>
  </si>
  <si>
    <t>alstonia_scholaris          0.0213141092  4.726515e-03</t>
  </si>
  <si>
    <t>Ichnocarpus_frutescens     -0.0084527963  1.550976e-02</t>
  </si>
  <si>
    <t>Strychnos_minor             0.0398893859  1.110829e-02</t>
  </si>
  <si>
    <t>Citronella_smythii          0.0239706674 -6.811285e-03</t>
  </si>
  <si>
    <t>Gomphandra_australiana      0.0487213706  3.322952e-03</t>
  </si>
  <si>
    <t>Schefflera_actinophylla    -0.0406230620  5.221659e-04</t>
  </si>
  <si>
    <t>Pittosporum_rubiginosum     0.0317288245 -7.827734e-04</t>
  </si>
  <si>
    <t>Ardisia_brevipetala         0.0516158750 -3.379452e-03</t>
  </si>
  <si>
    <t>Embelia_caulialata          0.0529666701 -2.541071e-03</t>
  </si>
  <si>
    <t>Niemeyera_prunifera        -0.0050018228  2.847880e-02</t>
  </si>
  <si>
    <t>Tetracera_nortidiana       -0.0423127384  1.008336e-02</t>
  </si>
  <si>
    <t>Austromuellera_trinervia    0.0380978533  1.751709e-02</t>
  </si>
  <si>
    <t>Cardwellia_sublimis         0.0397593468  1.107552e-02</t>
  </si>
  <si>
    <t>Musgravea_heterophylla      0.0016470677 -8.533817e-03</t>
  </si>
  <si>
    <t>Hypserpa_decumbens         -0.0940459519  1.607891e-02</t>
  </si>
  <si>
    <t>Rourea_brachyandra          0.0367777740  3.167169e-04</t>
  </si>
  <si>
    <t>Cryptocarya_mackinoniana    0.0242070314 -3.307446e-03</t>
  </si>
  <si>
    <t>Cryptocarya_murrayi        -0.0556545090  1.580864e-02</t>
  </si>
  <si>
    <t>Endiandra_microneura       -0.0367194966  1.192449e-02</t>
  </si>
  <si>
    <t>Hernandia_albiflora         0.0332218525  2.418743e-03</t>
  </si>
  <si>
    <t>Cananga_odorata            -0.3131974342  3.481483e-02</t>
  </si>
  <si>
    <t>Haplostichantus_ramiflorus -0.0184974124 -9.790306e-03</t>
  </si>
  <si>
    <t>Pseuduvaria_froggatti      -0.0230828140  1.474893e-02</t>
  </si>
  <si>
    <t>Eupomatia_laurina           0.0103039080  1.755763e-03</t>
  </si>
  <si>
    <t>Myristica_globosa           0.0546835737 -2.717806e-02</t>
  </si>
  <si>
    <t xml:space="preserve">                                     PC8</t>
  </si>
  <si>
    <t>Argyrodendron_peralatum    -0.0289118181</t>
  </si>
  <si>
    <t>Commersonia_macrostipula   -0.0193172378</t>
  </si>
  <si>
    <t>Dysoxylum_papuanum         -0.0174998499</t>
  </si>
  <si>
    <t>Dysoxylum_parasiticum      -0.0350283598</t>
  </si>
  <si>
    <t>Dysoxylum_pettigrewianum   -0.0179945096</t>
  </si>
  <si>
    <t>Dysoxylum_oppositifolium   -0.0378096605</t>
  </si>
  <si>
    <t>Aglaia_meridionalis        -0.0202595772</t>
  </si>
  <si>
    <t>Melicope_eleryana           0.0060292879</t>
  </si>
  <si>
    <t>Brombya_platynema           0.0067161116</t>
  </si>
  <si>
    <t>Medicosma_fareana          -0.0087067600</t>
  </si>
  <si>
    <t>Synima_cordierorum         -0.0141848660</t>
  </si>
  <si>
    <t>Guioa_acutifolia           -0.0068502714</t>
  </si>
  <si>
    <t>Cupaniopsis_dipplogotoides  0.0087919929</t>
  </si>
  <si>
    <t>Harpullia_rhitycarpa       -0.0522468786</t>
  </si>
  <si>
    <t>Rhus_taitanses             -0.0144456838</t>
  </si>
  <si>
    <t>Syzygium_graveolens        -0.0242835521</t>
  </si>
  <si>
    <t>Syzygium_gustavoides       -0.0223251534</t>
  </si>
  <si>
    <t>Syzygium_sayeri            -0.0160283911</t>
  </si>
  <si>
    <t>Archirhodomyrtus_beckleri  -0.0059551469</t>
  </si>
  <si>
    <t>Pilidiostigma_papuanum      0.0038608307</t>
  </si>
  <si>
    <t>Melastoma_wp48              0.0599267925</t>
  </si>
  <si>
    <t>Castanospermum_australe    -0.0142055422</t>
  </si>
  <si>
    <t>Mucuna_gigantea            -0.0274897609</t>
  </si>
  <si>
    <t>Entada_phaseloides          0.0011698308</t>
  </si>
  <si>
    <t>Caesalpinea_traceyi        -0.0089673552</t>
  </si>
  <si>
    <t>Ficus_congesta             -0.0007322701</t>
  </si>
  <si>
    <t>Ficus_septica               0.0611682809</t>
  </si>
  <si>
    <t>ficus_variegata            -0.0088854719</t>
  </si>
  <si>
    <t>Ficus_leptoclada           -0.0199098628</t>
  </si>
  <si>
    <t>trophis_scandens           -0.0231314055</t>
  </si>
  <si>
    <t>Pipturus_argenteus         -0.0187589316</t>
  </si>
  <si>
    <t>Trema_tomentosa            -0.0294290727</t>
  </si>
  <si>
    <t>Trema_orientalis           -0.0239009671</t>
  </si>
  <si>
    <t>Alphitonia_periei          -0.0131602106</t>
  </si>
  <si>
    <t>Elaeagnus_triflora         -0.0094550745</t>
  </si>
  <si>
    <t>Breynia_stipitata          -0.0165988758</t>
  </si>
  <si>
    <t>Glochidium_sumatranum       0.0074839059</t>
  </si>
  <si>
    <t>Cleistanthus_myrianthus    -0.0099227912</t>
  </si>
  <si>
    <t>Macaranga_involucrata      -0.0058521745</t>
  </si>
  <si>
    <t>Macaranga_tanarius         -0.0337529913</t>
  </si>
  <si>
    <t>Macaranga_subdentata       -0.0104367511</t>
  </si>
  <si>
    <t>Mallotus_mollissimus       -0.0127102122</t>
  </si>
  <si>
    <t>Mallotus_paniculatus        0.0056243160</t>
  </si>
  <si>
    <t>Aleurites_rockinghamensis  -0.0206498865</t>
  </si>
  <si>
    <t>Endospermum_myrmecophilum  -0.0058535487</t>
  </si>
  <si>
    <t>Homalanthus_novoguinensis  -0.0196407368</t>
  </si>
  <si>
    <t>Rockinghamia_angustifolia   0.0120072809</t>
  </si>
  <si>
    <t>Brackenridgea_australiana   0.0398305787</t>
  </si>
  <si>
    <t>Ryparosa_kurangii          -0.0137903837</t>
  </si>
  <si>
    <t>Elaeocarpus_angustifolius   0.0028167737</t>
  </si>
  <si>
    <t>Gilbeeea_whypallana        -0.0074131409</t>
  </si>
  <si>
    <t>Leea_indica                 0.0194546700</t>
  </si>
  <si>
    <t>Cissus_penninervis          0.0016622860</t>
  </si>
  <si>
    <t>Tetrastigma_nitens          0.0203130642</t>
  </si>
  <si>
    <t>Callicarpa_longifolia      -0.0066786149</t>
  </si>
  <si>
    <t>Neosepicaea_jucunda         0.0933079809</t>
  </si>
  <si>
    <t>Merremia_peltata           -0.0283811928</t>
  </si>
  <si>
    <t>Tarenna_dallachiana         0.0007044806</t>
  </si>
  <si>
    <t>Ixora_biflora               0.0008246869</t>
  </si>
  <si>
    <t>Timonius_timon             -0.0183691231</t>
  </si>
  <si>
    <t>Antirhea_tenuiflora        -0.0202604618</t>
  </si>
  <si>
    <t>Amaracarpus_nematopodus    -0.0022357464</t>
  </si>
  <si>
    <t>Atractorcarpus_hirtus      -0.0124820361</t>
  </si>
  <si>
    <t>Lasianthus_kurzii          -0.0005607129</t>
  </si>
  <si>
    <t>Psychotria_dallachiana      0.0013811385</t>
  </si>
  <si>
    <t>alstonia_scholaris         -0.0240681439</t>
  </si>
  <si>
    <t>Ichnocarpus_frutescens     -0.0079160550</t>
  </si>
  <si>
    <t>Strychnos_minor            -0.0191520105</t>
  </si>
  <si>
    <t>Citronella_smythii         -0.0059149570</t>
  </si>
  <si>
    <t>Gomphandra_australiana     -0.0079207342</t>
  </si>
  <si>
    <t>Schefflera_actinophylla     0.0097758334</t>
  </si>
  <si>
    <t>Pittosporum_rubiginosum     0.0137934723</t>
  </si>
  <si>
    <t>Ardisia_brevipetala        -0.0059582785</t>
  </si>
  <si>
    <t>Embelia_caulialata         -0.0098519152</t>
  </si>
  <si>
    <t>Niemeyera_prunifera        -0.0215226053</t>
  </si>
  <si>
    <t>Tetracera_nortidiana        0.0018267739</t>
  </si>
  <si>
    <t>Austromuellera_trinervia   -0.0189240218</t>
  </si>
  <si>
    <t>Cardwellia_sublimis        -0.0201989406</t>
  </si>
  <si>
    <t>Musgravea_heterophylla      0.0076608100</t>
  </si>
  <si>
    <t>Hypserpa_decumbens          0.0062224349</t>
  </si>
  <si>
    <t>Rourea_brachyandra         -0.0080772753</t>
  </si>
  <si>
    <t>Cryptocarya_mackinoniana    0.0125142340</t>
  </si>
  <si>
    <t>Cryptocarya_murrayi         0.0460907335</t>
  </si>
  <si>
    <t>Endiandra_microneura       -0.0304316548</t>
  </si>
  <si>
    <t>Hernandia_albiflora        -0.0070963151</t>
  </si>
  <si>
    <t>Cananga_odorata             0.0424328041</t>
  </si>
  <si>
    <t>Haplostichantus_ramiflorus -0.0154265335</t>
  </si>
  <si>
    <t>Pseuduvaria_froggatti       0.0023150374</t>
  </si>
  <si>
    <t>Eupomatia_laurina           0.0276308761</t>
  </si>
  <si>
    <t>Myristica_globosa           0.0075622117</t>
  </si>
  <si>
    <t>$L</t>
  </si>
  <si>
    <t>WD           -0.656220847 -0.346291048  0.008842005  0.57933103</t>
  </si>
  <si>
    <t>VD           -0.851276852  0.488377327 -0.037612741  0.14476282</t>
  </si>
  <si>
    <t>TS            0.932916186  0.301077386  0.088041930  0.14787968</t>
  </si>
  <si>
    <t>VI            0.932177090 -0.323674639  0.054516054 -0.08916863</t>
  </si>
  <si>
    <t>Vdia          0.990104082 -0.009733817  0.080377353  0.03262701</t>
  </si>
  <si>
    <t>VF            0.512597070  0.793638315  0.087014817  0.31471140</t>
  </si>
  <si>
    <t>vmf           0.006864385 -0.239072389  0.923666623  0.20245741</t>
  </si>
  <si>
    <t>Max.Stem.dia  0.571558657 -0.325767217 -0.506854007  0.44361136</t>
  </si>
  <si>
    <t xml:space="preserve">                     PC5           PC6           PC7           PC8</t>
  </si>
  <si>
    <t>WD           -0.33727434 -3.033897e-04  1.013855e-04 -5.138950e-05</t>
  </si>
  <si>
    <t>VD            0.11443493 -3.573282e-02  6.884202e-03  4.973508e-03</t>
  </si>
  <si>
    <t>TS           -0.09559496  7.016291e-03 -5.115969e-03  1.364622e-02</t>
  </si>
  <si>
    <t>VI           -0.11671422 -4.094542e-02 -7.235715e-03 -2.542582e-03</t>
  </si>
  <si>
    <t>Vdia         -0.10799641 -1.160210e-04  2.021883e-02 -1.441818e-03</t>
  </si>
  <si>
    <t>VF           -0.02551131  2.404765e-03 -4.995566e-03 -9.276888e-03</t>
  </si>
  <si>
    <t>vmf           0.22056342 -2.870681e-05 -1.069261e-04  7.271370e-05</t>
  </si>
  <si>
    <t>Max.Stem.dia  0.33690408 -1.967409e-04 -2.216768e-05  3.818316e-05</t>
  </si>
  <si>
    <t>&gt;</t>
  </si>
  <si>
    <t>MAXstemdiameter</t>
  </si>
  <si>
    <t xml:space="preserve">Dysoxylum papuanum </t>
  </si>
  <si>
    <t xml:space="preserve">Dysoxylum parasiticum </t>
  </si>
  <si>
    <t xml:space="preserve">Dysoxylum pettigrewianum </t>
  </si>
  <si>
    <t xml:space="preserve">Synima cordierorum </t>
  </si>
  <si>
    <t xml:space="preserve">Syzygium gustavoides </t>
  </si>
  <si>
    <t>Syzygium sayeri</t>
  </si>
  <si>
    <t>Austromuellera trinervia</t>
  </si>
  <si>
    <t>Musgravea heterophylla</t>
  </si>
  <si>
    <t>Cryptocarya murrayi</t>
  </si>
  <si>
    <t>Dysoxylum oppositifolium</t>
  </si>
  <si>
    <t>Medicosma fareana</t>
  </si>
  <si>
    <t>Ficus leptoclada</t>
  </si>
  <si>
    <t>Cleistanthus myrianthus</t>
  </si>
  <si>
    <t>Macaranga subdentata</t>
  </si>
  <si>
    <t>Rockinghamia angustifolia</t>
  </si>
  <si>
    <t>Ryparosa kurangii</t>
  </si>
  <si>
    <t>Gilbeeea whypallana</t>
  </si>
  <si>
    <t>Brombya platynema</t>
  </si>
  <si>
    <t>Antirhea tenuiflora</t>
  </si>
  <si>
    <t>Citronella smythii</t>
  </si>
  <si>
    <t>Gomphandra australiana</t>
  </si>
  <si>
    <t>Niemeyera prunifera</t>
  </si>
  <si>
    <t>Melicope elleryana</t>
  </si>
  <si>
    <t>Ficus variegata</t>
  </si>
  <si>
    <t>Trema orientalis</t>
  </si>
  <si>
    <t>Alphitonia petriei</t>
  </si>
  <si>
    <t>Macaranga tanarius</t>
  </si>
  <si>
    <t>Mallotus paniculatus</t>
  </si>
  <si>
    <t>Aleurites rockinghamensis</t>
  </si>
  <si>
    <t xml:space="preserve">Endospermum myrmecophilum </t>
  </si>
  <si>
    <t>Homalanthus novoguineensis</t>
  </si>
  <si>
    <t>Schefflera actinophylla</t>
  </si>
  <si>
    <t>Cananga odorata</t>
  </si>
  <si>
    <t>Aglaia meridionalis</t>
  </si>
  <si>
    <t>Cupaniopsis diploglottoides</t>
  </si>
  <si>
    <t>Pilidiostigma papuanum</t>
  </si>
  <si>
    <t>Brackenridgea australiana</t>
  </si>
  <si>
    <t>Ixora biflora</t>
  </si>
  <si>
    <t xml:space="preserve">Atractorcarpus hirtus </t>
  </si>
  <si>
    <t>Amaracarpus nematopodus</t>
  </si>
  <si>
    <t>Lasianthus kurzii</t>
  </si>
  <si>
    <t>Psychotria dallachiana</t>
  </si>
  <si>
    <t>Pittosporum rubiginosum</t>
  </si>
  <si>
    <t xml:space="preserve">Ardisia brevipetala </t>
  </si>
  <si>
    <t>Hernandia albiflora</t>
  </si>
  <si>
    <t>Haplostichantus ramiflorus</t>
  </si>
  <si>
    <t>Eupomatia laurina</t>
  </si>
  <si>
    <t>Rhus taitenses</t>
  </si>
  <si>
    <t>Ficus congesta</t>
  </si>
  <si>
    <t>Ficus septica</t>
  </si>
  <si>
    <t>Melastoma malabathricum</t>
  </si>
  <si>
    <t>Pipturus argenteus</t>
  </si>
  <si>
    <t>Hypserpa decumbens</t>
  </si>
  <si>
    <t>Tetracera nordtiana</t>
  </si>
  <si>
    <t>Embelia caulialata</t>
  </si>
  <si>
    <t>Strychnos minor</t>
  </si>
  <si>
    <t>Ichnocarpus frutescens</t>
  </si>
  <si>
    <t>Merremia peltata</t>
  </si>
  <si>
    <t>Tetrastigma nitens</t>
  </si>
  <si>
    <t>Elaeagnus triflora</t>
  </si>
  <si>
    <t>Trophis scandens</t>
  </si>
  <si>
    <t>Caesalpinea traceyi</t>
  </si>
  <si>
    <t>Entada phaseloides</t>
  </si>
  <si>
    <t>Timonius timon</t>
  </si>
  <si>
    <t>Tarenna dallachiana</t>
  </si>
  <si>
    <t>Leea indica</t>
  </si>
  <si>
    <t>Mallotus mollissimus</t>
  </si>
  <si>
    <t>Breynia stipitata</t>
  </si>
  <si>
    <t>Trema tomentosa</t>
  </si>
  <si>
    <t>Species</t>
  </si>
  <si>
    <t>Wood density (g cm-3)</t>
  </si>
  <si>
    <t>Vessel diameter (µm)</t>
  </si>
  <si>
    <t>Vessel diameter max (µm)</t>
  </si>
  <si>
    <t>Vessel lumen area (µm2)</t>
  </si>
  <si>
    <t>Pseuduvaria froggatti</t>
  </si>
  <si>
    <t>Commersonia macrostipulata</t>
  </si>
  <si>
    <t>Glochidion sumatranum</t>
  </si>
  <si>
    <t>Alstonia scholaris</t>
  </si>
  <si>
    <t>Harpullia rhyticarpa</t>
  </si>
  <si>
    <t>Plant functional 
group</t>
  </si>
  <si>
    <t>Vessel density (mm -²)</t>
  </si>
  <si>
    <t>Vessel fraction (unitless)</t>
  </si>
  <si>
    <t>Vulnerability index (unitless)</t>
  </si>
  <si>
    <t>Daintree Rainforest Observatory (16°06'20"S, 145°26'40"E)</t>
  </si>
  <si>
    <t>Study site</t>
  </si>
  <si>
    <t>Hydraulically weighted diameter (µm)</t>
  </si>
  <si>
    <t>Theoretical specific xylem hydraulic conductivity (kg s-1 MPa-1)</t>
  </si>
  <si>
    <t>Intrinsic water-use efficiency (µmol mol-1 )</t>
  </si>
  <si>
    <t>Vessel Multiple Fraction (unitless)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</si>
</sst>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0" fillId="3" borderId="0" xfId="0" applyFill="1"/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Fill="1" applyBorder="1"/>
    <xf numFmtId="164" fontId="8" fillId="0" borderId="0" xfId="0" applyNumberFormat="1" applyFont="1" applyFill="1" applyBorder="1"/>
    <xf numFmtId="0" fontId="9" fillId="0" borderId="0" xfId="0" applyFont="1" applyFill="1" applyBorder="1"/>
    <xf numFmtId="0" fontId="0" fillId="2" borderId="0" xfId="0" applyFont="1" applyFill="1"/>
    <xf numFmtId="0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1" fontId="0" fillId="0" borderId="0" xfId="0" applyNumberFormat="1"/>
    <xf numFmtId="11" fontId="0" fillId="2" borderId="0" xfId="0" applyNumberFormat="1" applyFill="1"/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0" fontId="0" fillId="4" borderId="0" xfId="0" applyFill="1"/>
    <xf numFmtId="0" fontId="0" fillId="4" borderId="0" xfId="0" applyNumberFormat="1" applyFill="1"/>
    <xf numFmtId="0" fontId="0" fillId="4" borderId="0" xfId="0" applyFill="1" applyAlignment="1">
      <alignment horizontal="left" indent="1"/>
    </xf>
    <xf numFmtId="0" fontId="7" fillId="3" borderId="0" xfId="0" applyFont="1" applyFill="1" applyBorder="1"/>
    <xf numFmtId="164" fontId="8" fillId="3" borderId="0" xfId="0" applyNumberFormat="1" applyFont="1" applyFill="1" applyBorder="1"/>
    <xf numFmtId="0" fontId="9" fillId="3" borderId="0" xfId="0" applyFont="1" applyFill="1" applyBorder="1"/>
    <xf numFmtId="0" fontId="1" fillId="3" borderId="0" xfId="0" applyFont="1" applyFill="1"/>
    <xf numFmtId="0" fontId="0" fillId="3" borderId="0" xfId="0" applyFont="1" applyFill="1"/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 indent="4"/>
    </xf>
    <xf numFmtId="1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left" indent="7"/>
    </xf>
    <xf numFmtId="2" fontId="0" fillId="0" borderId="0" xfId="0" applyNumberFormat="1"/>
    <xf numFmtId="0" fontId="0" fillId="0" borderId="0" xfId="0" applyFill="1"/>
    <xf numFmtId="0" fontId="0" fillId="5" borderId="0" xfId="0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2" fontId="0" fillId="0" borderId="0" xfId="0" applyNumberFormat="1" applyFill="1"/>
    <xf numFmtId="2" fontId="12" fillId="0" borderId="0" xfId="0" applyNumberFormat="1" applyFont="1" applyFill="1" applyAlignment="1">
      <alignment horizontal="center"/>
    </xf>
    <xf numFmtId="165" fontId="0" fillId="0" borderId="0" xfId="0" applyNumberFormat="1" applyFill="1"/>
    <xf numFmtId="0" fontId="1" fillId="0" borderId="0" xfId="0" applyFont="1" applyFill="1" applyAlignment="1">
      <alignment horizontal="left" textRotation="90"/>
    </xf>
    <xf numFmtId="0" fontId="1" fillId="0" borderId="0" xfId="0" applyFont="1" applyAlignment="1">
      <alignment horizontal="left" textRotation="90" wrapText="1"/>
    </xf>
    <xf numFmtId="0" fontId="1" fillId="0" borderId="0" xfId="0" applyFont="1" applyFill="1" applyAlignment="1">
      <alignment horizontal="left" textRotation="90" wrapText="1" readingOrder="1"/>
    </xf>
    <xf numFmtId="0" fontId="1" fillId="0" borderId="0" xfId="0" applyFont="1" applyFill="1" applyAlignment="1">
      <alignment horizontal="left" textRotation="90" wrapText="1"/>
    </xf>
  </cellXfs>
  <cellStyles count="1">
    <cellStyle name="Normal" xfId="0" builtinId="0"/>
  </cellStyles>
  <dxfs count="3"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PCA!$AS$3:$AS$17</c:f>
              <c:numCache>
                <c:formatCode>General</c:formatCode>
                <c:ptCount val="15"/>
                <c:pt idx="0">
                  <c:v>0.44929000000000002</c:v>
                </c:pt>
                <c:pt idx="1">
                  <c:v>0.23014999999999999</c:v>
                </c:pt>
                <c:pt idx="2">
                  <c:v>0.63539999999999996</c:v>
                </c:pt>
                <c:pt idx="3">
                  <c:v>0.45605000000000001</c:v>
                </c:pt>
                <c:pt idx="4">
                  <c:v>0.57282</c:v>
                </c:pt>
                <c:pt idx="5">
                  <c:v>0.51727999999999996</c:v>
                </c:pt>
                <c:pt idx="6">
                  <c:v>-0.14848</c:v>
                </c:pt>
                <c:pt idx="7">
                  <c:v>3.1629999999999998E-2</c:v>
                </c:pt>
                <c:pt idx="8">
                  <c:v>-1.8558999999999999E-2</c:v>
                </c:pt>
                <c:pt idx="9">
                  <c:v>0.86324999999999996</c:v>
                </c:pt>
                <c:pt idx="10">
                  <c:v>0.22703999999999999</c:v>
                </c:pt>
                <c:pt idx="11">
                  <c:v>-0.35214000000000001</c:v>
                </c:pt>
                <c:pt idx="12">
                  <c:v>1.0954999999999999</c:v>
                </c:pt>
                <c:pt idx="13">
                  <c:v>0.41343000000000002</c:v>
                </c:pt>
                <c:pt idx="14">
                  <c:v>0.47233999999999998</c:v>
                </c:pt>
              </c:numCache>
            </c:numRef>
          </c:xVal>
          <c:yVal>
            <c:numRef>
              <c:f>PCA!$AT$3:$AT$17</c:f>
              <c:numCache>
                <c:formatCode>General</c:formatCode>
                <c:ptCount val="15"/>
                <c:pt idx="0">
                  <c:v>-0.68725999999999998</c:v>
                </c:pt>
                <c:pt idx="1">
                  <c:v>-0.50827999999999995</c:v>
                </c:pt>
                <c:pt idx="2">
                  <c:v>-0.33168999999999998</c:v>
                </c:pt>
                <c:pt idx="3">
                  <c:v>-0.68542000000000003</c:v>
                </c:pt>
                <c:pt idx="4">
                  <c:v>-0.60453000000000001</c:v>
                </c:pt>
                <c:pt idx="5">
                  <c:v>0.49690000000000001</c:v>
                </c:pt>
                <c:pt idx="6">
                  <c:v>-1.1574</c:v>
                </c:pt>
                <c:pt idx="7">
                  <c:v>-0.52429000000000003</c:v>
                </c:pt>
                <c:pt idx="8">
                  <c:v>-1.4914000000000001</c:v>
                </c:pt>
                <c:pt idx="9">
                  <c:v>-0.89531000000000005</c:v>
                </c:pt>
                <c:pt idx="10">
                  <c:v>-0.53995000000000004</c:v>
                </c:pt>
                <c:pt idx="11">
                  <c:v>-1.3616999999999999</c:v>
                </c:pt>
                <c:pt idx="12">
                  <c:v>0.62638000000000005</c:v>
                </c:pt>
                <c:pt idx="13">
                  <c:v>0.42220999999999997</c:v>
                </c:pt>
                <c:pt idx="14">
                  <c:v>0.57103999999999999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40E2-A134-8D6D414250C7}"/>
            </c:ext>
          </c:extLst>
        </c:ser>
        <c:ser>
          <c:idx val="1"/>
          <c:order val="1"/>
          <c:tx>
            <c:v>Userstorey 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PCA!$AS$18:$AS$32</c:f>
              <c:numCache>
                <c:formatCode>General</c:formatCode>
                <c:ptCount val="15"/>
                <c:pt idx="0">
                  <c:v>-0.46987000000000001</c:v>
                </c:pt>
                <c:pt idx="1">
                  <c:v>-1.0522</c:v>
                </c:pt>
                <c:pt idx="2">
                  <c:v>-0.32735999999999998</c:v>
                </c:pt>
                <c:pt idx="3">
                  <c:v>-1.2871999999999999</c:v>
                </c:pt>
                <c:pt idx="4">
                  <c:v>-0.78107000000000004</c:v>
                </c:pt>
                <c:pt idx="5">
                  <c:v>0.16889999999999999</c:v>
                </c:pt>
                <c:pt idx="6">
                  <c:v>-0.89349000000000001</c:v>
                </c:pt>
                <c:pt idx="7">
                  <c:v>0.20510999999999999</c:v>
                </c:pt>
                <c:pt idx="8">
                  <c:v>-0.31441999999999998</c:v>
                </c:pt>
                <c:pt idx="9">
                  <c:v>-1.0308999999999999</c:v>
                </c:pt>
                <c:pt idx="10">
                  <c:v>0.52615000000000001</c:v>
                </c:pt>
                <c:pt idx="11">
                  <c:v>-0.56230000000000002</c:v>
                </c:pt>
                <c:pt idx="12">
                  <c:v>-0.91832999999999998</c:v>
                </c:pt>
                <c:pt idx="13">
                  <c:v>-0.23751</c:v>
                </c:pt>
                <c:pt idx="14">
                  <c:v>-0.86807000000000001</c:v>
                </c:pt>
              </c:numCache>
            </c:numRef>
          </c:xVal>
          <c:yVal>
            <c:numRef>
              <c:f>PCA!$AT$18:$AT$32</c:f>
              <c:numCache>
                <c:formatCode>General</c:formatCode>
                <c:ptCount val="15"/>
                <c:pt idx="0">
                  <c:v>1.863</c:v>
                </c:pt>
                <c:pt idx="1">
                  <c:v>8.0463999999999994E-2</c:v>
                </c:pt>
                <c:pt idx="2">
                  <c:v>-0.97911999999999999</c:v>
                </c:pt>
                <c:pt idx="3">
                  <c:v>-0.22083</c:v>
                </c:pt>
                <c:pt idx="4">
                  <c:v>0.96875999999999995</c:v>
                </c:pt>
                <c:pt idx="5">
                  <c:v>-1.7041999999999999</c:v>
                </c:pt>
                <c:pt idx="6">
                  <c:v>1.3528</c:v>
                </c:pt>
                <c:pt idx="7">
                  <c:v>3.8143999999999997E-2</c:v>
                </c:pt>
                <c:pt idx="8">
                  <c:v>-0.75163000000000002</c:v>
                </c:pt>
                <c:pt idx="9">
                  <c:v>-2.5086000000000001E-2</c:v>
                </c:pt>
                <c:pt idx="10">
                  <c:v>-0.62629999999999997</c:v>
                </c:pt>
                <c:pt idx="11">
                  <c:v>1.7699</c:v>
                </c:pt>
                <c:pt idx="12">
                  <c:v>0.55944000000000005</c:v>
                </c:pt>
                <c:pt idx="13">
                  <c:v>-1.0182</c:v>
                </c:pt>
                <c:pt idx="14">
                  <c:v>0.17574000000000001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3-40E2-A134-8D6D414250C7}"/>
            </c:ext>
          </c:extLst>
        </c:ser>
        <c:ser>
          <c:idx val="2"/>
          <c:order val="2"/>
          <c:tx>
            <c:v>pioneer tree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PCA!$AS$33:$AS$47</c:f>
              <c:numCache>
                <c:formatCode>General</c:formatCode>
                <c:ptCount val="15"/>
                <c:pt idx="0">
                  <c:v>1.2081999999999999</c:v>
                </c:pt>
                <c:pt idx="1">
                  <c:v>0.36548000000000003</c:v>
                </c:pt>
                <c:pt idx="2">
                  <c:v>0.63707999999999998</c:v>
                </c:pt>
                <c:pt idx="3">
                  <c:v>0.78846000000000005</c:v>
                </c:pt>
                <c:pt idx="4">
                  <c:v>0.62916000000000005</c:v>
                </c:pt>
                <c:pt idx="5">
                  <c:v>0.81174999999999997</c:v>
                </c:pt>
                <c:pt idx="6">
                  <c:v>0.89771000000000001</c:v>
                </c:pt>
                <c:pt idx="7">
                  <c:v>1.0156000000000001</c:v>
                </c:pt>
                <c:pt idx="8">
                  <c:v>0.30053000000000002</c:v>
                </c:pt>
                <c:pt idx="9">
                  <c:v>1.1187</c:v>
                </c:pt>
                <c:pt idx="10">
                  <c:v>0.66261000000000003</c:v>
                </c:pt>
                <c:pt idx="11">
                  <c:v>0.56106</c:v>
                </c:pt>
                <c:pt idx="12">
                  <c:v>0.59440000000000004</c:v>
                </c:pt>
                <c:pt idx="13">
                  <c:v>0.10537000000000001</c:v>
                </c:pt>
                <c:pt idx="14">
                  <c:v>1.0737000000000001</c:v>
                </c:pt>
              </c:numCache>
            </c:numRef>
          </c:xVal>
          <c:yVal>
            <c:numRef>
              <c:f>PCA!$AT$33:$AT$47</c:f>
              <c:numCache>
                <c:formatCode>General</c:formatCode>
                <c:ptCount val="15"/>
                <c:pt idx="0">
                  <c:v>-1.5366</c:v>
                </c:pt>
                <c:pt idx="1">
                  <c:v>-0.51942999999999995</c:v>
                </c:pt>
                <c:pt idx="2">
                  <c:v>0.51983000000000001</c:v>
                </c:pt>
                <c:pt idx="3">
                  <c:v>0.42218</c:v>
                </c:pt>
                <c:pt idx="4">
                  <c:v>0.96384000000000003</c:v>
                </c:pt>
                <c:pt idx="5">
                  <c:v>-0.44540999999999997</c:v>
                </c:pt>
                <c:pt idx="6">
                  <c:v>-0.61848999999999998</c:v>
                </c:pt>
                <c:pt idx="7">
                  <c:v>-1.4519</c:v>
                </c:pt>
                <c:pt idx="8">
                  <c:v>1.3442000000000001</c:v>
                </c:pt>
                <c:pt idx="9">
                  <c:v>0.59182000000000001</c:v>
                </c:pt>
                <c:pt idx="10">
                  <c:v>0.68686999999999998</c:v>
                </c:pt>
                <c:pt idx="11">
                  <c:v>-0.20746999999999999</c:v>
                </c:pt>
                <c:pt idx="12">
                  <c:v>-1.4116</c:v>
                </c:pt>
                <c:pt idx="13">
                  <c:v>-6.3635999999999998E-2</c:v>
                </c:pt>
                <c:pt idx="14">
                  <c:v>-0.69289000000000001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13-40E2-A134-8D6D414250C7}"/>
            </c:ext>
          </c:extLst>
        </c:ser>
        <c:ser>
          <c:idx val="3"/>
          <c:order val="3"/>
          <c:tx>
            <c:v>pioneer shrub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PCA!$AS$48:$AS$62</c:f>
              <c:numCache>
                <c:formatCode>General</c:formatCode>
                <c:ptCount val="15"/>
                <c:pt idx="0">
                  <c:v>-0.24773000000000001</c:v>
                </c:pt>
                <c:pt idx="1">
                  <c:v>-1.3399000000000001</c:v>
                </c:pt>
                <c:pt idx="2">
                  <c:v>-0.99068999999999996</c:v>
                </c:pt>
                <c:pt idx="3">
                  <c:v>0.42721999999999999</c:v>
                </c:pt>
                <c:pt idx="4">
                  <c:v>0.78329000000000004</c:v>
                </c:pt>
                <c:pt idx="5">
                  <c:v>-4.7581999999999999E-2</c:v>
                </c:pt>
                <c:pt idx="6">
                  <c:v>-0.14055999999999999</c:v>
                </c:pt>
                <c:pt idx="7">
                  <c:v>-0.17305000000000001</c:v>
                </c:pt>
                <c:pt idx="8">
                  <c:v>0.82611000000000001</c:v>
                </c:pt>
                <c:pt idx="9">
                  <c:v>-0.19223999999999999</c:v>
                </c:pt>
                <c:pt idx="10">
                  <c:v>0.68962999999999997</c:v>
                </c:pt>
                <c:pt idx="11">
                  <c:v>-0.91203000000000001</c:v>
                </c:pt>
                <c:pt idx="12">
                  <c:v>-3.0821000000000001E-2</c:v>
                </c:pt>
                <c:pt idx="13">
                  <c:v>0.29542000000000002</c:v>
                </c:pt>
                <c:pt idx="14">
                  <c:v>0.86958000000000002</c:v>
                </c:pt>
              </c:numCache>
            </c:numRef>
          </c:xVal>
          <c:yVal>
            <c:numRef>
              <c:f>PCA!$AT$48:$AT$62</c:f>
              <c:numCache>
                <c:formatCode>General</c:formatCode>
                <c:ptCount val="15"/>
                <c:pt idx="0">
                  <c:v>-1.069</c:v>
                </c:pt>
                <c:pt idx="1">
                  <c:v>1.3133999999999999</c:v>
                </c:pt>
                <c:pt idx="2">
                  <c:v>1.2952999999999999</c:v>
                </c:pt>
                <c:pt idx="3">
                  <c:v>-1.2884</c:v>
                </c:pt>
                <c:pt idx="4">
                  <c:v>-0.18622</c:v>
                </c:pt>
                <c:pt idx="5">
                  <c:v>-1.2043999999999999</c:v>
                </c:pt>
                <c:pt idx="6">
                  <c:v>-2.8885000000000001</c:v>
                </c:pt>
                <c:pt idx="7">
                  <c:v>0.14495</c:v>
                </c:pt>
                <c:pt idx="8">
                  <c:v>-0.66771999999999998</c:v>
                </c:pt>
                <c:pt idx="9">
                  <c:v>1.0619000000000001</c:v>
                </c:pt>
                <c:pt idx="10">
                  <c:v>0.31612000000000001</c:v>
                </c:pt>
                <c:pt idx="11">
                  <c:v>0.54408000000000001</c:v>
                </c:pt>
                <c:pt idx="12">
                  <c:v>0.18833</c:v>
                </c:pt>
                <c:pt idx="13">
                  <c:v>0.30496000000000001</c:v>
                </c:pt>
                <c:pt idx="14">
                  <c:v>-0.38072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3-40E2-A134-8D6D414250C7}"/>
            </c:ext>
          </c:extLst>
        </c:ser>
        <c:ser>
          <c:idx val="4"/>
          <c:order val="4"/>
          <c:tx>
            <c:v>understorey shrub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PCA!$AS$63:$AS$77</c:f>
              <c:numCache>
                <c:formatCode>General</c:formatCode>
                <c:ptCount val="15"/>
                <c:pt idx="0">
                  <c:v>-0.61275999999999997</c:v>
                </c:pt>
                <c:pt idx="1">
                  <c:v>-1.7603</c:v>
                </c:pt>
                <c:pt idx="2">
                  <c:v>-1.8498000000000001</c:v>
                </c:pt>
                <c:pt idx="3">
                  <c:v>-1.9802</c:v>
                </c:pt>
                <c:pt idx="4">
                  <c:v>-0.92244999999999999</c:v>
                </c:pt>
                <c:pt idx="5">
                  <c:v>-1.6263000000000001</c:v>
                </c:pt>
                <c:pt idx="6">
                  <c:v>-0.82194</c:v>
                </c:pt>
                <c:pt idx="7">
                  <c:v>-1.7141999999999999</c:v>
                </c:pt>
                <c:pt idx="8">
                  <c:v>-1.6695</c:v>
                </c:pt>
                <c:pt idx="9">
                  <c:v>-1.5358000000000001</c:v>
                </c:pt>
                <c:pt idx="10">
                  <c:v>-1.5310999999999999</c:v>
                </c:pt>
                <c:pt idx="11">
                  <c:v>-1.2891999999999999</c:v>
                </c:pt>
                <c:pt idx="12">
                  <c:v>-1.1072</c:v>
                </c:pt>
                <c:pt idx="13">
                  <c:v>-2.0232999999999999</c:v>
                </c:pt>
                <c:pt idx="14">
                  <c:v>-1.8754</c:v>
                </c:pt>
              </c:numCache>
            </c:numRef>
          </c:xVal>
          <c:yVal>
            <c:numRef>
              <c:f>PCA!$AT$63:$AT$77</c:f>
              <c:numCache>
                <c:formatCode>General</c:formatCode>
                <c:ptCount val="15"/>
                <c:pt idx="0">
                  <c:v>1.0736000000000001</c:v>
                </c:pt>
                <c:pt idx="1">
                  <c:v>0.82613000000000003</c:v>
                </c:pt>
                <c:pt idx="2">
                  <c:v>6.9464999999999999E-2</c:v>
                </c:pt>
                <c:pt idx="3">
                  <c:v>-1.1648000000000001</c:v>
                </c:pt>
                <c:pt idx="4">
                  <c:v>-1.2749999999999999</c:v>
                </c:pt>
                <c:pt idx="5">
                  <c:v>-0.81369000000000002</c:v>
                </c:pt>
                <c:pt idx="6">
                  <c:v>0.93784000000000001</c:v>
                </c:pt>
                <c:pt idx="7">
                  <c:v>-0.26844000000000001</c:v>
                </c:pt>
                <c:pt idx="8">
                  <c:v>-1.2396</c:v>
                </c:pt>
                <c:pt idx="9">
                  <c:v>1.6127</c:v>
                </c:pt>
                <c:pt idx="10">
                  <c:v>-1.4332</c:v>
                </c:pt>
                <c:pt idx="11">
                  <c:v>0.80218</c:v>
                </c:pt>
                <c:pt idx="12">
                  <c:v>-1.7477</c:v>
                </c:pt>
                <c:pt idx="13">
                  <c:v>-0.15826999999999999</c:v>
                </c:pt>
                <c:pt idx="14">
                  <c:v>1.5470999999999999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13-40E2-A134-8D6D414250C7}"/>
            </c:ext>
          </c:extLst>
        </c:ser>
        <c:ser>
          <c:idx val="5"/>
          <c:order val="5"/>
          <c:tx>
            <c:v>Vine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PCA!$AS$78:$AS$92</c:f>
              <c:numCache>
                <c:formatCode>General</c:formatCode>
                <c:ptCount val="15"/>
                <c:pt idx="0">
                  <c:v>-0.24845999999999999</c:v>
                </c:pt>
                <c:pt idx="1">
                  <c:v>1.365</c:v>
                </c:pt>
                <c:pt idx="2">
                  <c:v>0.23780000000000001</c:v>
                </c:pt>
                <c:pt idx="3">
                  <c:v>0.68276999999999999</c:v>
                </c:pt>
                <c:pt idx="4">
                  <c:v>2.4144999999999999</c:v>
                </c:pt>
                <c:pt idx="5">
                  <c:v>0.41865000000000002</c:v>
                </c:pt>
                <c:pt idx="6">
                  <c:v>0.50717000000000001</c:v>
                </c:pt>
                <c:pt idx="7">
                  <c:v>2.1703999999999999</c:v>
                </c:pt>
                <c:pt idx="8">
                  <c:v>2.8879000000000001</c:v>
                </c:pt>
                <c:pt idx="9">
                  <c:v>0.17562</c:v>
                </c:pt>
                <c:pt idx="10">
                  <c:v>0.66473000000000004</c:v>
                </c:pt>
                <c:pt idx="11">
                  <c:v>0.28244000000000002</c:v>
                </c:pt>
                <c:pt idx="12">
                  <c:v>1.1924999999999999</c:v>
                </c:pt>
                <c:pt idx="13">
                  <c:v>1.2958000000000001</c:v>
                </c:pt>
                <c:pt idx="14">
                  <c:v>8.3816000000000002E-2</c:v>
                </c:pt>
              </c:numCache>
            </c:numRef>
          </c:xVal>
          <c:yVal>
            <c:numRef>
              <c:f>PCA!$AT$78:$AT$92</c:f>
              <c:numCache>
                <c:formatCode>General</c:formatCode>
                <c:ptCount val="15"/>
                <c:pt idx="0">
                  <c:v>-0.15928</c:v>
                </c:pt>
                <c:pt idx="1">
                  <c:v>0.8004</c:v>
                </c:pt>
                <c:pt idx="2">
                  <c:v>1.04</c:v>
                </c:pt>
                <c:pt idx="3">
                  <c:v>1.5425</c:v>
                </c:pt>
                <c:pt idx="4">
                  <c:v>0.22897000000000001</c:v>
                </c:pt>
                <c:pt idx="5">
                  <c:v>-0.31587999999999999</c:v>
                </c:pt>
                <c:pt idx="6">
                  <c:v>1.5118</c:v>
                </c:pt>
                <c:pt idx="7">
                  <c:v>0.31955</c:v>
                </c:pt>
                <c:pt idx="8">
                  <c:v>0.77525999999999995</c:v>
                </c:pt>
                <c:pt idx="9">
                  <c:v>0.91549999999999998</c:v>
                </c:pt>
                <c:pt idx="10">
                  <c:v>-4.4845999999999997E-2</c:v>
                </c:pt>
                <c:pt idx="11">
                  <c:v>1.1244000000000001</c:v>
                </c:pt>
                <c:pt idx="12">
                  <c:v>0.34</c:v>
                </c:pt>
                <c:pt idx="13">
                  <c:v>1.5309999999999999</c:v>
                </c:pt>
                <c:pt idx="14">
                  <c:v>1.7446999999999999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13-40E2-A134-8D6D4142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66880"/>
        <c:axId val="387022208"/>
      </c:scatterChart>
      <c:valAx>
        <c:axId val="3834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022208"/>
        <c:crossesAt val="-2"/>
        <c:crossBetween val="midCat"/>
      </c:valAx>
      <c:valAx>
        <c:axId val="38702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466880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449580</xdr:colOff>
      <xdr:row>6</xdr:row>
      <xdr:rowOff>53340</xdr:rowOff>
    </xdr:from>
    <xdr:to>
      <xdr:col>40</xdr:col>
      <xdr:colOff>144780</xdr:colOff>
      <xdr:row>21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nova90F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rah Apgaua" refreshedDate="42322.738925578706" createdVersion="5" refreshedVersion="5" minRefreshableVersion="3" recordCount="91">
  <cacheSource type="worksheet">
    <worksheetSource ref="A1:AU1048576" sheet="base for anova 90sp"/>
  </cacheSource>
  <cacheFields count="47">
    <cacheField name="lifeforms" numFmtId="0">
      <sharedItems containsBlank="1" count="7">
        <s v="Maturephase tree"/>
        <s v="Pioneer shrub"/>
        <s v="Pioneer tree"/>
        <s v="Understorey shrub"/>
        <s v="Understorey tree"/>
        <s v="Vine"/>
        <m/>
      </sharedItems>
    </cacheField>
    <cacheField name="species" numFmtId="0">
      <sharedItems containsBlank="1" count="96">
        <s v="Argyrodendron peralatum "/>
        <s v="Austromuellera trinervia wp110"/>
        <s v="Cardwellia sublimis"/>
        <s v="Castanospermum australe"/>
        <s v="Cryptocarya mackinonianna "/>
        <s v="Cryptocarya murrayi wp172"/>
        <s v="Dysoxylum papuanum WP247"/>
        <s v="Dysoxylum parasiticum wp97"/>
        <s v="Dysoxylum pettigrewianum wp177 "/>
        <s v="Endiandra microneura"/>
        <s v="Musgravea heterophylla wp109"/>
        <s v="Synima cordierorum wp165"/>
        <s v="Syzygium graveolens "/>
        <s v="Syzygium gustavoides rep 1 "/>
        <s v="Syzygium sayeri REP8"/>
        <s v="Breynia stipitata wp53 "/>
        <s v="Clerodendrum tracyanum"/>
        <s v="Dendrocnide moroides rep 1"/>
        <s v="Ficus congesta wp61"/>
        <s v="Ficus septica wp 86 "/>
        <s v="Pipturus argenteus WP288 "/>
        <s v="Leea indica wp31"/>
        <s v="Macaranga involucrata 3"/>
        <s v="Mallotus mollissimus wp83"/>
        <s v="Melastoma wp48 "/>
        <s v="Rhus taitenses wp43"/>
        <s v="Tarenna dallachiana wp13 "/>
        <s v="Timonius timon wp98"/>
        <s v="Trema tomentosa wp 42"/>
        <s v="Alstonia scholares"/>
        <s v="Elaeocarpus angustifolius"/>
        <s v="Ficus variegata wp284 "/>
        <s v="Endospermum myrmecophilum wp280 "/>
        <s v="Aleurites rockinghamensis WP139"/>
        <s v="Alphitonia petriei wp 10"/>
        <s v="Commersonia macrostipula wp118"/>
        <s v="Macaranga tanarius wp22"/>
        <s v="Glochidium sumatranum wp80"/>
        <s v="Homalanthus novoguineensis wp 24"/>
        <s v="Schefflera actinophylla wp21"/>
        <s v="Melicope elleryana wp 73"/>
        <s v="Cananga odorata WP264 "/>
        <s v="Trema orientalis WP267 "/>
        <s v="Ardisia brevipetala ind 01"/>
        <s v="Ixora biflora 05"/>
        <s v="Haplostichantus ramiflorus wp152"/>
        <s v="Eupomatia laurina wp92"/>
        <s v="Pittosporum rubiginosum Ind4 "/>
        <s v="Brackenridgea australiana wp 163"/>
        <s v="Cupaniopsis diploglottoides rep 2 1"/>
        <s v="Atractorcarpus hirtus ind 02 "/>
        <s v="Aglaia meridionalis Rep1"/>
        <s v="Harpullia rhitycarpa Rep1"/>
        <s v="Hernandia albiflora wp160"/>
        <s v="Lasianthus kurzii REP2 "/>
        <s v="Pilidiostigma papuanum wp262"/>
        <s v="Psychotria dallachiana WP258"/>
        <s v="Antirhea sp LowerDowney WP199"/>
        <s v="Myristica globosa"/>
        <s v="Rockinghamia angustifolia wp159"/>
        <s v="Brombya wp106"/>
        <s v="Cleistanthus myrianthus wp88 "/>
        <s v="Macaranga subdentata 3"/>
        <s v="Ficus leptoclada wp101"/>
        <s v="Gilbeeea whypallana wp 169"/>
        <s v="Gomphandra australiana WP153 "/>
        <s v="Pseuduvaira froggatti wp87"/>
        <s v="Dysoxylum oppositifolium wp94 "/>
        <s v="Ryparosa kurangii wp 91 "/>
        <s v="Medicosma fareana Rep1 "/>
        <s v="Niemeyera prunifera WP245"/>
        <s v="Citronella smythii Rep1"/>
        <s v="Antirhea tenuiflora WP257"/>
        <s v="Entada phaseloides wp151"/>
        <s v="Merremia peltata wp99"/>
        <s v="Strychnos minor wp170"/>
        <s v="Trophis scandens wp146"/>
        <s v="Elaeagnus triflora wp180"/>
        <s v="Embelia caulialata wp148 "/>
        <s v="Hypserpa decumbens wp162"/>
        <s v="Uvaria uhrii wp171 "/>
        <s v="Caesalpinea traceyi wp100"/>
        <s v="Ichnocarpus frutescens Rep2 "/>
        <s v="Neosepicaea jucunda "/>
        <s v="Tetracera nordtiana wp149"/>
        <s v="Tetrastigma nitens Rep 1"/>
        <s v="Mucuna gigantea"/>
        <s v="Mallotus paniculatus WP123"/>
        <s v="Archirhodomyrtus beckleri"/>
        <s v="Carronia protensa"/>
        <m/>
        <s v="Rourea brachyandra " u="1"/>
        <s v="Tetracera daemeliana wp104 " u="1"/>
        <s v="Alstonia muellerana wp127" u="1"/>
        <s v="Litsea leefeana wp60" u="1"/>
        <s v="Guioa acutifolia wp76" u="1"/>
      </sharedItems>
    </cacheField>
    <cacheField name="δ13C [‰ VPDB]" numFmtId="0">
      <sharedItems containsBlank="1" containsMixedTypes="1" containsNumber="1" minValue="-36.536600000000007" maxValue="34.2776"/>
    </cacheField>
    <cacheField name="WUEi" numFmtId="0">
      <sharedItems containsBlank="1" containsMixedTypes="1" containsNumber="1" minValue="-19.054928364972888" maxValue="84.587094990008552"/>
    </cacheField>
    <cacheField name="WD" numFmtId="0">
      <sharedItems containsString="0" containsBlank="1" containsNumber="1" minValue="0.2880655420224314" maxValue="0.92223587663009576"/>
    </cacheField>
    <cacheField name="Magnification" numFmtId="0">
      <sharedItems containsString="0" containsBlank="1" containsNumber="1" containsInteger="1" minValue="40" maxValue="100"/>
    </cacheField>
    <cacheField name="pixels per micron" numFmtId="0">
      <sharedItems containsNonDate="0" containsString="0" containsBlank="1"/>
    </cacheField>
    <cacheField name="Effective area 1 um2" numFmtId="0">
      <sharedItems containsString="0" containsBlank="1" containsNumber="1" minValue="197075.35699999999" maxValue="6347107.4380000001"/>
    </cacheField>
    <cacheField name="Effective area 2 um2" numFmtId="0">
      <sharedItems containsString="0" containsBlank="1" containsNumber="1" minValue="197075.35699999999" maxValue="6347107.4380000001"/>
    </cacheField>
    <cacheField name="Effective area 3 um2" numFmtId="0">
      <sharedItems containsString="0" containsBlank="1" containsNumber="1" minValue="197075.35699999999" maxValue="6347107.4380000001"/>
    </cacheField>
    <cacheField name="Total Vessel count 1" numFmtId="0">
      <sharedItems containsString="0" containsBlank="1" containsNumber="1" containsInteger="1" minValue="3" maxValue="60"/>
    </cacheField>
    <cacheField name="Total Vessel count 2" numFmtId="0">
      <sharedItems containsString="0" containsBlank="1" containsNumber="1" containsInteger="1" minValue="2" maxValue="56"/>
    </cacheField>
    <cacheField name="Total Vessel count 3" numFmtId="0">
      <sharedItems containsString="0" containsBlank="1" containsNumber="1" containsInteger="1" minValue="3" maxValue="47"/>
    </cacheField>
    <cacheField name="AVR total vessel count" numFmtId="0">
      <sharedItems containsString="0" containsBlank="1" containsNumber="1" minValue="3" maxValue="51.333333333333336"/>
    </cacheField>
    <cacheField name="Total VA1" numFmtId="0">
      <sharedItems containsString="0" containsBlank="1" containsNumber="1" minValue="5868.5370000000003" maxValue="1636918.9040000003"/>
    </cacheField>
    <cacheField name="Total VA2" numFmtId="0">
      <sharedItems containsString="0" containsBlank="1" containsNumber="1" minValue="6033.1490000000003" maxValue="1403580.8370000001"/>
    </cacheField>
    <cacheField name="Total VA3" numFmtId="0">
      <sharedItems containsString="0" containsBlank="1" containsNumber="1" minValue="4642.9979999999996" maxValue="1858654.4410000001"/>
    </cacheField>
    <cacheField name="AVR VA" numFmtId="0">
      <sharedItems containsString="0" containsBlank="1" containsNumber="1" minValue="8005.2293333333337" maxValue="1633051.3940000001"/>
    </cacheField>
    <cacheField name="Total number of vessels 1" numFmtId="0">
      <sharedItems containsString="0" containsBlank="1" containsNumber="1" containsInteger="1" minValue="3" maxValue="60"/>
    </cacheField>
    <cacheField name="Total number of vessels 2" numFmtId="0">
      <sharedItems containsString="0" containsBlank="1" containsNumber="1" containsInteger="1" minValue="2" maxValue="56"/>
    </cacheField>
    <cacheField name="Total number of vessels 3" numFmtId="0">
      <sharedItems containsString="0" containsBlank="1" containsNumber="1" containsInteger="1" minValue="3" maxValue="47"/>
    </cacheField>
    <cacheField name="AVR total number of vessels" numFmtId="0">
      <sharedItems containsString="0" containsBlank="1" containsNumber="1" minValue="3" maxValue="51.333333333333336"/>
    </cacheField>
    <cacheField name="Total effective area (mm2)" numFmtId="0">
      <sharedItems containsNonDate="0" containsString="0" containsBlank="1"/>
    </cacheField>
    <cacheField name="Total vessel density (mm-2) 1" numFmtId="0">
      <sharedItems containsString="0" containsBlank="1" containsNumber="1" minValue="1.8225293899688355" maxValue="258.78425784102478"/>
    </cacheField>
    <cacheField name="Total vessel density (mm-2) 2" numFmtId="0">
      <sharedItems containsString="0" containsBlank="1" containsNumber="1" minValue="1.8225293899688355" maxValue="258.78425784102478"/>
    </cacheField>
    <cacheField name="Total vessel density (mm-2) 3" numFmtId="0">
      <sharedItems containsString="0" containsBlank="1" containsNumber="1" minValue="1.7330729166711798" maxValue="238.4874533044738"/>
    </cacheField>
    <cacheField name="VD" numFmtId="0">
      <sharedItems containsString="0" containsBlank="1" containsNumber="1" minValue="1.9744068391329053" maxValue="241.8702540605656"/>
    </cacheField>
    <cacheField name="Avg vessel lumen area (mm2) 1" numFmtId="0">
      <sharedItems containsString="0" containsBlank="1" containsNumber="1" minValue="319.76196666666669" maxValue="207698.06899999999"/>
    </cacheField>
    <cacheField name="Avg vessel lumen area (mm2) 2" numFmtId="0">
      <sharedItems containsString="0" containsBlank="1" containsNumber="1" minValue="307.54566666666659" maxValue="241117.01749999999"/>
    </cacheField>
    <cacheField name="Avg vessel lumen area (mm2) 3" numFmtId="0">
      <sharedItems containsString="0" containsBlank="1" containsNumber="1" minValue="407.6448936170213" maxValue="168968.58554545455"/>
    </cacheField>
    <cacheField name="VA" numFmtId="0">
      <sharedItems containsString="0" containsBlank="1" containsNumber="1" minValue="354.80239591155618" maxValue="201281.92009999999"/>
    </cacheField>
    <cacheField name="Vessel lumen Fraction1" numFmtId="0">
      <sharedItems containsString="0" containsBlank="1" containsNumber="1" minValue="2.7759157767593055E-2" maxValue="0.42957002355543511"/>
    </cacheField>
    <cacheField name="Vessel lumen Fraction2" numFmtId="0">
      <sharedItems containsString="0" containsBlank="1" containsNumber="1" minValue="2.1382957279566524E-2" maxValue="0.43981699563808108"/>
    </cacheField>
    <cacheField name="Vessel lumen Fraction3" numFmtId="0">
      <sharedItems containsString="0" containsBlank="1" containsNumber="1" minValue="2.2728157668122452E-2" maxValue="0.35318494918396437"/>
    </cacheField>
    <cacheField name="VF" numFmtId="0">
      <sharedItems containsString="0" containsBlank="1" containsNumber="1" minValue="2.3956757571760679E-2" maxValue="0.39038787833053989"/>
    </cacheField>
    <cacheField name="Idealized Vdia1" numFmtId="0">
      <sharedItems containsString="0" containsBlank="1" containsNumber="1" minValue="20.173491907886838" maxValue="514.14297321765559"/>
    </cacheField>
    <cacheField name="Idealized Vdia2" numFmtId="0">
      <sharedItems containsString="0" containsBlank="1" containsNumber="1" minValue="19.784381657655047" maxValue="553.96408195018307"/>
    </cacheField>
    <cacheField name="Idealized Vdia3" numFmtId="0">
      <sharedItems containsString="0" containsBlank="1" containsNumber="1" minValue="22.777637579309904" maxValue="463.73583758196997"/>
    </cacheField>
    <cacheField name="Vdia" numFmtId="0">
      <sharedItems containsString="0" containsBlank="1" containsNumber="1" minValue="21.214726851722393" maxValue="504.10164882980888"/>
    </cacheField>
    <cacheField name="VI (Vdia/VDensity)1" numFmtId="0">
      <sharedItems containsString="0" containsBlank="1" containsNumber="1" minValue="8.146616604149598E-2" maxValue="282.10407801788438"/>
    </cacheField>
    <cacheField name="VI (Vdia/VDensity)2" numFmtId="0">
      <sharedItems containsString="0" containsBlank="1" containsNumber="1" minValue="8.6644757293480451E-2" maxValue="303.95344239669879"/>
    </cacheField>
    <cacheField name="VI (Vdia/VDensity)3" numFmtId="0">
      <sharedItems containsString="0" containsBlank="1" containsNumber="1" minValue="9.5508745905513073E-2" maxValue="267.58010763488016"/>
    </cacheField>
    <cacheField name="VI" numFmtId="0">
      <sharedItems containsString="0" containsBlank="1" containsNumber="1" minValue="8.7873223080163168E-2" maxValue="260.34612044481213"/>
    </cacheField>
    <cacheField name="Ts1" numFmtId="0">
      <sharedItems containsString="0" containsBlank="1" containsNumber="1" minValue="616709.80133634142" maxValue="3115141391.4061069"/>
    </cacheField>
    <cacheField name="Ts2" numFmtId="0">
      <sharedItems containsString="0" containsBlank="1" containsNumber="1" minValue="531551.47754367895" maxValue="4198252658.5358391"/>
    </cacheField>
    <cacheField name="Ts3" numFmtId="0">
      <sharedItems containsString="0" containsBlank="1" containsNumber="1" minValue="692856.57492766529" maxValue="2169492373.9258904"/>
    </cacheField>
    <cacheField name=" (TS)" numFmtId="0">
      <sharedItems containsString="0" containsBlank="1" containsNumber="1" minValue="702754.86582419171" maxValue="3160962141.2892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borah Apgaua" refreshedDate="42339.43923171296" createdVersion="5" refreshedVersion="5" minRefreshableVersion="3" recordCount="93">
  <cacheSource type="worksheet">
    <worksheetSource ref="A1:O1048576" sheet="Anova90F" r:id="rId2"/>
  </cacheSource>
  <cacheFields count="15">
    <cacheField name="LF" numFmtId="0">
      <sharedItems containsString="0" containsBlank="1" containsNumber="1" containsInteger="1" minValue="1" maxValue="6"/>
    </cacheField>
    <cacheField name="lifeforms" numFmtId="0">
      <sharedItems containsBlank="1" count="7">
        <s v="Maturephase tree"/>
        <s v="Understorey tree"/>
        <s v="Pioneer tree"/>
        <s v="Pioneer shrub"/>
        <s v="Understorey shrub"/>
        <s v="Vine"/>
        <m/>
      </sharedItems>
    </cacheField>
    <cacheField name="species" numFmtId="0">
      <sharedItems containsBlank="1"/>
    </cacheField>
    <cacheField name="VA" numFmtId="0">
      <sharedItems containsString="0" containsBlank="1" containsNumber="1" minValue="354.80239591155618" maxValue="201281.92009999999"/>
    </cacheField>
    <cacheField name="WD" numFmtId="0">
      <sharedItems containsString="0" containsBlank="1" containsNumber="1" minValue="0.2880655420224314" maxValue="0.92223587663009576"/>
    </cacheField>
    <cacheField name="VD" numFmtId="0">
      <sharedItems containsString="0" containsBlank="1" containsNumber="1" minValue="1.9744068391329053" maxValue="241.8702540605656"/>
    </cacheField>
    <cacheField name="TS" numFmtId="0">
      <sharedItems containsString="0" containsBlank="1" containsNumber="1" minValue="702754.86582419171" maxValue="3160962141.2892785"/>
    </cacheField>
    <cacheField name="VI" numFmtId="0">
      <sharedItems containsString="0" containsBlank="1" containsNumber="1" minValue="8.7873223080163168E-2" maxValue="260.34612044481213"/>
    </cacheField>
    <cacheField name="Vdia" numFmtId="0">
      <sharedItems containsString="0" containsBlank="1" containsNumber="1" minValue="21.214726851722393" maxValue="504.10164882980888"/>
    </cacheField>
    <cacheField name="VF" numFmtId="0">
      <sharedItems containsString="0" containsBlank="1" containsNumber="1" minValue="2.3956757571760679E-2" maxValue="0.39038787833053989"/>
    </cacheField>
    <cacheField name="VDiamax" numFmtId="0">
      <sharedItems containsString="0" containsBlank="1" containsNumber="1" minValue="29.223539702220755" maxValue="706.57230087489017"/>
    </cacheField>
    <cacheField name="DH" numFmtId="0">
      <sharedItems containsString="0" containsBlank="1" containsNumber="1" minValue="21.879445634826389" maxValue="448.5586385822246"/>
    </cacheField>
    <cacheField name="GroupIndex" numFmtId="0">
      <sharedItems containsString="0" containsBlank="1" containsNumber="1" minValue="0.17391304347826086" maxValue="1"/>
    </cacheField>
    <cacheField name="WUEorg" numFmtId="0">
      <sharedItems containsString="0" containsBlank="1" containsNumber="1" minValue="-31.793712361253345" maxValue="84.587094990008552"/>
    </cacheField>
    <cacheField name="WUEcorr" numFmtId="0">
      <sharedItems containsString="0" containsBlank="1" containsNumber="1" minValue="0.82514889584465279" maxValue="84.5870949900085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borah Apgaua" refreshedDate="42346.595977777775" createdVersion="5" refreshedVersion="5" minRefreshableVersion="3" recordCount="90">
  <cacheSource type="worksheet">
    <worksheetSource ref="A1:O91" sheet="Anova90F"/>
  </cacheSource>
  <cacheFields count="16">
    <cacheField name="LF" numFmtId="0">
      <sharedItems containsSemiMixedTypes="0" containsString="0" containsNumber="1" containsInteger="1" minValue="1" maxValue="6"/>
    </cacheField>
    <cacheField name="lifeforms" numFmtId="0">
      <sharedItems count="6">
        <s v="Maturephase tree"/>
        <s v="Understorey tree"/>
        <s v="Pioneer tree"/>
        <s v="Pioneer shrub"/>
        <s v="Understorey shrub"/>
        <s v="Vine"/>
      </sharedItems>
    </cacheField>
    <cacheField name="species" numFmtId="0">
      <sharedItems/>
    </cacheField>
    <cacheField name="VA" numFmtId="0">
      <sharedItems containsSemiMixedTypes="0" containsString="0" containsNumber="1" minValue="354.80239591155618" maxValue="201281.92009999999"/>
    </cacheField>
    <cacheField name="WD" numFmtId="0">
      <sharedItems containsSemiMixedTypes="0" containsString="0" containsNumber="1" minValue="0.2880655420224314" maxValue="0.92223587663009576"/>
    </cacheField>
    <cacheField name="Vdia" numFmtId="0">
      <sharedItems containsSemiMixedTypes="0" containsString="0" containsNumber="1" minValue="21.214726851722393" maxValue="504.10164882980888"/>
    </cacheField>
    <cacheField name="VDiamax" numFmtId="0">
      <sharedItems containsSemiMixedTypes="0" containsString="0" containsNumber="1" minValue="29.223539702220755" maxValue="706.57230087489017"/>
    </cacheField>
    <cacheField name="DH" numFmtId="0">
      <sharedItems containsSemiMixedTypes="0" containsString="0" containsNumber="1" minValue="21.879445634826389" maxValue="448.5586385822246"/>
    </cacheField>
    <cacheField name="VD" numFmtId="0">
      <sharedItems containsSemiMixedTypes="0" containsString="0" containsNumber="1" minValue="1.9744068391329053" maxValue="241.8702540605656"/>
    </cacheField>
    <cacheField name="VF" numFmtId="0">
      <sharedItems containsSemiMixedTypes="0" containsString="0" containsNumber="1" minValue="2.3956757571760679E-2" maxValue="0.39038787833053989"/>
    </cacheField>
    <cacheField name="TS" numFmtId="0">
      <sharedItems containsSemiMixedTypes="0" containsString="0" containsNumber="1" minValue="702754.86582419171" maxValue="3160962141.2892785"/>
    </cacheField>
    <cacheField name="VI" numFmtId="0">
      <sharedItems containsSemiMixedTypes="0" containsString="0" containsNumber="1" minValue="8.7873223080163168E-2" maxValue="260.34612044481213"/>
    </cacheField>
    <cacheField name="GroupIndex" numFmtId="0">
      <sharedItems containsSemiMixedTypes="0" containsString="0" containsNumber="1" minValue="0.17391304347826086" maxValue="1"/>
    </cacheField>
    <cacheField name="WUEcorr" numFmtId="0">
      <sharedItems containsSemiMixedTypes="0" containsString="0" containsNumber="1" minValue="0.82514889584465279" maxValue="84.587094990008552"/>
    </cacheField>
    <cacheField name="WUEorg" numFmtId="0">
      <sharedItems containsSemiMixedTypes="0" containsString="0" containsNumber="1" minValue="-31.793712361253345" maxValue="84.587094990008552"/>
    </cacheField>
    <cacheField name="d13c" numFmtId="0">
      <sharedItems containsSemiMixedTypes="0" containsString="0" containsNumber="1" minValue="-37.708265009925789" maxValue="-27.00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-32.090499999999999"/>
    <n v="29.284748117684853"/>
    <n v="0.81066761908279406"/>
    <n v="40"/>
    <m/>
    <n v="1195046.4879999999"/>
    <n v="1195046.4879999999"/>
    <n v="1195046.4879999999"/>
    <n v="10"/>
    <n v="8"/>
    <n v="7"/>
    <n v="8.3333333333333339"/>
    <n v="159471.85"/>
    <n v="108973.399"/>
    <n v="103509.81400000001"/>
    <n v="123985.02100000001"/>
    <n v="10"/>
    <n v="8"/>
    <n v="7"/>
    <n v="8.3333333333333339"/>
    <m/>
    <n v="8.3678753089645515"/>
    <n v="6.6943002471716406"/>
    <n v="5.8575127162751848"/>
    <n v="6.9732294241371262"/>
    <n v="15947.185000000001"/>
    <n v="13621.674875000001"/>
    <n v="14787.116285714288"/>
    <n v="14785.325386904762"/>
    <n v="0.13344405560898984"/>
    <n v="9.1187581482604224E-2"/>
    <n v="8.6615721680611324E-2"/>
    <n v="0.10374911959073513"/>
    <n v="142.46549502503149"/>
    <n v="131.6688160258015"/>
    <n v="137.18588186040932"/>
    <n v="137.10673097041411"/>
    <n v="17.02528894908453"/>
    <n v="19.668794521344022"/>
    <n v="23.420500902923582"/>
    <n v="20.038194791117377"/>
    <n v="84318247.251714692"/>
    <n v="49215795.904172666"/>
    <n v="50747952.147983067"/>
    <n v="61427331.767956816"/>
  </r>
  <r>
    <x v="0"/>
    <x v="1"/>
    <n v="-31.363"/>
    <n v="37.19440256565801"/>
    <n v="0.75175614782434663"/>
    <n v="40"/>
    <m/>
    <n v="1195046.4879999999"/>
    <n v="1195046.4879999999"/>
    <n v="1195046.4879999999"/>
    <n v="13"/>
    <n v="13"/>
    <n v="13"/>
    <n v="13"/>
    <n v="109484.764"/>
    <n v="129959.97100000001"/>
    <n v="137428.97899999999"/>
    <n v="125624.57133333333"/>
    <n v="13"/>
    <n v="13"/>
    <n v="13"/>
    <n v="13"/>
    <m/>
    <n v="10.878237901653916"/>
    <n v="10.878237901653916"/>
    <n v="10.878237901653916"/>
    <n v="10.878237901653916"/>
    <n v="8421.9049230769233"/>
    <n v="9996.9208461538474"/>
    <n v="10571.459923076922"/>
    <n v="9663.4285641025635"/>
    <n v="9.1615485338341088E-2"/>
    <n v="0.10874888324846491"/>
    <n v="0.11499885601103077"/>
    <n v="0.10512107486594559"/>
    <n v="103.53158012855829"/>
    <n v="112.79784485616649"/>
    <n v="115.99390223905461"/>
    <n v="110.77444240792646"/>
    <n v="9.5173116330557033"/>
    <n v="10.369128334563893"/>
    <n v="10.662931192322887"/>
    <n v="10.183123719980827"/>
    <n v="30571554.773132492"/>
    <n v="43075404.514994636"/>
    <n v="48168907.129896566"/>
    <n v="40605288.806007899"/>
  </r>
  <r>
    <x v="0"/>
    <x v="2"/>
    <n v="-30.715551258287483"/>
    <n v="44.233709534346708"/>
    <n v="0.58409999999999995"/>
    <n v="40"/>
    <m/>
    <n v="1195046.4879999999"/>
    <n v="1195046.4879999999"/>
    <n v="1195046.4879999999"/>
    <n v="10"/>
    <n v="11"/>
    <n v="9"/>
    <n v="10"/>
    <n v="139424.07100000003"/>
    <n v="148663.481"/>
    <n v="112381.198"/>
    <n v="133489.58333333334"/>
    <n v="10"/>
    <n v="11"/>
    <n v="9"/>
    <n v="10"/>
    <m/>
    <n v="8.3678753089645515"/>
    <n v="9.2046628398610046"/>
    <n v="7.5310877780680956"/>
    <n v="8.3678753089645515"/>
    <n v="13942.407100000002"/>
    <n v="13514.861909090909"/>
    <n v="12486.799777777778"/>
    <n v="13314.689595622896"/>
    <n v="0.11666832411962207"/>
    <n v="0.12439974720046205"/>
    <n v="9.4039185193605629E-2"/>
    <n v="0.1117024188378966"/>
    <n v="133.209916161059"/>
    <n v="131.15156628436802"/>
    <n v="126.064628767401"/>
    <n v="130.14203707094268"/>
    <n v="15.919204247504796"/>
    <n v="14.24838351671211"/>
    <n v="16.739232429945147"/>
    <n v="15.63560673138735"/>
    <n v="64450905.621240757"/>
    <n v="66614598.645747274"/>
    <n v="46526277.937235311"/>
    <n v="59197260.734741114"/>
  </r>
  <r>
    <x v="0"/>
    <x v="3"/>
    <n v="-29.323"/>
    <n v="59.374052151727099"/>
    <n v="0.62081469968004654"/>
    <n v="40"/>
    <m/>
    <n v="1195046.4879999999"/>
    <n v="1195046.4879999999"/>
    <n v="1195046.4879999999"/>
    <n v="9"/>
    <n v="14"/>
    <n v="5"/>
    <n v="9.3333333333333339"/>
    <n v="107932.59300000001"/>
    <n v="108685.43400000001"/>
    <n v="75662.448999999993"/>
    <n v="97426.825333333341"/>
    <n v="9"/>
    <n v="14"/>
    <n v="5"/>
    <n v="9.3333333333333339"/>
    <m/>
    <n v="7.5310877780680956"/>
    <n v="11.71502543255037"/>
    <n v="4.1839376544822757"/>
    <n v="7.8100169550335794"/>
    <n v="11992.510333333334"/>
    <n v="7763.2452857142862"/>
    <n v="15132.489799999999"/>
    <n v="11629.41513968254"/>
    <n v="9.0316647999722013E-2"/>
    <n v="9.0946615961269628E-2"/>
    <n v="6.3313393880288948E-2"/>
    <n v="8.1525552613760197E-2"/>
    <n v="123.54430367158564"/>
    <n v="99.400674041980224"/>
    <n v="138.77871765053629"/>
    <n v="120.57456512136737"/>
    <n v="16.404576246125988"/>
    <n v="8.484887601335803"/>
    <n v="33.169403827483393"/>
    <n v="19.352955891648396"/>
    <n v="42915701.653947994"/>
    <n v="27974875.183378406"/>
    <n v="37961580.825270668"/>
    <n v="36284052.554199025"/>
  </r>
  <r>
    <x v="0"/>
    <x v="4"/>
    <n v="-31.854250000000004"/>
    <n v="31.8533472425421"/>
    <n v="0.40068250249312842"/>
    <n v="40"/>
    <m/>
    <n v="1195046.4879999999"/>
    <n v="1195046.4879999999"/>
    <n v="1195046.4879999999"/>
    <n v="15"/>
    <n v="10"/>
    <n v="13"/>
    <n v="12.666666666666666"/>
    <n v="114226.49800000001"/>
    <n v="116978.30500000002"/>
    <n v="96475.981"/>
    <n v="109226.928"/>
    <n v="15"/>
    <n v="10"/>
    <n v="13"/>
    <n v="12.666666666666666"/>
    <m/>
    <n v="12.551812963446826"/>
    <n v="8.3678753089645515"/>
    <n v="10.878237901653916"/>
    <n v="10.599308724688433"/>
    <n v="7615.0998666666674"/>
    <n v="11697.830500000002"/>
    <n v="7421.2293076923079"/>
    <n v="8911.3865581196587"/>
    <n v="9.5583309224368862E-2"/>
    <n v="9.7885987009402459E-2"/>
    <n v="8.072989793180331E-2"/>
    <n v="9.1399731388524877E-2"/>
    <n v="98.447677904806298"/>
    <n v="122.01699844321246"/>
    <n v="97.186423625231399"/>
    <n v="105.88369999108339"/>
    <n v="7.8433034487929296"/>
    <n v="14.581598546586248"/>
    <n v="8.9340226334317681"/>
    <n v="10.452974876270316"/>
    <n v="28840047.459391024"/>
    <n v="45369516.780493014"/>
    <n v="23738242.365972981"/>
    <n v="32649268.868619006"/>
  </r>
  <r>
    <x v="0"/>
    <x v="5"/>
    <n v="-33.84813242828173"/>
    <n v="10.17510529395912"/>
    <n v="0.57881183534409941"/>
    <n v="100"/>
    <m/>
    <n v="197075.35699999999"/>
    <n v="197075.35699999999"/>
    <n v="197075.35699999999"/>
    <n v="4"/>
    <n v="2"/>
    <n v="3"/>
    <n v="3"/>
    <n v="26890.754000000001"/>
    <n v="34816.623"/>
    <n v="29759.647000000001"/>
    <n v="30489.008000000002"/>
    <n v="4"/>
    <n v="2"/>
    <n v="3"/>
    <n v="3"/>
    <m/>
    <n v="20.296804536550958"/>
    <n v="10.148402268275479"/>
    <n v="15.22260340241322"/>
    <n v="15.222603402413219"/>
    <n v="6722.6885000000002"/>
    <n v="17408.3115"/>
    <n v="9919.882333333333"/>
    <n v="11350.294111111112"/>
    <n v="0.13644909444461897"/>
    <n v="0.17666654791344613"/>
    <n v="0.15100643455893881"/>
    <n v="0.15470735897233465"/>
    <n v="92.499454052442928"/>
    <n v="148.84902693058433"/>
    <n v="112.36238155129494"/>
    <n v="117.90362084477407"/>
    <n v="4.5573407324225723"/>
    <n v="14.667237560723763"/>
    <n v="7.3812854858638879"/>
    <n v="8.8686212596700749"/>
    <n v="36345609.102832519"/>
    <n v="121856662.01275009"/>
    <n v="59352672.571522638"/>
    <n v="72518314.562368408"/>
  </r>
  <r>
    <x v="0"/>
    <x v="6"/>
    <n v="-28.325066459126532"/>
    <n v="70.223962076608771"/>
    <n v="0.76559999999999995"/>
    <n v="40"/>
    <m/>
    <n v="1195046.4879999999"/>
    <n v="1195046.4879999999"/>
    <n v="1195046.4879999999"/>
    <n v="18"/>
    <n v="15"/>
    <n v="12"/>
    <n v="15"/>
    <n v="102552.944"/>
    <n v="82365.700999999986"/>
    <n v="70861.31"/>
    <n v="85259.985000000001"/>
    <n v="18"/>
    <n v="15"/>
    <n v="12"/>
    <n v="15"/>
    <m/>
    <n v="15.062175556136191"/>
    <n v="12.551812963446826"/>
    <n v="10.04145037075746"/>
    <n v="12.551812963446826"/>
    <n v="5697.3857777777775"/>
    <n v="5491.0467333333327"/>
    <n v="5905.1091666666662"/>
    <n v="5697.8472259259252"/>
    <n v="8.5815024795922429E-2"/>
    <n v="6.8922591570345665E-2"/>
    <n v="5.9295860630988274E-2"/>
    <n v="7.1344492332418782E-2"/>
    <n v="85.154085413597528"/>
    <n v="83.597876368561742"/>
    <n v="86.692522658234395"/>
    <n v="85.148161480131222"/>
    <n v="5.6535050395762081"/>
    <n v="6.6602232372338595"/>
    <n v="8.633466228215287"/>
    <n v="6.9823981683417848"/>
    <n v="19372125.08806064"/>
    <n v="14995296.04444289"/>
    <n v="13873646.128221003"/>
    <n v="16080355.753574846"/>
  </r>
  <r>
    <x v="0"/>
    <x v="7"/>
    <n v="-30.56982066930539"/>
    <n v="45.818147474343895"/>
    <n v="0.67912002214396328"/>
    <n v="40"/>
    <m/>
    <n v="1195046.4879999999"/>
    <n v="1195046.4879999999"/>
    <n v="1195046.4879999999"/>
    <n v="9"/>
    <n v="14"/>
    <n v="18"/>
    <n v="13.666666666666666"/>
    <n v="62426.396000000001"/>
    <n v="95869.061000000002"/>
    <n v="117008.00499999999"/>
    <n v="91767.820666666667"/>
    <n v="9"/>
    <n v="14"/>
    <n v="18"/>
    <n v="13.666666666666666"/>
    <m/>
    <n v="7.5310877780680956"/>
    <n v="11.71502543255037"/>
    <n v="15.062175556136191"/>
    <n v="11.436096255584886"/>
    <n v="6936.2662222222225"/>
    <n v="6847.7900714285715"/>
    <n v="6500.4447222222216"/>
    <n v="6761.5003386243379"/>
    <n v="5.2237629771604337E-2"/>
    <n v="8.0222034843551629E-2"/>
    <n v="9.7910839599070057E-2"/>
    <n v="7.6790168071408663E-2"/>
    <n v="93.957305154624322"/>
    <n v="93.356141639520331"/>
    <n v="90.957645543562109"/>
    <n v="92.757030779235592"/>
    <n v="12.475927505219786"/>
    <n v="7.9689235142528094"/>
    <n v="6.0388119368657076"/>
    <n v="8.827887652112766"/>
    <n v="14356465.17563796"/>
    <n v="21766190.05354695"/>
    <n v="25218087.628692184"/>
    <n v="20446914.285959031"/>
  </r>
  <r>
    <x v="0"/>
    <x v="8"/>
    <n v="-32.342876400541307"/>
    <n v="21.550045459121876"/>
    <n v="0.73558537984876549"/>
    <n v="40"/>
    <m/>
    <n v="1195046.4879999999"/>
    <n v="1195046.4879999999"/>
    <n v="1195046.4879999999"/>
    <n v="10"/>
    <n v="13"/>
    <n v="8"/>
    <n v="10.333333333333334"/>
    <n v="60579.804000000004"/>
    <n v="89469.267999999996"/>
    <n v="57891.270999999993"/>
    <n v="69313.44766666666"/>
    <n v="10"/>
    <n v="13"/>
    <n v="8"/>
    <n v="10.333333333333334"/>
    <m/>
    <n v="8.3678753089645515"/>
    <n v="10.878237901653916"/>
    <n v="6.6943002471716406"/>
    <n v="8.6468044859300353"/>
    <n v="6057.9804000000004"/>
    <n v="6882.2513846153843"/>
    <n v="7236.4088749999992"/>
    <n v="6725.546886538461"/>
    <n v="5.0692424611351192E-2"/>
    <n v="7.4866767860833211E-2"/>
    <n v="4.8442693720547547E-2"/>
    <n v="5.8000628730910643E-2"/>
    <n v="87.807498954971223"/>
    <n v="93.590752935132613"/>
    <n v="95.968614306022886"/>
    <n v="92.455622065375564"/>
    <n v="10.493404324620201"/>
    <n v="8.6034846618773777"/>
    <n v="14.335869435579898"/>
    <n v="11.144252807359159"/>
    <n v="12167720.72230766"/>
    <n v="20415401.306887485"/>
    <n v="13889598.35681509"/>
    <n v="15490906.795336746"/>
  </r>
  <r>
    <x v="0"/>
    <x v="9"/>
    <n v="-33.058750000000003"/>
    <n v="18.75756884723808"/>
    <n v="0.676527130822693"/>
    <n v="40"/>
    <m/>
    <n v="1195046.4879999999"/>
    <n v="1195046.4879999999"/>
    <n v="1195046.4879999999"/>
    <n v="5"/>
    <n v="8"/>
    <n v="10"/>
    <n v="7.666666666666667"/>
    <n v="118957.90299999999"/>
    <n v="156616.73499999999"/>
    <n v="175424.845"/>
    <n v="150333.16099999999"/>
    <n v="5"/>
    <n v="8"/>
    <n v="10"/>
    <n v="7.666666666666667"/>
    <m/>
    <n v="4.1839376544822757"/>
    <n v="6.6943002471716406"/>
    <n v="8.3678753089645515"/>
    <n v="6.4153710702061559"/>
    <n v="23791.580599999998"/>
    <n v="19577.091874999998"/>
    <n v="17542.484499999999"/>
    <n v="20303.718991666665"/>
    <n v="9.9542489931989997E-2"/>
    <n v="0.1310549309777144"/>
    <n v="0.14679332290544334"/>
    <n v="0.12579691460504924"/>
    <n v="174.01204984399524"/>
    <n v="157.84897449777745"/>
    <n v="149.42154615230513"/>
    <n v="160.42752349802595"/>
    <n v="41.590497807149482"/>
    <n v="23.579607825996309"/>
    <n v="17.856569396084211"/>
    <n v="27.67555834307667"/>
    <n v="93836132.664197475"/>
    <n v="101657599.50116047"/>
    <n v="102031837.56914021"/>
    <n v="99175189.911499381"/>
  </r>
  <r>
    <x v="0"/>
    <x v="10"/>
    <n v="-30.643999999999998"/>
    <n v="45.011641807022571"/>
    <n v="0.65628884712941571"/>
    <n v="40"/>
    <m/>
    <n v="1195046.4879999999"/>
    <n v="1195046.4879999999"/>
    <n v="1195046.4879999999"/>
    <n v="16"/>
    <n v="17"/>
    <n v="10"/>
    <n v="14.333333333333334"/>
    <n v="159017.302"/>
    <n v="97707.902000000002"/>
    <n v="88815.858000000007"/>
    <n v="115180.35400000001"/>
    <n v="16"/>
    <n v="17"/>
    <n v="10"/>
    <n v="14.333333333333334"/>
    <m/>
    <n v="13.388600494343281"/>
    <n v="14.225388025239734"/>
    <n v="8.3678753089645515"/>
    <n v="11.993954609515855"/>
    <n v="9938.5813749999998"/>
    <n v="5747.5236470588234"/>
    <n v="8881.5858000000007"/>
    <n v="8189.2302740196074"/>
    <n v="0.13306369551039593"/>
    <n v="8.1760754063652796E-2"/>
    <n v="7.432000252027017E-2"/>
    <n v="9.6381484031439632E-2"/>
    <n v="112.46823359589951"/>
    <n v="85.527949211101074"/>
    <n v="106.31950184574453"/>
    <n v="101.43856155091504"/>
    <n v="8.400297973146456"/>
    <n v="6.012345607680512"/>
    <n v="12.705674728666649"/>
    <n v="9.0394394364978723"/>
    <n v="52398913.744595088"/>
    <n v="18619326.184354186"/>
    <n v="26153784.237174366"/>
    <n v="32390674.722041208"/>
  </r>
  <r>
    <x v="0"/>
    <x v="11"/>
    <n v="-30.979597248521706"/>
    <n v="34.016591355440525"/>
    <n v="0.7983398247188751"/>
    <n v="40"/>
    <m/>
    <n v="1195046.4879999999"/>
    <n v="1195046.4879999999"/>
    <n v="1195046.4879999999"/>
    <n v="14"/>
    <n v="25"/>
    <n v="10"/>
    <n v="16.333333333333332"/>
    <n v="75475.206999999995"/>
    <n v="84523.499999999985"/>
    <n v="50905.216999999997"/>
    <n v="70301.308000000005"/>
    <n v="14"/>
    <n v="25"/>
    <n v="10"/>
    <n v="16.333333333333332"/>
    <m/>
    <n v="11.71502543255037"/>
    <n v="20.919688272411374"/>
    <n v="8.3678753089645515"/>
    <n v="13.667529671308763"/>
    <n v="5391.086214285714"/>
    <n v="3380.9399999999996"/>
    <n v="5090.5216999999993"/>
    <n v="4620.849304761904"/>
    <n v="6.3156712109428831E-2"/>
    <n v="7.0728210867726501E-2"/>
    <n v="4.2596850843178248E-2"/>
    <n v="5.8827257940111184E-2"/>
    <n v="82.833462166840846"/>
    <n v="65.597366909461741"/>
    <n v="80.491277788341762"/>
    <n v="76.307368954881454"/>
    <n v="7.0707027179545729"/>
    <n v="3.1356761178879866"/>
    <n v="9.6190818835590211"/>
    <n v="6.6084869064671947"/>
    <n v="13490687.900564665"/>
    <n v="9474764.8717455249"/>
    <n v="8591679.9667749032"/>
    <n v="10519044.246361697"/>
  </r>
  <r>
    <x v="0"/>
    <x v="12"/>
    <n v="-30.964500000000001"/>
    <n v="41.527044899015117"/>
    <n v="0.55543222073066856"/>
    <n v="40"/>
    <m/>
    <n v="1195046.4879999999"/>
    <n v="1195046.4879999999"/>
    <n v="1195046.4879999999"/>
    <n v="15"/>
    <n v="12"/>
    <n v="14"/>
    <n v="13.666666666666666"/>
    <n v="325131.71500000008"/>
    <n v="301853.04800000001"/>
    <n v="293313.53200000001"/>
    <n v="306766.09833333333"/>
    <n v="15"/>
    <n v="12"/>
    <n v="14"/>
    <n v="13.666666666666666"/>
    <m/>
    <n v="12.551812963446826"/>
    <n v="10.04145037075746"/>
    <n v="11.71502543255037"/>
    <n v="11.436096255584886"/>
    <n v="21675.447666666671"/>
    <n v="25154.420666666669"/>
    <n v="20950.966571428573"/>
    <n v="22593.611634920639"/>
    <n v="0.27206616501097997"/>
    <n v="0.25258686672948916"/>
    <n v="0.24544110622079837"/>
    <n v="0.25669804598708917"/>
    <n v="166.09314673983209"/>
    <n v="178.92656932977064"/>
    <n v="163.29380436946943"/>
    <n v="169.43784014635739"/>
    <n v="13.232602112820331"/>
    <n v="17.818797357285909"/>
    <n v="13.938834815992392"/>
    <n v="14.996744762032877"/>
    <n v="233658140.39535084"/>
    <n v="251746470.47068715"/>
    <n v="203746270.93863177"/>
    <n v="229716960.60155657"/>
  </r>
  <r>
    <x v="0"/>
    <x v="13"/>
    <n v="-30.028981782470584"/>
    <n v="48.41631617932169"/>
    <n v="0.57846245296784049"/>
    <n v="40"/>
    <m/>
    <n v="1195046.4879999999"/>
    <n v="1195046.4879999999"/>
    <n v="1195046.4879999999"/>
    <n v="16"/>
    <n v="18"/>
    <n v="22"/>
    <n v="18.666666666666668"/>
    <n v="165816.11600000004"/>
    <n v="157396.69399999999"/>
    <n v="203331.61100000003"/>
    <n v="175514.80700000003"/>
    <n v="16"/>
    <n v="18"/>
    <n v="22"/>
    <n v="18.666666666666668"/>
    <m/>
    <n v="13.388600494343281"/>
    <n v="15.062175556136191"/>
    <n v="18.409325679722009"/>
    <n v="15.620033910067159"/>
    <n v="10363.507250000002"/>
    <n v="8744.2607777777775"/>
    <n v="9242.3459545454552"/>
    <n v="9450.0379941077463"/>
    <n v="0.1387528582904802"/>
    <n v="0.13170759094352488"/>
    <n v="0.17014535672188852"/>
    <n v="0.14686860198529786"/>
    <n v="114.84736966157223"/>
    <n v="105.49435611309816"/>
    <n v="108.45729924873926"/>
    <n v="109.59967500780323"/>
    <n v="8.5779966106312262"/>
    <n v="7.0039255431544039"/>
    <n v="5.8914324802350402"/>
    <n v="7.1577848780068898"/>
    <n v="56975349.653523266"/>
    <n v="45632284.593083277"/>
    <n v="62307543.258314259"/>
    <n v="54971725.834973603"/>
  </r>
  <r>
    <x v="0"/>
    <x v="14"/>
    <n v="-31.216999999999999"/>
    <n v="38.78176964"/>
    <n v="0.58089999999999997"/>
    <n v="40"/>
    <m/>
    <n v="1195046.4879999999"/>
    <n v="1195046.4879999999"/>
    <n v="1195046.4879999999"/>
    <n v="19"/>
    <n v="32"/>
    <n v="18"/>
    <n v="23"/>
    <n v="212449.63800000001"/>
    <n v="247345.04299999998"/>
    <n v="198806.81700000007"/>
    <n v="219533.83266666668"/>
    <n v="19"/>
    <n v="32"/>
    <n v="18"/>
    <n v="23"/>
    <m/>
    <n v="15.898963087032646"/>
    <n v="26.777200988686563"/>
    <n v="15.062175556136191"/>
    <n v="19.246113210618464"/>
    <n v="11181.559894736842"/>
    <n v="7729.5325937499993"/>
    <n v="11044.823166666671"/>
    <n v="9985.3052183845048"/>
    <n v="0.17777520802186569"/>
    <n v="0.20697524781144749"/>
    <n v="0.16635906552281343"/>
    <n v="0.18370317378537551"/>
    <n v="119.2940745790212"/>
    <n v="99.184610386390077"/>
    <n v="118.56242097168341"/>
    <n v="112.34703531236489"/>
    <n v="7.5032613086773337"/>
    <n v="3.7040693845594928"/>
    <n v="7.8715335994993216"/>
    <n v="6.3596214309120498"/>
    <n v="78761122.16373387"/>
    <n v="63388423.285888202"/>
    <n v="72802039.238533437"/>
    <n v="71650528.229385167"/>
  </r>
  <r>
    <x v="1"/>
    <x v="15"/>
    <n v="-29.75247476790722"/>
    <n v="54.704640456511143"/>
    <n v="0.70348502853313366"/>
    <n v="100"/>
    <m/>
    <n v="197075.35699999999"/>
    <n v="197075.35699999999"/>
    <n v="197075.35699999999"/>
    <n v="24"/>
    <n v="28"/>
    <n v="25"/>
    <n v="25.666666666666668"/>
    <n v="22079.738000000001"/>
    <n v="24829.378000000001"/>
    <n v="24520.595999999998"/>
    <n v="23809.903999999999"/>
    <n v="24"/>
    <n v="28"/>
    <n v="25"/>
    <n v="25.666666666666668"/>
    <m/>
    <n v="121.78082721930576"/>
    <n v="142.07763175585671"/>
    <n v="126.8550283534435"/>
    <n v="130.23782910953534"/>
    <n v="919.98908333333338"/>
    <n v="886.76350000000002"/>
    <n v="980.8238399999999"/>
    <n v="929.19214111111114"/>
    <n v="0.11203703160106417"/>
    <n v="0.12598925800753466"/>
    <n v="0.12442243603293332"/>
    <n v="0.12081624188051072"/>
    <n v="34.218345912239784"/>
    <n v="33.594762849424775"/>
    <n v="35.331589985579349"/>
    <n v="34.381566249081295"/>
    <n v="0.28098303069183939"/>
    <n v="0.23645356721002589"/>
    <n v="0.27851942839142702"/>
    <n v="0.26531867543109744"/>
    <n v="4083970.2803210369"/>
    <n v="4426695.3289963519"/>
    <n v="4835351.149205341"/>
    <n v="4448672.2528409101"/>
  </r>
  <r>
    <x v="1"/>
    <x v="16"/>
    <s v="-"/>
    <s v="-"/>
    <n v="0.33480114177560327"/>
    <n v="100"/>
    <m/>
    <n v="197075.35699999999"/>
    <n v="197075.35699999999"/>
    <n v="197075.35699999999"/>
    <n v="9"/>
    <n v="7"/>
    <n v="7"/>
    <n v="7.666666666666667"/>
    <n v="14935.404000000002"/>
    <n v="17349.856"/>
    <n v="14430.282999999999"/>
    <n v="15571.847666666668"/>
    <n v="9"/>
    <n v="7"/>
    <n v="7"/>
    <n v="7.666666666666667"/>
    <m/>
    <n v="45.667810207239668"/>
    <n v="35.519407938964179"/>
    <n v="35.519407938964179"/>
    <n v="38.902208695056011"/>
    <n v="1659.4893333333337"/>
    <n v="2478.5508571428572"/>
    <n v="2061.4690000000001"/>
    <n v="2066.5030634920636"/>
    <n v="7.5785243915605358E-2"/>
    <n v="8.8036658992326475E-2"/>
    <n v="7.3222158364528556E-2"/>
    <n v="7.9014687090820129E-2"/>
    <n v="45.957342539939511"/>
    <n v="56.16510725287786"/>
    <n v="51.221946645767169"/>
    <n v="51.114798812861515"/>
    <n v="1.0063399653144294"/>
    <n v="1.581251223257742"/>
    <n v="1.4420833459213598"/>
    <n v="1.343224844831177"/>
    <n v="4983074.9937379351"/>
    <n v="8645690.6579033453"/>
    <n v="5980777.4190661442"/>
    <n v="6536514.3569024755"/>
  </r>
  <r>
    <x v="1"/>
    <x v="17"/>
    <s v="-"/>
    <s v="-"/>
    <n v="0.33744936918528579"/>
    <n v="40"/>
    <m/>
    <n v="1195046.4879999999"/>
    <n v="1195046.4879999999"/>
    <n v="1195046.4879999999"/>
    <n v="14"/>
    <n v="20"/>
    <n v="15"/>
    <n v="16.333333333333332"/>
    <n v="47603.307000000008"/>
    <n v="56532.800999999999"/>
    <n v="40879.391000000003"/>
    <n v="48338.49966666667"/>
    <n v="14"/>
    <n v="20"/>
    <n v="15"/>
    <n v="16.333333333333332"/>
    <m/>
    <n v="11.71502543255037"/>
    <n v="16.735750617929103"/>
    <n v="12.551812963446826"/>
    <n v="13.667529671308765"/>
    <n v="3400.2362142857151"/>
    <n v="2826.64005"/>
    <n v="2725.2927333333337"/>
    <n v="2984.0563325396829"/>
    <n v="3.9833853727035941E-2"/>
    <n v="4.7305942963450642E-2"/>
    <n v="3.420736465944077E-2"/>
    <n v="4.0449053783309118E-2"/>
    <n v="65.784294201856156"/>
    <n v="59.979512183896446"/>
    <n v="58.894434269112296"/>
    <n v="61.552746884954963"/>
    <n v="5.6153778393919263"/>
    <n v="3.583915269365932"/>
    <n v="4.6921057890699656"/>
    <n v="4.6304662992759411"/>
    <n v="5366606.0760392556"/>
    <n v="5298153.2617352353"/>
    <n v="3693780.4707584828"/>
    <n v="4786179.9361776579"/>
  </r>
  <r>
    <x v="1"/>
    <x v="18"/>
    <n v="-28.051567411335718"/>
    <n v="73.19754690117928"/>
    <n v="0.55897635758884956"/>
    <n v="40"/>
    <m/>
    <n v="1195046.4879999999"/>
    <n v="1195046.4879999999"/>
    <n v="1195046.4879999999"/>
    <n v="6"/>
    <n v="9"/>
    <n v="8"/>
    <n v="7.666666666666667"/>
    <n v="76814.30799999999"/>
    <n v="78465.909"/>
    <n v="65232.438000000002"/>
    <n v="73504.218333333338"/>
    <n v="6"/>
    <n v="9"/>
    <n v="8"/>
    <n v="7.666666666666667"/>
    <m/>
    <n v="5.0207251853787298"/>
    <n v="7.5310877780680956"/>
    <n v="6.6943002471716406"/>
    <n v="6.415371070206155"/>
    <n v="12802.384666666665"/>
    <n v="8718.4343333333327"/>
    <n v="8154.0547500000002"/>
    <n v="9891.6245833333323"/>
    <n v="6.4277255128839805E-2"/>
    <n v="6.5659294251655925E-2"/>
    <n v="5.4585690728376088E-2"/>
    <n v="6.1507413369623933E-2"/>
    <n v="127.64773449306541"/>
    <n v="105.338450489435"/>
    <n v="101.87191891604067"/>
    <n v="111.61936796618038"/>
    <n v="25.42416280118238"/>
    <n v="13.98714947875124"/>
    <n v="15.217709865804395"/>
    <n v="18.209674048579338"/>
    <n v="32605172.323204629"/>
    <n v="22681564.966827955"/>
    <n v="17635620.255010992"/>
    <n v="24307452.515014526"/>
  </r>
  <r>
    <x v="1"/>
    <x v="19"/>
    <n v="-30.337118468130903"/>
    <n v="48.348173591969939"/>
    <n v="0.49549352503304078"/>
    <n v="40"/>
    <m/>
    <n v="1195046.4879999999"/>
    <n v="1195046.4879999999"/>
    <n v="1195046.4879999999"/>
    <n v="8"/>
    <n v="13"/>
    <n v="9"/>
    <n v="10"/>
    <n v="181884.03899999999"/>
    <n v="140761.87899999999"/>
    <n v="88210.227000000014"/>
    <n v="136952.04833333331"/>
    <n v="8"/>
    <n v="13"/>
    <n v="9"/>
    <n v="10"/>
    <m/>
    <n v="6.6943002471716406"/>
    <n v="10.878237901653916"/>
    <n v="7.5310877780680956"/>
    <n v="8.3678753089645515"/>
    <n v="22735.504874999999"/>
    <n v="10827.836846153845"/>
    <n v="9801.1363333333356"/>
    <n v="14454.826018162394"/>
    <n v="0.15219829590428452"/>
    <n v="0.11778778517275555"/>
    <n v="7.3813218051145824E-2"/>
    <n v="0.11459976637606197"/>
    <n v="170.10613485008813"/>
    <n v="117.39200679237602"/>
    <n v="111.68783960284807"/>
    <n v="133.0619937484374"/>
    <n v="25.410592379981523"/>
    <n v="10.791454264346237"/>
    <n v="14.830240052187877"/>
    <n v="17.010762232171878"/>
    <n v="137104812.09406292"/>
    <n v="50533602.985941835"/>
    <n v="28664797.313759882"/>
    <n v="72101070.797921553"/>
  </r>
  <r>
    <x v="1"/>
    <x v="20"/>
    <s v="-"/>
    <s v="-"/>
    <n v="0.36449999999999999"/>
    <n v="40"/>
    <m/>
    <n v="1195046.4879999999"/>
    <n v="1195046.4879999999"/>
    <n v="1195046.4879999999"/>
    <n v="12"/>
    <n v="8"/>
    <n v="7"/>
    <n v="9"/>
    <n v="129205.83799999997"/>
    <n v="116747.16"/>
    <n v="102530.99099999999"/>
    <n v="116161.32966666664"/>
    <n v="12"/>
    <n v="8"/>
    <n v="7"/>
    <n v="9"/>
    <m/>
    <n v="10.04145037075746"/>
    <n v="6.6943002471716406"/>
    <n v="5.8575127162751848"/>
    <n v="7.5310877780680947"/>
    <n v="10767.153166666665"/>
    <n v="14593.395"/>
    <n v="14647.284428571427"/>
    <n v="13335.944198412699"/>
    <n v="0.10811783415742734"/>
    <n v="9.769256775557339E-2"/>
    <n v="8.5796654799256647E-2"/>
    <n v="9.7202352237419132E-2"/>
    <n v="117.06258789574269"/>
    <n v="136.28430510584047"/>
    <n v="136.53570362229934"/>
    <n v="129.96086554129417"/>
    <n v="11.657936211749885"/>
    <n v="20.35826002328189"/>
    <n v="23.309501871491101"/>
    <n v="18.441899368840957"/>
    <n v="46125016.396997616"/>
    <n v="56487995.995879203"/>
    <n v="49792711.336263195"/>
    <n v="50801907.909713335"/>
  </r>
  <r>
    <x v="1"/>
    <x v="21"/>
    <n v="-31.411318273528561"/>
    <n v="33.257429388835384"/>
    <n v="0.47336400696329806"/>
    <n v="100"/>
    <m/>
    <n v="1195046.4879999999"/>
    <n v="1195046.4879999999"/>
    <n v="1195046.4879999999"/>
    <n v="9"/>
    <n v="5"/>
    <n v="10"/>
    <n v="8"/>
    <n v="33173.483999999997"/>
    <n v="25553.628000000004"/>
    <n v="27161.205000000002"/>
    <n v="28629.439000000002"/>
    <n v="9"/>
    <n v="5"/>
    <n v="10"/>
    <n v="8"/>
    <m/>
    <n v="7.5310877780680956"/>
    <n v="4.1839376544822757"/>
    <n v="8.3678753089645515"/>
    <n v="6.6943002471716406"/>
    <n v="3685.9426666666664"/>
    <n v="5110.7256000000007"/>
    <n v="2716.1205"/>
    <n v="3837.5962555555561"/>
    <n v="2.7759157767593055E-2"/>
    <n v="2.1382957279566524E-2"/>
    <n v="2.2728157668122452E-2"/>
    <n v="2.3956757571760679E-2"/>
    <n v="68.492333567894718"/>
    <n v="80.6508515425935"/>
    <n v="58.795243314095032"/>
    <n v="69.312809474861083"/>
    <n v="9.0946136316930097"/>
    <n v="19.276303378037145"/>
    <n v="7.0263049033614733"/>
    <n v="11.799073971030543"/>
    <n v="4054087.949755264"/>
    <n v="4330007.3884104947"/>
    <n v="2445972.5121333688"/>
    <n v="3610022.616766376"/>
  </r>
  <r>
    <x v="1"/>
    <x v="22"/>
    <n v="-30.163797847500973"/>
    <n v="50.232580764328702"/>
    <n v="0.5701227628830926"/>
    <n v="40"/>
    <m/>
    <n v="1195046.4879999999"/>
    <n v="1195046.4879999999"/>
    <n v="1195046.4879999999"/>
    <n v="42"/>
    <n v="36"/>
    <n v="33"/>
    <n v="37"/>
    <n v="153122.41699999999"/>
    <n v="121219.00699999998"/>
    <n v="150530.73399999997"/>
    <n v="141624.05266666666"/>
    <n v="42"/>
    <n v="36"/>
    <n v="33"/>
    <n v="37"/>
    <m/>
    <n v="35.145076297651109"/>
    <n v="30.124351112272382"/>
    <n v="27.613988519583017"/>
    <n v="30.961138643168837"/>
    <n v="3645.7718333333332"/>
    <n v="3367.1946388888882"/>
    <n v="4561.537393939393"/>
    <n v="3858.167955387205"/>
    <n v="0.12813092924632735"/>
    <n v="0.10143455356525008"/>
    <n v="0.12596224122789104"/>
    <n v="0.11850924134648949"/>
    <n v="68.118083079489566"/>
    <n v="65.463886605478507"/>
    <n v="76.194442361841297"/>
    <n v="69.92547068226979"/>
    <n v="1.9381970465103864"/>
    <n v="2.1731218827418699"/>
    <n v="2.7592697196859652"/>
    <n v="2.2901962163127405"/>
    <n v="18508949.323896587"/>
    <n v="13532949.108712878"/>
    <n v="22766167.354099389"/>
    <n v="18269355.262236286"/>
  </r>
  <r>
    <x v="1"/>
    <x v="23"/>
    <n v="-29.216210544100907"/>
    <n v="22.267273506191959"/>
    <n v="0.42844868760746069"/>
    <n v="40"/>
    <m/>
    <n v="1195046.4879999999"/>
    <n v="1195046.4879999999"/>
    <n v="1195046.4879999999"/>
    <n v="8"/>
    <n v="8"/>
    <n v="9"/>
    <n v="8.3333333333333339"/>
    <n v="100623.709"/>
    <n v="122966.16700000002"/>
    <n v="114774.01800000001"/>
    <n v="112787.96466666668"/>
    <n v="8"/>
    <n v="8"/>
    <n v="9"/>
    <n v="8.3333333333333339"/>
    <m/>
    <n v="6.6943002471716406"/>
    <n v="6.6943002471716406"/>
    <n v="7.5310877780680956"/>
    <n v="6.9732294241371262"/>
    <n v="12577.963625"/>
    <n v="15370.770875000002"/>
    <n v="12752.668666666668"/>
    <n v="13567.13438888889"/>
    <n v="8.4200665003753408E-2"/>
    <n v="0.10289655526773116"/>
    <n v="9.6041467133285291E-2"/>
    <n v="9.4379562468256628E-2"/>
    <n v="126.52397931186441"/>
    <n v="139.86707723926509"/>
    <n v="127.39964368914544"/>
    <n v="131.2635667467583"/>
    <n v="18.900254640553523"/>
    <n v="20.893457430201057"/>
    <n v="16.916499640351621"/>
    <n v="18.903403903702067"/>
    <n v="41962771.211491607"/>
    <n v="62666406.26301568"/>
    <n v="48528645.215170987"/>
    <n v="51052607.563226096"/>
  </r>
  <r>
    <x v="1"/>
    <x v="24"/>
    <n v="-29.842186980909389"/>
    <n v="53.729255432992062"/>
    <n v="0.51264260027349029"/>
    <n v="100"/>
    <m/>
    <n v="197075.35699999999"/>
    <n v="197075.35699999999"/>
    <n v="197075.35699999999"/>
    <n v="7"/>
    <n v="14"/>
    <n v="7"/>
    <n v="9.3333333333333339"/>
    <n v="37238.955999999998"/>
    <n v="27728.723000000002"/>
    <n v="24406.667000000001"/>
    <n v="29791.448666666667"/>
    <n v="7"/>
    <n v="14"/>
    <n v="7"/>
    <n v="9.3333333333333339"/>
    <m/>
    <n v="35.519407938964179"/>
    <n v="71.038815877928357"/>
    <n v="35.519407938964179"/>
    <n v="47.359210585285574"/>
    <n v="5319.8508571428565"/>
    <n v="1980.6230714285716"/>
    <n v="3486.6667142857145"/>
    <n v="3595.7135476190474"/>
    <n v="0.18895795276930541"/>
    <n v="0.14070111769479127"/>
    <n v="0.12384433737192217"/>
    <n v="0.1511678026120063"/>
    <n v="82.28438049063304"/>
    <n v="50.207499439824723"/>
    <n v="66.615132051072436"/>
    <n v="66.369003993843407"/>
    <n v="2.3166033801021917"/>
    <n v="0.70676149115576836"/>
    <n v="1.8754572757953205"/>
    <n v="1.6329407156844269"/>
    <n v="39829324.161131732"/>
    <n v="11041744.314095374"/>
    <n v="17109010.576708481"/>
    <n v="22660026.350645196"/>
  </r>
  <r>
    <x v="1"/>
    <x v="25"/>
    <n v="-30.561010584762325"/>
    <n v="45.913934037083543"/>
    <n v="0.40003455766098678"/>
    <n v="40"/>
    <m/>
    <n v="1195046.4879999999"/>
    <n v="1195046.4879999999"/>
    <n v="1195046.4879999999"/>
    <n v="22"/>
    <n v="14"/>
    <n v="13"/>
    <n v="16.333333333333332"/>
    <n v="253902.37599999999"/>
    <n v="122359.24699999999"/>
    <n v="132342.45799999998"/>
    <n v="169534.69366666666"/>
    <n v="22"/>
    <n v="14"/>
    <n v="13"/>
    <n v="16.333333333333332"/>
    <m/>
    <n v="18.409325679722009"/>
    <n v="11.71502543255037"/>
    <n v="10.878237901653916"/>
    <n v="13.667529671308765"/>
    <n v="11541.01709090909"/>
    <n v="8739.9462142857137"/>
    <n v="10180.189076923076"/>
    <n v="10153.717460705959"/>
    <n v="0.21246234230178335"/>
    <n v="0.10238869217947946"/>
    <n v="0.11074251866258779"/>
    <n v="0.14186451771461686"/>
    <n v="121.19639931372372"/>
    <n v="105.46832656817358"/>
    <n v="113.82708060791281"/>
    <n v="113.49726882993671"/>
    <n v="6.583424152641415"/>
    <n v="9.0028252328952085"/>
    <n v="10.463742532290699"/>
    <n v="8.6833306392757734"/>
    <n v="97154820.668461815"/>
    <n v="35456761.082215242"/>
    <n v="44669238.213575177"/>
    <n v="59093606.654750742"/>
  </r>
  <r>
    <x v="1"/>
    <x v="26"/>
    <n v="-30.934595646727818"/>
    <n v="48.548689288816441"/>
    <n v="0.53217012810428521"/>
    <n v="100"/>
    <m/>
    <n v="197075.35699999999"/>
    <n v="197075.35699999999"/>
    <n v="197075.35699999999"/>
    <n v="18"/>
    <n v="18"/>
    <n v="19"/>
    <n v="18.333333333333332"/>
    <n v="20347.158999999996"/>
    <n v="23753.329000000002"/>
    <n v="22684.307000000001"/>
    <n v="22261.598333333332"/>
    <n v="18"/>
    <n v="18"/>
    <n v="19"/>
    <n v="18.333333333333332"/>
    <m/>
    <n v="91.335620414479337"/>
    <n v="91.335620414479337"/>
    <n v="96.40982154861706"/>
    <n v="93.027020792525249"/>
    <n v="1130.397722222222"/>
    <n v="1319.629388888889"/>
    <n v="1193.9108947368422"/>
    <n v="1214.6460019493177"/>
    <n v="0.10324557727428091"/>
    <n v="0.12052916895134688"/>
    <n v="0.11510473630652869"/>
    <n v="0.11295982751071883"/>
    <n v="37.93004099788201"/>
    <n v="40.982048669280964"/>
    <n v="38.981058950954619"/>
    <n v="39.297716206039198"/>
    <n v="0.41528202059345731"/>
    <n v="0.44869732622721775"/>
    <n v="0.40432663731565405"/>
    <n v="0.42276866137877639"/>
    <n v="4624247.1316144178"/>
    <n v="6302058.7327529648"/>
    <n v="5445069.3416233119"/>
    <n v="5457125.0686635645"/>
  </r>
  <r>
    <x v="1"/>
    <x v="27"/>
    <n v="-29.585667253655785"/>
    <n v="56.518234679266065"/>
    <n v="0.52264864146250767"/>
    <n v="40"/>
    <m/>
    <n v="1195046.4879999999"/>
    <n v="1195046.4879999999"/>
    <n v="1195046.4879999999"/>
    <n v="28"/>
    <n v="26"/>
    <n v="22"/>
    <n v="25.333333333333332"/>
    <n v="127001.55200000003"/>
    <n v="112258.523"/>
    <n v="115158.83300000003"/>
    <n v="118139.63600000001"/>
    <n v="28"/>
    <n v="26"/>
    <n v="22"/>
    <n v="25.333333333333332"/>
    <m/>
    <n v="23.430050865100739"/>
    <n v="21.756475803307833"/>
    <n v="18.409325679722009"/>
    <n v="21.198617449376862"/>
    <n v="4535.7697142857151"/>
    <n v="4317.6355000000003"/>
    <n v="5234.4924090909108"/>
    <n v="4695.9658744588751"/>
    <n v="0.10627331511809776"/>
    <n v="9.393653228325291E-2"/>
    <n v="9.6363475526987236E-2"/>
    <n v="9.8857774309445978E-2"/>
    <n v="75.978930093689911"/>
    <n v="74.129430421024111"/>
    <n v="81.62157342231211"/>
    <n v="77.243311312342044"/>
    <n v="3.2427983418022013"/>
    <n v="3.4072352108494313"/>
    <n v="4.4337079392440106"/>
    <n v="3.6945804972985479"/>
    <n v="19099127.607401151"/>
    <n v="16070108.354537398"/>
    <n v="19985974.769691914"/>
    <n v="18385070.243876819"/>
  </r>
  <r>
    <x v="1"/>
    <x v="28"/>
    <n v="-29.051895325463978"/>
    <n v="62.321604446998798"/>
    <n v="0.37470189063159665"/>
    <n v="40"/>
    <m/>
    <n v="1195046.4879999999"/>
    <n v="1195046.4879999999"/>
    <n v="1195046.4879999999"/>
    <n v="13"/>
    <n v="27"/>
    <n v="16"/>
    <n v="18.666666666666668"/>
    <n v="89836.001999999993"/>
    <n v="147864.15399999998"/>
    <n v="95228.565000000002"/>
    <n v="110976.24033333332"/>
    <n v="13"/>
    <n v="27"/>
    <n v="16"/>
    <n v="18.666666666666668"/>
    <m/>
    <n v="10.878237901653916"/>
    <n v="22.593263334204288"/>
    <n v="13.388600494343281"/>
    <n v="15.620033910067162"/>
    <n v="6910.4616923076919"/>
    <n v="5476.4501481481475"/>
    <n v="5951.7853125000001"/>
    <n v="6112.8990509852802"/>
    <n v="7.517364629918899E-2"/>
    <n v="0.12373088033375317"/>
    <n v="7.9686075777162579E-2"/>
    <n v="9.2863534136701578E-2"/>
    <n v="93.782370747049583"/>
    <n v="83.486690324143652"/>
    <n v="87.034472989938664"/>
    <n v="88.10117802037729"/>
    <n v="8.6210994459673476"/>
    <n v="3.6952028172819049"/>
    <n v="6.5006400800973152"/>
    <n v="6.2723141144488563"/>
    <n v="20583109.539660059"/>
    <n v="26848223.025449716"/>
    <n v="18791783.601847924"/>
    <n v="22074372.055652566"/>
  </r>
  <r>
    <x v="2"/>
    <x v="29"/>
    <n v="-28.835000000000001"/>
    <n v="64.679772248786747"/>
    <n v="0.36099999999999999"/>
    <n v="40"/>
    <m/>
    <n v="1195046.4879999999"/>
    <n v="1195046.4879999999"/>
    <n v="1195046.4879999999"/>
    <n v="15"/>
    <n v="16"/>
    <n v="10"/>
    <n v="13.666666666666666"/>
    <n v="152079.03000000003"/>
    <n v="143349.69099999999"/>
    <n v="104178.71800000002"/>
    <n v="133202.47966666668"/>
    <n v="15"/>
    <n v="16"/>
    <n v="10"/>
    <n v="13.666666666666666"/>
    <m/>
    <n v="12.551812963446826"/>
    <n v="13.388600494343281"/>
    <n v="8.3678753089645515"/>
    <n v="11.436096255584886"/>
    <n v="10138.602000000003"/>
    <n v="8959.3556874999995"/>
    <n v="10417.871800000003"/>
    <n v="9838.6098291666694"/>
    <n v="0.12725783601482793"/>
    <n v="0.11995323398665977"/>
    <n v="8.7175452207178095E-2"/>
    <n v="0.11146217406955528"/>
    <n v="113.59434524978467"/>
    <n v="106.78397037732515"/>
    <n v="115.14820694928935"/>
    <n v="111.84217419213307"/>
    <n v="9.0500348898276428"/>
    <n v="7.9757380483824019"/>
    <n v="13.76074603142454"/>
    <n v="10.262172989878195"/>
    <n v="51121185.188557826"/>
    <n v="42582097.001206785"/>
    <n v="35984172.74119816"/>
    <n v="43229151.643654257"/>
  </r>
  <r>
    <x v="2"/>
    <x v="30"/>
    <n v="-30.732500000000002"/>
    <n v="44.049436420568085"/>
    <n v="0.499"/>
    <n v="40"/>
    <m/>
    <n v="1195046.4879999999"/>
    <n v="1195046.4879999999"/>
    <n v="1195046.4879999999"/>
    <n v="8"/>
    <n v="10"/>
    <n v="9"/>
    <n v="9"/>
    <n v="120409.349"/>
    <n v="174806.302"/>
    <n v="103279.958"/>
    <n v="132831.86966666667"/>
    <n v="8"/>
    <n v="10"/>
    <n v="9"/>
    <n v="9"/>
    <m/>
    <n v="6.6943002471716406"/>
    <n v="8.3678753089645515"/>
    <n v="7.5310877780680956"/>
    <n v="7.5310877780680956"/>
    <n v="15051.168625"/>
    <n v="17480.6302"/>
    <n v="11475.550888888889"/>
    <n v="14669.116571296296"/>
    <n v="0.10075704184655954"/>
    <n v="0.14627573383572004"/>
    <n v="8.6423381045909575E-2"/>
    <n v="0.11115205224272973"/>
    <n v="138.40532069055203"/>
    <n v="149.15788547710108"/>
    <n v="120.85216831260657"/>
    <n v="136.13845816008657"/>
    <n v="20.67509905146974"/>
    <n v="17.825060719691582"/>
    <n v="16.047106589907262"/>
    <n v="18.182422120356193"/>
    <n v="60087472.3171224"/>
    <n v="101313583.37916565"/>
    <n v="39295525.5177899"/>
    <n v="66898860.40469265"/>
  </r>
  <r>
    <x v="2"/>
    <x v="31"/>
    <s v="-"/>
    <s v="-"/>
    <n v="0.40429999999999999"/>
    <n v="40"/>
    <m/>
    <n v="1195046.4879999999"/>
    <n v="1195046.4879999999"/>
    <n v="1195046.4879999999"/>
    <n v="3"/>
    <n v="5"/>
    <n v="6"/>
    <n v="4.666666666666667"/>
    <n v="63378.099000000002"/>
    <n v="93655.733000000007"/>
    <n v="79732.697"/>
    <n v="78922.176333333322"/>
    <n v="3"/>
    <n v="5"/>
    <n v="6"/>
    <n v="4.666666666666667"/>
    <m/>
    <n v="2.5103625926893649"/>
    <n v="4.1839376544822757"/>
    <n v="5.0207251853787298"/>
    <n v="3.9050084775167897"/>
    <n v="21126.032999999999"/>
    <n v="18731.1466"/>
    <n v="13288.782833333333"/>
    <n v="17715.320811111113"/>
    <n v="5.3034002975121085E-2"/>
    <n v="7.8369949571367656E-2"/>
    <n v="6.6719326654345185E-2"/>
    <n v="6.6041093066944639E-2"/>
    <n v="163.97462719468632"/>
    <n v="154.40091038356195"/>
    <n v="130.04997629116789"/>
    <n v="149.47517128980539"/>
    <n v="65.319100783373059"/>
    <n v="36.903253139575682"/>
    <n v="25.902627905207243"/>
    <n v="42.708327276051996"/>
    <n v="44392608.797093779"/>
    <n v="58163728.084581599"/>
    <n v="35129758.488246933"/>
    <n v="45895365.123307437"/>
  </r>
  <r>
    <x v="2"/>
    <x v="32"/>
    <s v="-"/>
    <s v="-"/>
    <n v="0.44519999999999998"/>
    <n v="40"/>
    <m/>
    <n v="1195046.4879999999"/>
    <n v="1195046.4879999999"/>
    <n v="1195046.4879999999"/>
    <n v="9"/>
    <n v="5"/>
    <n v="6"/>
    <n v="6.666666666666667"/>
    <n v="127652.37599999999"/>
    <n v="106834.96899999998"/>
    <n v="78360.02"/>
    <n v="104282.455"/>
    <n v="9"/>
    <n v="5"/>
    <n v="6"/>
    <n v="6.666666666666667"/>
    <m/>
    <n v="7.5310877780680956"/>
    <n v="4.1839376544822757"/>
    <n v="5.0207251853787298"/>
    <n v="5.5785835393097001"/>
    <n v="14183.597333333331"/>
    <n v="21366.993799999997"/>
    <n v="13060.003333333334"/>
    <n v="16203.531488888888"/>
    <n v="0.10681791652610588"/>
    <n v="8.9398169922909304E-2"/>
    <n v="6.5570687656796842E-2"/>
    <n v="8.7262258035270671E-2"/>
    <n v="134.35717752139314"/>
    <n v="164.90711247685633"/>
    <n v="128.92564688316452"/>
    <n v="142.72997896047133"/>
    <n v="17.840341459392601"/>
    <n v="39.414333122337617"/>
    <n v="25.678690253475651"/>
    <n v="27.64445494506862"/>
    <n v="60030063.312913336"/>
    <n v="75685094.521071225"/>
    <n v="33930583.738766834"/>
    <n v="56548580.52425047"/>
  </r>
  <r>
    <x v="2"/>
    <x v="33"/>
    <n v="-29.783148923807662"/>
    <n v="38.008138612419891"/>
    <n v="0.50376604790238755"/>
    <n v="40"/>
    <m/>
    <n v="1195046.4879999999"/>
    <n v="1195046.4879999999"/>
    <n v="1195046.4879999999"/>
    <n v="4"/>
    <n v="4"/>
    <n v="3"/>
    <n v="3.6666666666666665"/>
    <n v="105353.82200000001"/>
    <n v="99235.536999999997"/>
    <n v="85597.881999999998"/>
    <n v="96729.080333333332"/>
    <n v="4"/>
    <n v="4"/>
    <n v="3"/>
    <n v="3.6666666666666665"/>
    <m/>
    <n v="3.3471501235858203"/>
    <n v="3.3471501235858203"/>
    <n v="2.5103625926893649"/>
    <n v="3.0682209466203347"/>
    <n v="26338.455500000004"/>
    <n v="24808.884249999999"/>
    <n v="28532.627333333334"/>
    <n v="26559.989027777778"/>
    <n v="8.8158764581884638E-2"/>
    <n v="8.3039059983413807E-2"/>
    <n v="7.1627240328746108E-2"/>
    <n v="8.0941688298014847E-2"/>
    <n v="183.08924227371645"/>
    <n v="177.69339771333398"/>
    <n v="190.56298950661161"/>
    <n v="183.78187649788734"/>
    <n v="54.700038992446487"/>
    <n v="53.087967719526745"/>
    <n v="75.910543784219016"/>
    <n v="61.232850165397416"/>
    <n v="92001329.834799558"/>
    <n v="81625896.149779826"/>
    <n v="80976366.986394018"/>
    <n v="84867864.323657796"/>
  </r>
  <r>
    <x v="2"/>
    <x v="34"/>
    <n v="-30.502839927135369"/>
    <n v="50.488013744849674"/>
    <n v="0.62135835131556005"/>
    <n v="40"/>
    <m/>
    <n v="1195046.4879999999"/>
    <n v="1195046.4879999999"/>
    <n v="1195046.4879999999"/>
    <n v="13"/>
    <n v="18"/>
    <n v="14"/>
    <n v="15"/>
    <n v="132178.462"/>
    <n v="164682.33500000002"/>
    <n v="111290.03"/>
    <n v="136050.27566666668"/>
    <n v="13"/>
    <n v="18"/>
    <n v="14"/>
    <n v="15"/>
    <m/>
    <n v="10.878237901653916"/>
    <n v="15.062175556136191"/>
    <n v="11.71502543255037"/>
    <n v="12.551812963446826"/>
    <n v="10167.574000000001"/>
    <n v="9149.0186111111125"/>
    <n v="7949.2878571428573"/>
    <n v="9088.6268227513228"/>
    <n v="0.11060528885467091"/>
    <n v="0.13780412448691287"/>
    <n v="9.3126109417092401E-2"/>
    <n v="0.11384517425289205"/>
    <n v="113.75653267954648"/>
    <n v="107.90831990653227"/>
    <n v="100.58466808885665"/>
    <n v="107.41650689164514"/>
    <n v="10.457257297365325"/>
    <n v="7.1641921516823253"/>
    <n v="8.5859538818738432"/>
    <n v="8.7358011103071647"/>
    <n v="44558600.438663721"/>
    <n v="49954547.86012353"/>
    <n v="29331750.934906799"/>
    <n v="41281633.077898018"/>
  </r>
  <r>
    <x v="2"/>
    <x v="35"/>
    <n v="-32.553166094491715"/>
    <n v="62.311628973179246"/>
    <n v="0.441817625184518"/>
    <n v="40"/>
    <m/>
    <n v="1195046.4879999999"/>
    <n v="1195046.4879999999"/>
    <n v="1195046.4879999999"/>
    <n v="13"/>
    <n v="35"/>
    <n v="12"/>
    <n v="20"/>
    <n v="142964.87599999999"/>
    <n v="254520.91700000002"/>
    <n v="176417.87100000001"/>
    <n v="191301.22133333332"/>
    <n v="13"/>
    <n v="35"/>
    <n v="12"/>
    <n v="20"/>
    <m/>
    <n v="10.878237901653916"/>
    <n v="29.287563581375927"/>
    <n v="10.04145037075746"/>
    <n v="16.735750617929103"/>
    <n v="10997.298153846154"/>
    <n v="7272.0262000000002"/>
    <n v="14701.489250000001"/>
    <n v="10990.27120128205"/>
    <n v="0.11963122559295786"/>
    <n v="0.21297992969793159"/>
    <n v="0.14762427468009934"/>
    <n v="0.16007847665699626"/>
    <n v="118.30706355375949"/>
    <n v="96.204501312190544"/>
    <n v="136.78810737115202"/>
    <n v="117.09989074570069"/>
    <n v="10.875572369654851"/>
    <n v="3.2848243263692769"/>
    <n v="13.622345609505178"/>
    <n v="9.2609141018431007"/>
    <n v="52127735.243077345"/>
    <n v="61366650.517612569"/>
    <n v="85991873.844502524"/>
    <n v="66495419.868397474"/>
  </r>
  <r>
    <x v="2"/>
    <x v="36"/>
    <n v="-30.590026447608526"/>
    <n v="31.663250090397714"/>
    <n v="0.52010012266372441"/>
    <n v="40"/>
    <m/>
    <n v="1195046.4879999999"/>
    <n v="1195046.4879999999"/>
    <n v="1195046.4879999999"/>
    <n v="15"/>
    <n v="20"/>
    <n v="10"/>
    <n v="15"/>
    <n v="161513.43"/>
    <n v="257200.41400000002"/>
    <n v="140862.60399999999"/>
    <n v="186525.48266666671"/>
    <n v="15"/>
    <n v="20"/>
    <n v="10"/>
    <n v="15"/>
    <m/>
    <n v="12.551812963446826"/>
    <n v="16.735750617929103"/>
    <n v="8.3678753089645515"/>
    <n v="12.551812963446826"/>
    <n v="10767.562"/>
    <n v="12860.020700000001"/>
    <n v="14086.260399999999"/>
    <n v="12571.281033333333"/>
    <n v="0.13515242429631744"/>
    <n v="0.21522209937660605"/>
    <n v="0.1178720705968051"/>
    <n v="0.15608219808990953"/>
    <n v="117.06481033248984"/>
    <n v="127.93474536937678"/>
    <n v="133.89536131553692"/>
    <n v="126.29830567246785"/>
    <n v="9.3265260304152058"/>
    <n v="7.6443984073423978"/>
    <n v="16.001118129962343"/>
    <n v="10.990680855906648"/>
    <n v="57660649.045043632"/>
    <n v="109664695.29713255"/>
    <n v="65787734.3990741"/>
    <n v="77704359.580416769"/>
  </r>
  <r>
    <x v="2"/>
    <x v="37"/>
    <n v="-33.023310359377966"/>
    <n v="19.142881989616953"/>
    <n v="0.65189418686482903"/>
    <n v="40"/>
    <m/>
    <n v="1195046.4879999999"/>
    <n v="1195046.4879999999"/>
    <n v="1195046.4879999999"/>
    <n v="26"/>
    <n v="36"/>
    <n v="30"/>
    <n v="30.666666666666668"/>
    <n v="310092.97500000003"/>
    <n v="222729.85399999999"/>
    <n v="270136.87900000002"/>
    <n v="267653.23600000003"/>
    <n v="26"/>
    <n v="36"/>
    <n v="30"/>
    <n v="30.666666666666668"/>
    <m/>
    <n v="21.756475803307833"/>
    <n v="30.124351112272382"/>
    <n v="25.103625926893653"/>
    <n v="25.661484280824624"/>
    <n v="11926.652884615385"/>
    <n v="6186.9403888888883"/>
    <n v="9004.562633333333"/>
    <n v="9039.3853022792027"/>
    <n v="0.25948193489858618"/>
    <n v="0.18637756458558791"/>
    <n v="0.22604717198248445"/>
    <n v="0.22396889048888616"/>
    <n v="123.20461192098857"/>
    <n v="88.737183681232338"/>
    <n v="107.05303565254113"/>
    <n v="106.33161041825402"/>
    <n v="5.6628937992915498"/>
    <n v="2.9456961031463225"/>
    <n v="4.2644451428769345"/>
    <n v="4.2910116817716029"/>
    <n v="122620762.55716363"/>
    <n v="45688601.978549264"/>
    <n v="80649189.377034739"/>
    <n v="82986184.637582541"/>
  </r>
  <r>
    <x v="2"/>
    <x v="38"/>
    <n v="-29.478801236812739"/>
    <n v="57.680122329382598"/>
    <n v="0.2880655420224314"/>
    <n v="40"/>
    <m/>
    <n v="1195046.4879999999"/>
    <n v="1195046.4879999999"/>
    <n v="1195046.4879999999"/>
    <n v="14"/>
    <n v="9"/>
    <n v="10"/>
    <n v="11"/>
    <n v="227618.80099999998"/>
    <n v="172226.239"/>
    <n v="145021.95300000001"/>
    <n v="181622.33100000001"/>
    <n v="14"/>
    <n v="9"/>
    <n v="10"/>
    <n v="11"/>
    <m/>
    <n v="11.71502543255037"/>
    <n v="7.5310877780680956"/>
    <n v="8.3678753089645515"/>
    <n v="9.2046628398610064"/>
    <n v="16258.485785714283"/>
    <n v="19136.248777777779"/>
    <n v="14502.195300000001"/>
    <n v="16632.309954497356"/>
    <n v="0.19046857447440152"/>
    <n v="0.14411676928839276"/>
    <n v="0.12135256197665176"/>
    <n v="0.15197930191314868"/>
    <n v="143.84929013633425"/>
    <n v="156.06160872287495"/>
    <n v="135.85779135819658"/>
    <n v="145.25623007246858"/>
    <n v="12.27904206990852"/>
    <n v="20.722319712877983"/>
    <n v="16.235637643004953"/>
    <n v="16.412333141930485"/>
    <n v="122699200.33136876"/>
    <n v="109272186.03483541"/>
    <n v="69730214.989168122"/>
    <n v="100567200.45179076"/>
  </r>
  <r>
    <x v="2"/>
    <x v="39"/>
    <n v="-30.125755683056031"/>
    <n v="50.646189527507325"/>
    <n v="0.38656083337514391"/>
    <n v="40"/>
    <m/>
    <n v="1195046.4879999999"/>
    <n v="1195046.4879999999"/>
    <n v="1195046.4879999999"/>
    <n v="12"/>
    <n v="25"/>
    <n v="22"/>
    <n v="19.666666666666668"/>
    <n v="82880.94"/>
    <n v="106035.64199999998"/>
    <n v="75242.766000000003"/>
    <n v="88053.115999999995"/>
    <n v="12"/>
    <n v="25"/>
    <n v="22"/>
    <n v="19.666666666666668"/>
    <m/>
    <n v="10.04145037075746"/>
    <n v="20.919688272411374"/>
    <n v="18.409325679722009"/>
    <n v="16.456821440963612"/>
    <n v="6906.7449999999999"/>
    <n v="4241.4256799999994"/>
    <n v="3420.1257272727275"/>
    <n v="4856.0988024242424"/>
    <n v="6.9353737140977242E-2"/>
    <n v="8.8729303056200429E-2"/>
    <n v="6.2962208378959744E-2"/>
    <n v="7.3681749525379134E-2"/>
    <n v="93.757147606317076"/>
    <n v="73.472295038210262"/>
    <n v="65.976414643842219"/>
    <n v="77.735285762789857"/>
    <n v="9.3370124976522355"/>
    <n v="3.5121123260285199"/>
    <n v="3.5838583004979734"/>
    <n v="5.4776610413929099"/>
    <n v="18979361.386667032"/>
    <n v="14911359.370530277"/>
    <n v="8532186.2874559667"/>
    <n v="14140969.014884425"/>
  </r>
  <r>
    <x v="2"/>
    <x v="40"/>
    <n v="-31.732744199561207"/>
    <n v="33.174404142741757"/>
    <n v="0.42521809692440576"/>
    <n v="40"/>
    <m/>
    <n v="1195046.4879999999"/>
    <n v="1195046.4879999999"/>
    <n v="1195046.4879999999"/>
    <n v="7"/>
    <n v="7"/>
    <n v="5"/>
    <n v="6.333333333333333"/>
    <n v="71178.97600000001"/>
    <n v="54519.628000000004"/>
    <n v="64626.809000000001"/>
    <n v="63441.804333333341"/>
    <n v="7"/>
    <n v="7"/>
    <n v="5"/>
    <n v="6.333333333333333"/>
    <m/>
    <n v="5.8575127162751848"/>
    <n v="5.8575127162751848"/>
    <n v="4.1839376544822757"/>
    <n v="5.2996543623442145"/>
    <n v="10168.425142857144"/>
    <n v="7788.5182857142863"/>
    <n v="12925.361800000001"/>
    <n v="10294.101742857143"/>
    <n v="5.9561679578778039E-2"/>
    <n v="4.5621344899513236E-2"/>
    <n v="5.4078907932826797E-2"/>
    <n v="5.3087310803706024E-2"/>
    <n v="113.76129394482115"/>
    <n v="99.562340452420258"/>
    <n v="128.25934848083111"/>
    <n v="113.86099429269082"/>
    <n v="19.42143354272774"/>
    <n v="16.997375042103595"/>
    <n v="30.655176791037064"/>
    <n v="22.357995125289467"/>
    <n v="23997109.70749826"/>
    <n v="14078657.154800054"/>
    <n v="27695481.923429292"/>
    <n v="21923749.595242534"/>
  </r>
  <r>
    <x v="2"/>
    <x v="41"/>
    <s v="-"/>
    <s v="-"/>
    <n v="0.37609999999999999"/>
    <n v="40"/>
    <m/>
    <n v="1195046.4879999999"/>
    <n v="1195046.4879999999"/>
    <n v="1195046.4879999999"/>
    <n v="5"/>
    <n v="8"/>
    <n v="24"/>
    <n v="12.333333333333334"/>
    <n v="78598.914999999994"/>
    <n v="150572.05600000001"/>
    <n v="150331.86700000003"/>
    <n v="126500.94600000001"/>
    <n v="5"/>
    <n v="8"/>
    <n v="24"/>
    <n v="12.333333333333334"/>
    <m/>
    <n v="4.1839376544822757"/>
    <n v="6.6943002471716406"/>
    <n v="20.082900741514919"/>
    <n v="10.320379547722945"/>
    <n v="15719.782999999999"/>
    <n v="18821.507000000001"/>
    <n v="6263.8277916666675"/>
    <n v="13601.705930555558"/>
    <n v="6.5770592013990339E-2"/>
    <n v="0.12599681896224277"/>
    <n v="0.12579583180198428"/>
    <n v="0.1058544142594058"/>
    <n v="141.44609059798913"/>
    <n v="154.77288287270247"/>
    <n v="89.286866123306254"/>
    <n v="128.50194653133261"/>
    <n v="33.806930762091341"/>
    <n v="23.120098764332301"/>
    <n v="4.4459148243826379"/>
    <n v="20.457648116935427"/>
    <n v="40965343.696814716"/>
    <n v="93962005.882936671"/>
    <n v="31220824.33892332"/>
    <n v="55382724.639558233"/>
  </r>
  <r>
    <x v="2"/>
    <x v="42"/>
    <s v="-"/>
    <s v="-"/>
    <n v="0.41849999999999998"/>
    <n v="40"/>
    <m/>
    <n v="1195046.4879999999"/>
    <n v="1195046.4879999999"/>
    <n v="1195046.4879999999"/>
    <n v="8"/>
    <n v="5"/>
    <n v="8"/>
    <n v="7"/>
    <n v="143533.05800000002"/>
    <n v="95377.066999999995"/>
    <n v="149537.70600000001"/>
    <n v="129482.61033333333"/>
    <n v="8"/>
    <n v="5"/>
    <n v="8"/>
    <n v="7"/>
    <m/>
    <n v="6.6943002471716406"/>
    <n v="4.1839376544822757"/>
    <n v="6.6943002471716406"/>
    <n v="5.8575127162751857"/>
    <n v="17941.632250000002"/>
    <n v="19075.413399999998"/>
    <n v="18692.213250000001"/>
    <n v="18569.752966666667"/>
    <n v="0.12010667320583769"/>
    <n v="7.9810340399075752E-2"/>
    <n v="0.12513128777966001"/>
    <n v="0.1083494337948578"/>
    <n v="151.11189457424649"/>
    <n v="155.81334625996348"/>
    <n v="154.24036304064199"/>
    <n v="153.72186795828404"/>
    <n v="22.573217363247437"/>
    <n v="37.240838446299449"/>
    <n v="23.040550519945551"/>
    <n v="27.618202109830815"/>
    <n v="85382210.386225298"/>
    <n v="60321402.019848891"/>
    <n v="92675501.827588454"/>
    <n v="79459704.744554222"/>
  </r>
  <r>
    <x v="3"/>
    <x v="43"/>
    <n v="-36.536600000000007"/>
    <n v="-19.054928364972888"/>
    <n v="0.71274256475382325"/>
    <n v="100"/>
    <m/>
    <n v="197075.35699999999"/>
    <n v="197075.35699999999"/>
    <n v="197075.35699999999"/>
    <n v="18"/>
    <n v="23"/>
    <n v="18"/>
    <n v="19.666666666666668"/>
    <n v="8382.2250000000004"/>
    <n v="12144.88"/>
    <n v="8116.246000000001"/>
    <n v="9547.7836666666681"/>
    <n v="18"/>
    <n v="23"/>
    <n v="18"/>
    <n v="19.666666666666668"/>
    <m/>
    <n v="91.335620414479337"/>
    <n v="116.70662608516803"/>
    <n v="91.335620414479337"/>
    <n v="99.7926223047089"/>
    <n v="465.67916666666667"/>
    <n v="528.03826086956519"/>
    <n v="450.90255555555564"/>
    <n v="481.53999436392922"/>
    <n v="4.2533095601597723E-2"/>
    <n v="6.1625563869966753E-2"/>
    <n v="4.1183464658140906E-2"/>
    <n v="4.8447374709901792E-2"/>
    <n v="24.345072925698453"/>
    <n v="25.923902014399257"/>
    <n v="23.95570870999186"/>
    <n v="24.741561216696521"/>
    <n v="0.26654521877905868"/>
    <n v="0.22212879323133705"/>
    <n v="0.26228221367831411"/>
    <n v="0.25031874189623665"/>
    <n v="784787.55342291156"/>
    <n v="1289331.5301636048"/>
    <n v="735773.05928630929"/>
    <n v="936630.71429094195"/>
  </r>
  <r>
    <x v="3"/>
    <x v="44"/>
    <n v="-35.797799999999995"/>
    <n v="-11.022416054096487"/>
    <n v="0.92223587663009576"/>
    <n v="100"/>
    <m/>
    <n v="197075.35699999999"/>
    <n v="197075.35699999999"/>
    <n v="197075.35699999999"/>
    <n v="12"/>
    <n v="10"/>
    <n v="12"/>
    <n v="11.333333333333334"/>
    <n v="10740.245999999999"/>
    <n v="9702.3160000000007"/>
    <n v="11367.177"/>
    <n v="10603.246333333333"/>
    <n v="12"/>
    <n v="10"/>
    <n v="12"/>
    <n v="11.333333333333334"/>
    <m/>
    <n v="60.890413609652882"/>
    <n v="50.742011341377406"/>
    <n v="60.890413609652882"/>
    <n v="57.507612853561056"/>
    <n v="895.02049999999997"/>
    <n v="970.23160000000007"/>
    <n v="947.26474999999994"/>
    <n v="937.5056166666667"/>
    <n v="5.4498168434118324E-2"/>
    <n v="4.9231502850962748E-2"/>
    <n v="5.7679342425344435E-2"/>
    <n v="5.3803004570141831E-2"/>
    <n v="33.75080739774976"/>
    <n v="35.140293370742057"/>
    <n v="34.721890527708624"/>
    <n v="34.537663765400147"/>
    <n v="0.55428770141248118"/>
    <n v="0.69252858611237234"/>
    <n v="0.57023574762192464"/>
    <n v="0.60568401171559272"/>
    <n v="1932649.9275336701"/>
    <n v="1892591.1889029515"/>
    <n v="2164860.8283929164"/>
    <n v="1996700.6482765127"/>
  </r>
  <r>
    <x v="3"/>
    <x v="45"/>
    <n v="-35.125999999999998"/>
    <n v="-3.718353018840983"/>
    <n v="0.70219420229473228"/>
    <n v="100"/>
    <m/>
    <n v="197075.35699999999"/>
    <n v="197075.35699999999"/>
    <n v="197075.35699999999"/>
    <n v="19"/>
    <n v="9"/>
    <n v="14"/>
    <n v="14"/>
    <n v="11071.387999999997"/>
    <n v="6127.9140000000007"/>
    <n v="7030.8289999999997"/>
    <n v="8076.7103333333316"/>
    <n v="19"/>
    <n v="9"/>
    <n v="14"/>
    <n v="14"/>
    <m/>
    <n v="96.40982154861706"/>
    <n v="45.667810207239668"/>
    <n v="71.038815877928357"/>
    <n v="71.038815877928357"/>
    <n v="582.70463157894721"/>
    <n v="680.87933333333342"/>
    <n v="502.2020714285714"/>
    <n v="588.59534544695066"/>
    <n v="5.6178449546078951E-2"/>
    <n v="3.1094268168698539E-2"/>
    <n v="3.5675840485728513E-2"/>
    <n v="4.0982852733502002E-2"/>
    <n v="27.232775777636473"/>
    <n v="29.437623833619742"/>
    <n v="25.281737929329001"/>
    <n v="27.317379180195072"/>
    <n v="0.28246889518308738"/>
    <n v="0.64460335847136874"/>
    <n v="0.35588625200021101"/>
    <n v="0.42765283521822234"/>
    <n v="1297049.4215596248"/>
    <n v="838858.66952125379"/>
    <n v="709889.93451633374"/>
    <n v="948599.34186573757"/>
  </r>
  <r>
    <x v="3"/>
    <x v="46"/>
    <n v="-34.719576221185264"/>
    <n v="0.70043962702023566"/>
    <n v="0.61521933201034618"/>
    <n v="100"/>
    <m/>
    <n v="197075.35699999999"/>
    <n v="197075.35699999999"/>
    <n v="197075.35699999999"/>
    <n v="17"/>
    <n v="16"/>
    <n v="12"/>
    <n v="15"/>
    <n v="19910.394"/>
    <n v="25256.345000000001"/>
    <n v="27686.983"/>
    <n v="24284.574000000004"/>
    <n v="17"/>
    <n v="16"/>
    <n v="12"/>
    <n v="15"/>
    <m/>
    <n v="86.261419280341585"/>
    <n v="81.187218146203833"/>
    <n v="60.890413609652882"/>
    <n v="76.113017012066095"/>
    <n v="1171.1996470588235"/>
    <n v="1578.5215625000001"/>
    <n v="2307.2485833333335"/>
    <n v="1685.6565976307193"/>
    <n v="0.10102934381592926"/>
    <n v="0.12815577444317405"/>
    <n v="0.14048932053945234"/>
    <n v="0.12322481293285188"/>
    <n v="38.608518912544689"/>
    <n v="44.822175797051827"/>
    <n v="54.189465737998354"/>
    <n v="45.873386815864954"/>
    <n v="0.44757574399594091"/>
    <n v="0.55208414354504687"/>
    <n v="0.8899506921629412"/>
    <n v="0.62987019323464299"/>
    <n v="4688314.8578786068"/>
    <n v="8015433.2785220882"/>
    <n v="12843281.61156109"/>
    <n v="8515676.5826539285"/>
  </r>
  <r>
    <x v="3"/>
    <x v="47"/>
    <n v="-34.848999999999997"/>
    <n v="-0.70670452112472049"/>
    <n v="0.75649311308190059"/>
    <n v="100"/>
    <m/>
    <n v="197075.35699999999"/>
    <n v="197075.35699999999"/>
    <n v="197075.35699999999"/>
    <n v="30"/>
    <n v="31"/>
    <n v="24"/>
    <n v="28.333333333333332"/>
    <n v="9592.8590000000004"/>
    <n v="10614.177000000001"/>
    <n v="11442.773999999999"/>
    <n v="10549.936666666666"/>
    <n v="30"/>
    <n v="31"/>
    <n v="24"/>
    <n v="28.333333333333332"/>
    <m/>
    <n v="152.22603402413222"/>
    <n v="157.30023515826994"/>
    <n v="121.78082721930576"/>
    <n v="143.76903213390264"/>
    <n v="319.76196666666669"/>
    <n v="342.39280645161296"/>
    <n v="476.78224999999998"/>
    <n v="379.64567437275991"/>
    <n v="4.8676096017423433E-2"/>
    <n v="5.3858468971338724E-2"/>
    <n v="5.8062936808481846E-2"/>
    <n v="5.353250059908133E-2"/>
    <n v="20.173491907886838"/>
    <n v="20.875168568339713"/>
    <n v="24.633590333673911"/>
    <n v="21.894083603300157"/>
    <n v="0.13252327065611363"/>
    <n v="0.13270907413034605"/>
    <n v="0.2022780670500223"/>
    <n v="0.15583680394549401"/>
    <n v="616709.80133634142"/>
    <n v="730662.70539526117"/>
    <n v="1096875.6173875555"/>
    <n v="814749.37470638601"/>
  </r>
  <r>
    <x v="3"/>
    <x v="48"/>
    <n v="-30.877132584601792"/>
    <n v="42.476936398413564"/>
    <n v="0.829486791127374"/>
    <n v="100"/>
    <m/>
    <n v="197075.35699999999"/>
    <n v="197075.35699999999"/>
    <n v="197075.35699999999"/>
    <n v="8"/>
    <n v="7"/>
    <n v="6"/>
    <n v="7"/>
    <n v="10103.730000000001"/>
    <n v="15875.802"/>
    <n v="13783.544999999998"/>
    <n v="13254.358999999999"/>
    <n v="8"/>
    <n v="7"/>
    <n v="6"/>
    <n v="7"/>
    <m/>
    <n v="40.593609073101916"/>
    <n v="35.519407938964179"/>
    <n v="30.445206804826441"/>
    <n v="35.519407938964179"/>
    <n v="1262.9662500000002"/>
    <n v="2267.9717142857144"/>
    <n v="2297.2574999999997"/>
    <n v="1942.7318214285715"/>
    <n v="5.1268358225021515E-2"/>
    <n v="8.055701251374621E-2"/>
    <n v="6.9940479671438571E-2"/>
    <n v="6.7255283470068761E-2"/>
    <n v="40.092537845702552"/>
    <n v="53.726245490872103"/>
    <n v="54.072010067383957"/>
    <n v="49.296931134652873"/>
    <n v="0.9876564011222303"/>
    <n v="1.5125884300547514"/>
    <n v="1.7760434479562146"/>
    <n v="1.4254294263777323"/>
    <n v="2565543.9598404188"/>
    <n v="7239011.9062786605"/>
    <n v="6366145.9322390528"/>
    <n v="5390233.9327860437"/>
  </r>
  <r>
    <x v="3"/>
    <x v="49"/>
    <s v="-"/>
    <s v="-"/>
    <n v="0.83350361024060127"/>
    <n v="100"/>
    <m/>
    <n v="197075.35699999999"/>
    <n v="197075.35699999999"/>
    <n v="197075.35699999999"/>
    <n v="10"/>
    <n v="8"/>
    <n v="12"/>
    <n v="10"/>
    <n v="10160.164000000001"/>
    <n v="6033.1490000000003"/>
    <n v="7822.375"/>
    <n v="8005.2293333333337"/>
    <n v="10"/>
    <n v="8"/>
    <n v="12"/>
    <n v="10"/>
    <m/>
    <n v="50.742011341377406"/>
    <n v="40.593609073101916"/>
    <n v="60.890413609652882"/>
    <n v="50.742011341377406"/>
    <n v="1016.0164000000001"/>
    <n v="754.14362500000004"/>
    <n v="651.86458333333337"/>
    <n v="807.34153611111117"/>
    <n v="5.1554715691825445E-2"/>
    <n v="3.0613411498221974E-2"/>
    <n v="3.9692304096650706E-2"/>
    <n v="4.0620143762232712E-2"/>
    <n v="35.959863484420822"/>
    <n v="30.980948324589889"/>
    <n v="28.803573273698756"/>
    <n v="31.914795027569824"/>
    <n v="0.70868029338634964"/>
    <n v="0.76319768140838806"/>
    <n v="0.47303954048248675"/>
    <n v="0.64830583842574152"/>
    <n v="2075426.7957701532"/>
    <n v="914753.53957233659"/>
    <n v="1025184.4285693534"/>
    <n v="1338454.9213039477"/>
  </r>
  <r>
    <x v="3"/>
    <x v="50"/>
    <n v="-35.989600000000003"/>
    <n v="-13.107738010276909"/>
    <n v="0.81904669759702675"/>
    <n v="100"/>
    <m/>
    <n v="197075.35699999999"/>
    <n v="197075.35699999999"/>
    <n v="197075.35699999999"/>
    <n v="34"/>
    <n v="16"/>
    <n v="13"/>
    <n v="21"/>
    <n v="12225.802000000001"/>
    <n v="6503.9870000000001"/>
    <n v="6693.3009999999995"/>
    <n v="8474.3633333333328"/>
    <n v="34"/>
    <n v="16"/>
    <n v="13"/>
    <n v="21"/>
    <m/>
    <n v="172.52283856068317"/>
    <n v="81.187218146203833"/>
    <n v="65.964614743790634"/>
    <n v="106.55822381689255"/>
    <n v="359.58241176470591"/>
    <n v="406.49918750000001"/>
    <n v="514.86930769230764"/>
    <n v="426.98363565233785"/>
    <n v="6.2036178374143464E-2"/>
    <n v="3.3002538211817117E-2"/>
    <n v="3.3963155525325271E-2"/>
    <n v="4.3000624037095286E-2"/>
    <n v="21.392763782316425"/>
    <n v="22.745606219064097"/>
    <n v="25.598597809063875"/>
    <n v="23.245655936814799"/>
    <n v="0.12399960469460822"/>
    <n v="0.28016240411271737"/>
    <n v="0.3880656001477446"/>
    <n v="0.26407586965169005"/>
    <n v="883856.54500123078"/>
    <n v="531551.47754367895"/>
    <n v="692856.57492766529"/>
    <n v="702754.86582419171"/>
  </r>
  <r>
    <x v="3"/>
    <x v="51"/>
    <s v="-"/>
    <s v="-"/>
    <n v="0.64609496973963598"/>
    <n v="100"/>
    <m/>
    <n v="197075.35699999999"/>
    <n v="197075.35699999999"/>
    <n v="197075.35699999999"/>
    <n v="13"/>
    <n v="17"/>
    <n v="12"/>
    <n v="14"/>
    <n v="32391.737000000001"/>
    <n v="35968.270000000004"/>
    <n v="27155.882000000005"/>
    <n v="31838.629666666675"/>
    <n v="13"/>
    <n v="17"/>
    <n v="12"/>
    <n v="14"/>
    <m/>
    <n v="65.964614743790634"/>
    <n v="86.261419280341585"/>
    <n v="60.890413609652882"/>
    <n v="71.038815877928371"/>
    <n v="2491.6720769230769"/>
    <n v="2115.7805882352945"/>
    <n v="2262.9901666666669"/>
    <n v="2290.147610608346"/>
    <n v="0.1643621886220914"/>
    <n v="0.18251023642697248"/>
    <n v="0.13779440724291067"/>
    <n v="0.16155561076399153"/>
    <n v="56.313577465767587"/>
    <n v="51.892308271592732"/>
    <n v="53.667208824665956"/>
    <n v="53.957698187342089"/>
    <n v="0.85369372177025382"/>
    <n v="0.60157030459871708"/>
    <n v="0.88137369485954942"/>
    <n v="0.77887924040950673"/>
    <n v="16226733.595864862"/>
    <n v="15300166.650145015"/>
    <n v="12355279.174669303"/>
    <n v="14627393.140226394"/>
  </r>
  <r>
    <x v="3"/>
    <x v="52"/>
    <s v="-"/>
    <s v="-"/>
    <n v="0.74980000000000002"/>
    <n v="100"/>
    <m/>
    <n v="197075.35699999999"/>
    <n v="197075.35699999999"/>
    <n v="197075.35699999999"/>
    <n v="9"/>
    <n v="32"/>
    <n v="6"/>
    <n v="15.666666666666666"/>
    <n v="5868.5370000000003"/>
    <n v="13769.274000000001"/>
    <n v="4642.9979999999996"/>
    <n v="8093.6030000000001"/>
    <n v="9"/>
    <n v="32"/>
    <n v="6"/>
    <n v="15.666666666666666"/>
    <m/>
    <n v="45.667810207239668"/>
    <n v="162.37443629240767"/>
    <n v="30.445206804826441"/>
    <n v="79.49581776815792"/>
    <n v="652.05966666666666"/>
    <n v="430.28981250000004"/>
    <n v="773.83299999999997"/>
    <n v="618.72749305555556"/>
    <n v="2.9778137101129292E-2"/>
    <n v="6.9868065747053301E-2"/>
    <n v="2.3559505717399259E-2"/>
    <n v="4.1068569521860616E-2"/>
    <n v="28.807882969980998"/>
    <n v="23.40174308775854"/>
    <n v="31.382771764717717"/>
    <n v="27.864132607485754"/>
    <n v="0.63081375785813609"/>
    <n v="0.14412208979507177"/>
    <n v="1.0307951581968773"/>
    <n v="0.60191033528336169"/>
    <n v="769348.60028052365"/>
    <n v="1191181.910122849"/>
    <n v="722356.73455277842"/>
    <n v="894295.748318717"/>
  </r>
  <r>
    <x v="3"/>
    <x v="53"/>
    <n v="34.2776"/>
    <n v="5.505771838424204"/>
    <n v="0.59897299454251574"/>
    <n v="100"/>
    <m/>
    <n v="197075.35699999999"/>
    <n v="197075.35699999999"/>
    <n v="197075.35699999999"/>
    <n v="41"/>
    <n v="51"/>
    <n v="46"/>
    <n v="46"/>
    <n v="24590.660000000003"/>
    <n v="29616.967999999993"/>
    <n v="24142.393000000004"/>
    <n v="26116.673666666669"/>
    <n v="41"/>
    <n v="51"/>
    <n v="46"/>
    <n v="46"/>
    <m/>
    <n v="208.04224649964735"/>
    <n v="258.78425784102478"/>
    <n v="233.41325217033605"/>
    <n v="233.41325217033605"/>
    <n v="599.77219512195131"/>
    <n v="580.72486274509788"/>
    <n v="524.83463043478264"/>
    <n v="568.44389610061057"/>
    <n v="0.12477795486119558"/>
    <n v="0.15028245261532114"/>
    <n v="0.12250335794139906"/>
    <n v="0.13252125513930527"/>
    <n v="27.628724729078808"/>
    <n v="27.186474040715325"/>
    <n v="25.845141667750383"/>
    <n v="26.886780145848174"/>
    <n v="0.13280343388873012"/>
    <n v="0.10505458974794518"/>
    <n v="0.11072696784538004"/>
    <n v="0.11619499716068511"/>
    <n v="2965258.0719921887"/>
    <n v="3457936.3851739275"/>
    <n v="2547468.2629033132"/>
    <n v="2990220.9066898101"/>
  </r>
  <r>
    <x v="3"/>
    <x v="54"/>
    <n v="-34.716000000000001"/>
    <n v="0.73932165299999997"/>
    <n v="0.70609999999999995"/>
    <n v="100"/>
    <m/>
    <n v="197075.35699999999"/>
    <n v="197075.35699999999"/>
    <n v="197075.35699999999"/>
    <n v="18"/>
    <n v="20"/>
    <n v="26"/>
    <n v="21.333333333333332"/>
    <n v="21855.927"/>
    <n v="20105.884999999998"/>
    <n v="19985.564000000002"/>
    <n v="20649.125333333333"/>
    <n v="18"/>
    <n v="20"/>
    <n v="26"/>
    <n v="21.333333333333332"/>
    <m/>
    <n v="91.335620414479337"/>
    <n v="101.48402268275481"/>
    <n v="131.92922948758127"/>
    <n v="108.24962419493848"/>
    <n v="1214.2181666666665"/>
    <n v="1005.2942499999999"/>
    <n v="768.67553846153851"/>
    <n v="996.06265170940162"/>
    <n v="0.11090136957103165"/>
    <n v="0.10202130446984298"/>
    <n v="0.10141077151518241"/>
    <n v="0.10477781518535234"/>
    <n v="39.311176219461757"/>
    <n v="35.769615724674885"/>
    <n v="31.27801658798591"/>
    <n v="35.452936177374191"/>
    <n v="0.43040356041890748"/>
    <n v="0.35246548943465578"/>
    <n v="0.23708178020497092"/>
    <n v="0.33998361001951144"/>
    <n v="5335460.8932622643"/>
    <n v="4063706.8964499789"/>
    <n v="3088626.9227145901"/>
    <n v="4162598.2374756113"/>
  </r>
  <r>
    <x v="3"/>
    <x v="55"/>
    <s v="-"/>
    <s v="-"/>
    <n v="0.78439999999999999"/>
    <n v="100"/>
    <m/>
    <n v="197075.35699999999"/>
    <n v="197075.35699999999"/>
    <n v="197075.35699999999"/>
    <n v="4"/>
    <n v="7"/>
    <n v="7"/>
    <n v="6"/>
    <n v="6569.3629999999994"/>
    <n v="11137.188"/>
    <n v="7644.9839999999995"/>
    <n v="8450.5116666666672"/>
    <n v="4"/>
    <n v="7"/>
    <n v="7"/>
    <n v="6"/>
    <m/>
    <n v="20.296804536550958"/>
    <n v="35.519407938964179"/>
    <n v="35.519407938964179"/>
    <n v="30.445206804826437"/>
    <n v="1642.3407499999998"/>
    <n v="1591.0268571428571"/>
    <n v="1092.1405714285713"/>
    <n v="1441.8360595238094"/>
    <n v="3.3334269185162503E-2"/>
    <n v="5.6512331980705231E-2"/>
    <n v="3.8792186483264879E-2"/>
    <n v="4.2879595883044207E-2"/>
    <n v="45.719272343688537"/>
    <n v="44.999369692555391"/>
    <n v="37.28266475064639"/>
    <n v="42.667102262296773"/>
    <n v="2.2525354797281616"/>
    <n v="1.266895263847905"/>
    <n v="1.0496420665207076"/>
    <n v="1.523024270032258"/>
    <n v="2169164.6195469969"/>
    <n v="3562534.2213730179"/>
    <n v="1678653.6724543774"/>
    <n v="2470117.5044581308"/>
  </r>
  <r>
    <x v="3"/>
    <x v="56"/>
    <m/>
    <m/>
    <n v="0.56200000000000006"/>
    <n v="100"/>
    <m/>
    <n v="197075.35699999999"/>
    <n v="197075.35699999999"/>
    <n v="197075.35699999999"/>
    <n v="51"/>
    <n v="45"/>
    <n v="47"/>
    <n v="47.666666666666664"/>
    <n v="17810.048000000003"/>
    <n v="13839.554999999997"/>
    <n v="19159.310000000001"/>
    <n v="16936.304333333333"/>
    <n v="51"/>
    <n v="45"/>
    <n v="47"/>
    <n v="47.666666666666664"/>
    <m/>
    <n v="258.78425784102478"/>
    <n v="228.3390510361983"/>
    <n v="238.4874533044738"/>
    <n v="241.8702540605656"/>
    <n v="349.21662745098047"/>
    <n v="307.54566666666659"/>
    <n v="407.6448936170213"/>
    <n v="354.80239591155618"/>
    <n v="9.0371765760647607E-2"/>
    <n v="7.0224685676961621E-2"/>
    <n v="9.7218192531296557E-2"/>
    <n v="8.5938214656301928E-2"/>
    <n v="21.082161318202232"/>
    <n v="19.784381657655047"/>
    <n v="22.777637579309904"/>
    <n v="21.214726851722393"/>
    <n v="8.146616604149598E-2"/>
    <n v="8.6644757293480451E-2"/>
    <n v="9.5508745905513073E-2"/>
    <n v="8.7873223080163168E-2"/>
    <n v="1250449.0100220421"/>
    <n v="855731.89895554155"/>
    <n v="1570246.5727827188"/>
    <n v="1225475.8272534341"/>
  </r>
  <r>
    <x v="3"/>
    <x v="57"/>
    <n v="-34.430098537789533"/>
    <n v="3.847750205796876"/>
    <n v="0.59689013725532014"/>
    <n v="100"/>
    <m/>
    <n v="197075.35699999999"/>
    <n v="197075.35699999999"/>
    <n v="197075.35699999999"/>
    <n v="32"/>
    <n v="49"/>
    <n v="41"/>
    <n v="40.666666666666664"/>
    <n v="12652.347000000002"/>
    <n v="20170.617999999999"/>
    <n v="17570.686000000002"/>
    <n v="16797.883666666665"/>
    <n v="32"/>
    <n v="49"/>
    <n v="41"/>
    <n v="40.666666666666664"/>
    <m/>
    <n v="162.37443629240767"/>
    <n v="248.63585557274928"/>
    <n v="208.04224649964735"/>
    <n v="206.35084612160142"/>
    <n v="395.38584375000005"/>
    <n v="411.64526530612244"/>
    <n v="428.55331707317077"/>
    <n v="411.86147537643109"/>
    <n v="6.4200553496904247E-2"/>
    <n v="0.10234977273185911"/>
    <n v="8.9157194828778125E-2"/>
    <n v="8.5235840352513817E-2"/>
    <n v="22.432528760505562"/>
    <n v="22.889127459214251"/>
    <n v="23.354474827252332"/>
    <n v="22.892043682324047"/>
    <n v="0.1381530816840438"/>
    <n v="9.2058836029452057E-2"/>
    <n v="0.11225832839337235"/>
    <n v="0.11415674870228941"/>
    <n v="1005768.8793167413"/>
    <n v="1669353.5016909766"/>
    <n v="1513908.2718410331"/>
    <n v="1396343.5509495838"/>
  </r>
  <r>
    <x v="4"/>
    <x v="58"/>
    <n v="-30.922500000000003"/>
    <n v="41.983684743434182"/>
    <n v="0.433"/>
    <n v="40"/>
    <m/>
    <n v="1195046.4879999999"/>
    <n v="1195046.4879999999"/>
    <n v="1195046.4879999999"/>
    <n v="8"/>
    <n v="11"/>
    <n v="12"/>
    <n v="10.333333333333334"/>
    <n v="63787.448000000004"/>
    <n v="86043.388999999996"/>
    <n v="132844.783"/>
    <n v="94225.206666666665"/>
    <n v="8"/>
    <n v="11"/>
    <n v="12"/>
    <n v="10.333333333333334"/>
    <m/>
    <n v="6.6943002471716406"/>
    <n v="9.2046628398610046"/>
    <n v="10.04145037075746"/>
    <n v="8.6468044859300353"/>
    <n v="7973.4310000000005"/>
    <n v="7822.1262727272724"/>
    <n v="11070.398583333334"/>
    <n v="8955.3186186868697"/>
    <n v="5.3376541114106023E-2"/>
    <n v="7.2000035031273196E-2"/>
    <n v="0.11116285795904536"/>
    <n v="7.8846478034808196E-2"/>
    <n v="100.73729741713886"/>
    <n v="99.776918362998813"/>
    <n v="118.69961329747329"/>
    <n v="106.40460969253699"/>
    <n v="15.048219186120406"/>
    <n v="10.839823261196768"/>
    <n v="11.820962999841964"/>
    <n v="12.569668482386382"/>
    <n v="16862966.332462251"/>
    <n v="22314945.755595952"/>
    <n v="48759727.150956236"/>
    <n v="29312546.413004816"/>
  </r>
  <r>
    <x v="4"/>
    <x v="59"/>
    <n v="-27.673200000000001"/>
    <n v="77.311300135598046"/>
    <n v="0.75649311308190059"/>
    <n v="40"/>
    <m/>
    <n v="1195046.4879999999"/>
    <n v="1195046.4879999999"/>
    <n v="1195046.4879999999"/>
    <n v="16"/>
    <n v="20"/>
    <n v="15"/>
    <n v="17"/>
    <n v="97009.29800000001"/>
    <n v="70259.554999999993"/>
    <n v="83199.898000000016"/>
    <n v="83489.583666666673"/>
    <n v="16"/>
    <n v="20"/>
    <n v="15"/>
    <n v="17"/>
    <m/>
    <n v="13.388600494343281"/>
    <n v="16.735750617929103"/>
    <n v="12.551812963446826"/>
    <n v="14.225388025239738"/>
    <n v="6063.0811250000006"/>
    <n v="3512.9777499999996"/>
    <n v="5546.6598666666678"/>
    <n v="5040.9062472222222"/>
    <n v="8.1176170947418427E-2"/>
    <n v="5.8792319550333677E-2"/>
    <n v="6.9620637218256926E-2"/>
    <n v="6.9863042572003015E-2"/>
    <n v="87.844457449206516"/>
    <n v="66.866004747622611"/>
    <n v="84.020148088708382"/>
    <n v="79.576870095179174"/>
    <n v="6.5611381478087294"/>
    <n v="3.9953992070118853"/>
    <n v="6.6938655263100566"/>
    <n v="5.7501342937102242"/>
    <n v="19501151.056893408"/>
    <n v="8183409.7884429358"/>
    <n v="15300577.8872605"/>
    <n v="14328379.577532282"/>
  </r>
  <r>
    <x v="4"/>
    <x v="60"/>
    <n v="-31.399000000000001"/>
    <n v="36.802996984727365"/>
    <n v="0.78562183308882438"/>
    <n v="100"/>
    <m/>
    <n v="197075.35699999999"/>
    <n v="197075.35699999999"/>
    <n v="197075.35699999999"/>
    <n v="7"/>
    <n v="11"/>
    <n v="8"/>
    <n v="8.6666666666666661"/>
    <n v="10391.855"/>
    <n v="15166.670000000002"/>
    <n v="17615.194"/>
    <n v="14391.239666666666"/>
    <n v="7"/>
    <n v="11"/>
    <n v="8"/>
    <n v="8.6666666666666661"/>
    <m/>
    <n v="35.519407938964179"/>
    <n v="55.816212475515144"/>
    <n v="40.593609073101916"/>
    <n v="43.976409829193749"/>
    <n v="1484.5507142857143"/>
    <n v="1378.788181818182"/>
    <n v="2201.8992499999999"/>
    <n v="1688.4127153679656"/>
    <n v="5.2730362426794943E-2"/>
    <n v="7.6958734115092853E-2"/>
    <n v="8.9383037372856314E-2"/>
    <n v="7.3024044638248034E-2"/>
    <n v="43.467553207170312"/>
    <n v="41.890587514548535"/>
    <n v="52.937861944667986"/>
    <n v="46.098667555462278"/>
    <n v="1.223769080888512"/>
    <n v="0.75050931721539949"/>
    <n v="1.3040935051952698"/>
    <n v="1.0927906344330605"/>
    <n v="3101659.3613483622"/>
    <n v="4204300.7273117527"/>
    <n v="7798136.9390497068"/>
    <n v="5034699.0092366077"/>
  </r>
  <r>
    <x v="4"/>
    <x v="61"/>
    <n v="-29.433600000000002"/>
    <n v="58.171567228090204"/>
    <n v="0.829486791127374"/>
    <n v="100"/>
    <m/>
    <n v="197075.35699999999"/>
    <n v="197075.35699999999"/>
    <n v="197075.35699999999"/>
    <n v="8"/>
    <n v="9"/>
    <n v="13"/>
    <n v="10"/>
    <n v="12132.314"/>
    <n v="10073.066000000001"/>
    <n v="15544.447999999999"/>
    <n v="12583.276"/>
    <n v="8"/>
    <n v="9"/>
    <n v="13"/>
    <n v="10"/>
    <m/>
    <n v="40.593609073101916"/>
    <n v="45.667810207239668"/>
    <n v="65.964614743790634"/>
    <n v="50.742011341377406"/>
    <n v="1516.53925"/>
    <n v="1119.2295555555556"/>
    <n v="1195.7267692307692"/>
    <n v="1277.1651915954415"/>
    <n v="6.1561801458515183E-2"/>
    <n v="5.1112762921444316E-2"/>
    <n v="7.8875655671145115E-2"/>
    <n v="6.38500733503682E-2"/>
    <n v="43.933368453105935"/>
    <n v="37.742204225481849"/>
    <n v="39.010691738676847"/>
    <n v="40.228754805754875"/>
    <n v="1.0822730340135489"/>
    <n v="0.82645093018930471"/>
    <n v="0.59138815393974531"/>
    <n v="0.83337070604753294"/>
    <n v="3699161.3950081924"/>
    <n v="2266662.3602231564"/>
    <n v="3736915.17444639"/>
    <n v="3234246.3098925799"/>
  </r>
  <r>
    <x v="4"/>
    <x v="62"/>
    <n v="-31.539535821145908"/>
    <n v="35.275038520361335"/>
    <n v="0.54172243013707244"/>
    <n v="40"/>
    <m/>
    <n v="1195046.4879999999"/>
    <n v="1195046.4879999999"/>
    <n v="1195046.4879999999"/>
    <n v="23"/>
    <n v="17"/>
    <n v="17"/>
    <n v="19"/>
    <n v="79737.861000000004"/>
    <n v="55736.053999999989"/>
    <n v="55736.053999999989"/>
    <n v="63736.656333333325"/>
    <n v="23"/>
    <n v="17"/>
    <n v="17"/>
    <n v="19"/>
    <m/>
    <n v="19.246113210618468"/>
    <n v="14.225388025239734"/>
    <n v="14.225388025239734"/>
    <n v="15.898963087032646"/>
    <n v="3466.8635217391306"/>
    <n v="3278.5914117647053"/>
    <n v="3278.5914117647053"/>
    <n v="3341.34878175618"/>
    <n v="6.6723647825154747E-2"/>
    <n v="4.6639235008571478E-2"/>
    <n v="4.6639235008571478E-2"/>
    <n v="5.3334039280765903E-2"/>
    <n v="66.42568595762269"/>
    <n v="64.596847491826978"/>
    <n v="64.596847491826978"/>
    <n v="65.206460313758882"/>
    <n v="3.4513818572455608"/>
    <n v="4.5409550429987906"/>
    <n v="4.5409550429987906"/>
    <n v="4.1777639810810472"/>
    <n v="9165471.9369935337"/>
    <n v="6058666.1256334055"/>
    <n v="6058666.1256334055"/>
    <n v="7094268.0627534492"/>
  </r>
  <r>
    <x v="4"/>
    <x v="63"/>
    <n v="-32.243927274422752"/>
    <n v="27.616628910017052"/>
    <n v="0.55483504454145693"/>
    <n v="40"/>
    <m/>
    <n v="1195046.4879999999"/>
    <n v="1195046.4879999999"/>
    <n v="1195046.4879999999"/>
    <n v="9"/>
    <n v="6"/>
    <n v="8"/>
    <n v="7.666666666666667"/>
    <n v="61660.639999999999"/>
    <n v="42124.226000000002"/>
    <n v="53352.271999999997"/>
    <n v="52379.046000000002"/>
    <n v="9"/>
    <n v="6"/>
    <n v="8"/>
    <n v="7.666666666666667"/>
    <m/>
    <n v="7.5310877780680956"/>
    <n v="5.0207251853787298"/>
    <n v="6.6943002471716406"/>
    <n v="6.415371070206155"/>
    <n v="6851.1822222222218"/>
    <n v="7020.704333333334"/>
    <n v="6669.0339999999997"/>
    <n v="6846.9735185185191"/>
    <n v="5.1596854699095189E-2"/>
    <n v="3.5249027065464254E-2"/>
    <n v="4.4644515954596072E-2"/>
    <n v="4.3830132573051843E-2"/>
    <n v="93.379261426970302"/>
    <n v="94.527466266624756"/>
    <n v="92.129590548018044"/>
    <n v="93.345439413871034"/>
    <n v="12.399173157814968"/>
    <n v="18.827452763578066"/>
    <n v="13.762392953160868"/>
    <n v="14.9963396248513"/>
    <n v="14006417.002734231"/>
    <n v="9805418.2492683213"/>
    <n v="11796939.587628959"/>
    <n v="11869591.613210505"/>
  </r>
  <r>
    <x v="4"/>
    <x v="64"/>
    <n v="-33.036435129204591"/>
    <n v="60.034895950221561"/>
    <n v="0.55225985294598345"/>
    <n v="100"/>
    <m/>
    <n v="197075.35699999999"/>
    <n v="197075.35699999999"/>
    <n v="197075.35699999999"/>
    <n v="22"/>
    <n v="16"/>
    <n v="27"/>
    <n v="21.666666666666668"/>
    <n v="25928.210999999999"/>
    <n v="24845.136000000002"/>
    <n v="34463.334999999992"/>
    <n v="28412.227333333332"/>
    <n v="22"/>
    <n v="16"/>
    <n v="27"/>
    <n v="21.666666666666668"/>
    <m/>
    <n v="111.63242495103029"/>
    <n v="81.187218146203833"/>
    <n v="137.00343062171899"/>
    <n v="109.94102457298436"/>
    <n v="1178.5550454545455"/>
    <n v="1552.8210000000001"/>
    <n v="1276.4198148148146"/>
    <n v="1335.9319534231199"/>
    <n v="0.13156495766236262"/>
    <n v="0.12606921726900641"/>
    <n v="0.17487389354316885"/>
    <n v="0.1441693561581793"/>
    <n v="38.729564272792054"/>
    <n v="44.455794182127001"/>
    <n v="40.305512151122819"/>
    <n v="41.163623535347291"/>
    <n v="0.34693830479613358"/>
    <n v="0.54757134432257515"/>
    <n v="0.29419345171297656"/>
    <n v="0.39623436694389508"/>
    <n v="6143677.4544860097"/>
    <n v="7756552.8756492138"/>
    <n v="8844164.7149574365"/>
    <n v="7581465.015030886"/>
  </r>
  <r>
    <x v="4"/>
    <x v="65"/>
    <n v="-32.311114400000001"/>
    <n v="26.886145129999999"/>
    <n v="0.4158"/>
    <n v="40"/>
    <m/>
    <n v="1195046.4879999999"/>
    <n v="1195046.4879999999"/>
    <n v="1195046.4879999999"/>
    <n v="22"/>
    <n v="22"/>
    <n v="19"/>
    <n v="21"/>
    <n v="111384.298"/>
    <n v="116222.882"/>
    <n v="116865.95900000002"/>
    <n v="114824.37966666667"/>
    <n v="22"/>
    <n v="22"/>
    <n v="19"/>
    <n v="21"/>
    <m/>
    <n v="18.409325679722009"/>
    <n v="18.409325679722009"/>
    <n v="15.898963087032646"/>
    <n v="17.572538148825554"/>
    <n v="5062.9226363636362"/>
    <n v="5282.8582727272724"/>
    <n v="6150.8399473684221"/>
    <n v="5498.8736188197772"/>
    <n v="9.3204991704054954E-2"/>
    <n v="9.7253858462450049E-2"/>
    <n v="9.7791977277456366E-2"/>
    <n v="9.6083609147987123E-2"/>
    <n v="80.272783177165749"/>
    <n v="81.997791443751041"/>
    <n v="88.477916743084393"/>
    <n v="83.582830454667061"/>
    <n v="4.3604412553571548"/>
    <n v="4.4541442131186875"/>
    <n v="5.5650117720725998"/>
    <n v="4.7931990801828137"/>
    <n v="18697294.498586867"/>
    <n v="20357015.416302647"/>
    <n v="23832848.8590817"/>
    <n v="20962386.257990405"/>
  </r>
  <r>
    <x v="4"/>
    <x v="66"/>
    <n v="-36.439193547905845"/>
    <n v="-17.995888671408874"/>
    <n v="0.69041842051739144"/>
    <n v="100"/>
    <m/>
    <n v="197075.35699999999"/>
    <n v="197075.35699999999"/>
    <n v="197075.35699999999"/>
    <n v="7"/>
    <n v="9"/>
    <n v="13"/>
    <n v="9.6666666666666661"/>
    <n v="17143.719000000001"/>
    <n v="13572.509999999998"/>
    <n v="18750.442000000003"/>
    <n v="16488.890333333333"/>
    <n v="7"/>
    <n v="9"/>
    <n v="13"/>
    <n v="9.6666666666666661"/>
    <m/>
    <n v="35.519407938964179"/>
    <n v="45.667810207239668"/>
    <n v="65.964614743790634"/>
    <n v="49.050610963331486"/>
    <n v="2449.1027142857142"/>
    <n v="1508.0566666666664"/>
    <n v="1442.3416923076925"/>
    <n v="1799.833691086691"/>
    <n v="8.6990678393138732E-2"/>
    <n v="6.8869645635095816E-2"/>
    <n v="9.514351406198393E-2"/>
    <n v="8.3667946030072826E-2"/>
    <n v="55.830456009080009"/>
    <n v="43.810328102912536"/>
    <n v="42.845158517522243"/>
    <n v="47.495314209838263"/>
    <n v="1.5718295784946055"/>
    <n v="0.95932622790762434"/>
    <n v="0.64951730081248349"/>
    <n v="1.0602243690715711"/>
    <n v="8441468.8565434702"/>
    <n v="4115132.4163589999"/>
    <n v="5437329.4815743165"/>
    <n v="5997976.9181589289"/>
  </r>
  <r>
    <x v="4"/>
    <x v="67"/>
    <n v="-32.386325596095006"/>
    <n v="26.068420637303827"/>
    <n v="0.78300193959814579"/>
    <n v="100"/>
    <m/>
    <n v="197075.35699999999"/>
    <n v="197075.35699999999"/>
    <n v="197075.35699999999"/>
    <n v="17"/>
    <n v="10"/>
    <n v="8"/>
    <n v="11.666666666666666"/>
    <n v="38287.532000000007"/>
    <n v="23361.711000000003"/>
    <n v="19359.275000000001"/>
    <n v="27002.839333333337"/>
    <n v="17"/>
    <n v="10"/>
    <n v="8"/>
    <n v="11.666666666666666"/>
    <m/>
    <n v="86.261419280341585"/>
    <n v="50.742011341377406"/>
    <n v="40.593609073101916"/>
    <n v="59.199013231606976"/>
    <n v="2252.2077647058827"/>
    <n v="2336.1711000000005"/>
    <n v="2419.9093750000002"/>
    <n v="2336.0960799019608"/>
    <n v="0.19427863829773506"/>
    <n v="0.11854202045159813"/>
    <n v="9.8232855161084404E-2"/>
    <n v="0.13701783797013919"/>
    <n v="53.539202888998126"/>
    <n v="54.5280539972524"/>
    <n v="55.496708542857832"/>
    <n v="54.521321809702783"/>
    <n v="0.62066220722616094"/>
    <n v="1.0746135708023792"/>
    <n v="1.3671292060510822"/>
    <n v="1.020801661359874"/>
    <n v="17336914.503684316"/>
    <n v="10972744.77108877"/>
    <n v="9418769.6217072736"/>
    <n v="12576142.965493454"/>
  </r>
  <r>
    <x v="4"/>
    <x v="68"/>
    <n v="-34.720393163953403"/>
    <n v="0.69155751705493806"/>
    <n v="0.64413493324214111"/>
    <n v="100"/>
    <m/>
    <n v="197075.35699999999"/>
    <n v="197075.35699999999"/>
    <n v="197075.35699999999"/>
    <n v="7"/>
    <n v="9"/>
    <n v="7"/>
    <n v="7.666666666666667"/>
    <n v="13414.712"/>
    <n v="15956.508999999998"/>
    <n v="11546.056999999999"/>
    <n v="13639.092666666666"/>
    <n v="7"/>
    <n v="9"/>
    <n v="7"/>
    <n v="7.666666666666667"/>
    <m/>
    <n v="35.519407938964179"/>
    <n v="45.667810207239668"/>
    <n v="35.519407938964179"/>
    <n v="38.902208695056011"/>
    <n v="1916.3874285714285"/>
    <n v="1772.9454444444443"/>
    <n v="1649.4367142857141"/>
    <n v="1779.5898624338624"/>
    <n v="6.8068946844531159E-2"/>
    <n v="8.0966536064679046E-2"/>
    <n v="5.8587015524218987E-2"/>
    <n v="6.9207499477809728E-2"/>
    <n v="49.386623142856664"/>
    <n v="47.502379100441068"/>
    <n v="45.817934162389847"/>
    <n v="47.568978801895867"/>
    <n v="1.3904123409861342"/>
    <n v="1.04017203550764"/>
    <n v="1.2899408188650678"/>
    <n v="1.2401750651196142"/>
    <n v="5168572.9432041561"/>
    <n v="5687733.4689146932"/>
    <n v="3828911.5816849237"/>
    <n v="4895072.664601258"/>
  </r>
  <r>
    <x v="4"/>
    <x v="69"/>
    <s v="-"/>
    <s v="-"/>
    <n v="0.72456524177640147"/>
    <n v="100"/>
    <m/>
    <n v="197075.35699999999"/>
    <n v="197075.35699999999"/>
    <n v="197075.35699999999"/>
    <n v="9"/>
    <n v="10"/>
    <n v="9"/>
    <n v="9.3333333333333339"/>
    <n v="14707.759000000002"/>
    <n v="15900.290999999999"/>
    <n v="12533.304"/>
    <n v="14380.451333333336"/>
    <n v="9"/>
    <n v="10"/>
    <n v="9"/>
    <n v="9.3333333333333339"/>
    <m/>
    <n v="45.667810207239668"/>
    <n v="50.742011341377406"/>
    <n v="45.667810207239668"/>
    <n v="47.359210585285581"/>
    <n v="1634.1954444444445"/>
    <n v="1590.0291"/>
    <n v="1392.5893333333333"/>
    <n v="1538.9379592592593"/>
    <n v="7.4630127398424562E-2"/>
    <n v="8.0681274625320099E-2"/>
    <n v="6.3596505371293077E-2"/>
    <n v="7.2969302465012584E-2"/>
    <n v="45.605757433805564"/>
    <n v="44.985257585124486"/>
    <n v="42.099720001948043"/>
    <n v="44.230245006959365"/>
    <n v="0.9986412141691815"/>
    <n v="0.88654856983253649"/>
    <n v="0.92186859433155"/>
    <n v="0.93568612611108926"/>
    <n v="4832328.8775475351"/>
    <n v="5082953.4051786521"/>
    <n v="3509090.9242523992"/>
    <n v="4474791.0689928615"/>
  </r>
  <r>
    <x v="4"/>
    <x v="70"/>
    <s v="-"/>
    <s v="-"/>
    <n v="0.69279999999999997"/>
    <n v="100"/>
    <m/>
    <n v="197075.35699999999"/>
    <n v="197075.35699999999"/>
    <n v="197075.35699999999"/>
    <n v="11"/>
    <n v="16"/>
    <n v="11"/>
    <n v="12.666666666666666"/>
    <n v="34640.725999999995"/>
    <n v="36767.904000000002"/>
    <n v="35075.148000000001"/>
    <n v="35494.592666666671"/>
    <n v="11"/>
    <n v="16"/>
    <n v="11"/>
    <n v="12.666666666666666"/>
    <m/>
    <n v="55.816212475515144"/>
    <n v="81.187218146203833"/>
    <n v="55.816212475515144"/>
    <n v="64.273214365744707"/>
    <n v="3149.1569090909088"/>
    <n v="2297.9940000000001"/>
    <n v="3188.6498181818183"/>
    <n v="2878.6002424242429"/>
    <n v="0.17577401115655469"/>
    <n v="0.18656774017666758"/>
    <n v="0.17797835576164911"/>
    <n v="0.1801067023649571"/>
    <n v="63.308908411830323"/>
    <n v="54.080677107111342"/>
    <n v="63.704643369042259"/>
    <n v="60.364742962661303"/>
    <n v="1.1342387024128875"/>
    <n v="0.66612304673035594"/>
    <n v="1.1413286667737896"/>
    <n v="0.98056347197234439"/>
    <n v="21932456.106968086"/>
    <n v="16987276.147114594"/>
    <n v="22486006.017766971"/>
    <n v="20468579.423949882"/>
  </r>
  <r>
    <x v="4"/>
    <x v="71"/>
    <s v="-"/>
    <s v="-"/>
    <n v="0.55740000000000001"/>
    <n v="40"/>
    <m/>
    <n v="1195046.4879999999"/>
    <n v="1195046.4879999999"/>
    <n v="1195046.4879999999"/>
    <n v="29"/>
    <n v="30"/>
    <n v="20"/>
    <n v="26.333333333333332"/>
    <n v="86212.551000000007"/>
    <n v="86435.948000000004"/>
    <n v="66873.709000000003"/>
    <n v="79840.736000000004"/>
    <n v="29"/>
    <n v="30"/>
    <n v="20"/>
    <n v="26.333333333333332"/>
    <m/>
    <n v="24.266838395997198"/>
    <n v="25.103625926893653"/>
    <n v="16.735750617929103"/>
    <n v="22.035404980273317"/>
    <n v="2972.846586206897"/>
    <n v="2881.1982666666668"/>
    <n v="3343.6854499999999"/>
    <n v="3065.910100957854"/>
    <n v="7.2141587683574718E-2"/>
    <n v="7.2328523507614387E-2"/>
    <n v="5.5959085835998047E-2"/>
    <n v="6.680973234239572E-2"/>
    <n v="61.511161002696795"/>
    <n v="60.555591088859934"/>
    <n v="65.234957374373778"/>
    <n v="62.433903155310169"/>
    <n v="2.5347826527267361"/>
    <n v="2.4122248819835383"/>
    <n v="3.8979403352537534"/>
    <n v="2.9483159566546759"/>
    <n v="8497604.2099827081"/>
    <n v="8256976.5217247494"/>
    <n v="7413688.4546823967"/>
    <n v="8056089.728796619"/>
  </r>
  <r>
    <x v="4"/>
    <x v="72"/>
    <s v="-"/>
    <s v="-"/>
    <n v="0.53710000000000002"/>
    <n v="100"/>
    <m/>
    <n v="197075.35699999999"/>
    <n v="197075.35699999999"/>
    <n v="197075.35699999999"/>
    <n v="18"/>
    <n v="11"/>
    <n v="13"/>
    <n v="14"/>
    <n v="40233.489000000001"/>
    <n v="27089.866999999998"/>
    <n v="36933.366999999998"/>
    <n v="34752.241000000002"/>
    <n v="18"/>
    <n v="11"/>
    <n v="13"/>
    <n v="14"/>
    <m/>
    <n v="91.335620414479337"/>
    <n v="55.816212475515144"/>
    <n v="65.964614743790634"/>
    <n v="71.038815877928371"/>
    <n v="2235.1938333333333"/>
    <n v="2462.7151818181815"/>
    <n v="2841.0282307692305"/>
    <n v="2512.9790819735817"/>
    <n v="0.20415281551411801"/>
    <n v="0.13745943385504053"/>
    <n v="0.18740733271892537"/>
    <n v="0.17633986069602806"/>
    <n v="53.336592987508602"/>
    <n v="55.985397889623897"/>
    <n v="60.131972459650044"/>
    <n v="56.484654445594174"/>
    <n v="0.58396267245427513"/>
    <n v="1.003031115989516"/>
    <n v="0.91157922612305364"/>
    <n v="0.83285767152228163"/>
    <n v="18080434.773537192"/>
    <n v="13413034.566156514"/>
    <n v="21096015.412992503"/>
    <n v="17529828.250895403"/>
  </r>
  <r>
    <x v="5"/>
    <x v="73"/>
    <n v="-28.341000000000001"/>
    <n v="70.050726609334845"/>
    <n v="0.39698628338501551"/>
    <n v="40"/>
    <m/>
    <n v="6347107.4380000001"/>
    <n v="6347107.4380000001"/>
    <n v="6347107.4380000001"/>
    <n v="13"/>
    <n v="17"/>
    <n v="11"/>
    <n v="13.666666666666666"/>
    <n v="1636918.9040000003"/>
    <n v="1403580.8370000001"/>
    <n v="1858654.4410000001"/>
    <n v="1633051.3940000001"/>
    <n v="13"/>
    <n v="17"/>
    <n v="11"/>
    <n v="13.666666666666666"/>
    <m/>
    <n v="2.048177083338667"/>
    <n v="2.6783854166736414"/>
    <n v="1.7330729166711798"/>
    <n v="2.1532118055611629"/>
    <n v="125916.83876923079"/>
    <n v="82563.578647058821"/>
    <n v="168968.58554545455"/>
    <n v="125816.3343205814"/>
    <n v="0.25789998357358834"/>
    <n v="0.22113708499666965"/>
    <n v="0.29283487937706471"/>
    <n v="0.25729064931577422"/>
    <n v="400.32211379987848"/>
    <n v="324.16187048768529"/>
    <n v="463.73583758196997"/>
    <n v="396.07327395651123"/>
    <n v="195.45288200731471"/>
    <n v="121.02883642872824"/>
    <n v="267.58010763488016"/>
    <n v="194.6872753569744"/>
    <n v="1286688536.1590121"/>
    <n v="723416474.02722704"/>
    <n v="1960501043.5730464"/>
    <n v="1323535351.2530954"/>
  </r>
  <r>
    <x v="5"/>
    <x v="74"/>
    <n v="-27.004000000000001"/>
    <n v="84.587094990008552"/>
    <n v="0.3286227855955039"/>
    <n v="40"/>
    <m/>
    <n v="1195046.4879999999"/>
    <n v="1195046.4879999999"/>
    <n v="1195046.4879999999"/>
    <n v="4"/>
    <n v="6"/>
    <n v="6"/>
    <n v="5.333333333333333"/>
    <n v="330516.53000000003"/>
    <n v="402004.13299999997"/>
    <n v="387777.63500000001"/>
    <n v="373432.766"/>
    <n v="4"/>
    <n v="6"/>
    <n v="6"/>
    <n v="5.333333333333333"/>
    <m/>
    <n v="3.3471501235858203"/>
    <n v="5.0207251853787298"/>
    <n v="5.0207251853787298"/>
    <n v="4.4628668314477595"/>
    <n v="82629.132500000007"/>
    <n v="67000.688833333334"/>
    <n v="64629.605833333335"/>
    <n v="71419.809055555554"/>
    <n v="0.27657211105916413"/>
    <n v="0.33639204586324012"/>
    <n v="0.32448748972851676"/>
    <n v="0.31248388221697371"/>
    <n v="324.29053401933498"/>
    <n v="292.01644469052934"/>
    <n v="286.80282768776351"/>
    <n v="301.03660213254261"/>
    <n v="96.885565942862684"/>
    <n v="58.162204444277222"/>
    <n v="57.12378532945516"/>
    <n v="70.723851905531689"/>
    <n v="905482128.65122426"/>
    <n v="893024329.83387828"/>
    <n v="830936373.35923493"/>
    <n v="876480943.94811249"/>
  </r>
  <r>
    <x v="5"/>
    <x v="75"/>
    <n v="-31.012980422011161"/>
    <n v="40.999947461763988"/>
    <n v="0.49836176189996784"/>
    <n v="40"/>
    <m/>
    <n v="1195046.4879999999"/>
    <n v="1195046.4879999999"/>
    <n v="1195046.4879999999"/>
    <n v="41"/>
    <n v="41"/>
    <n v="39"/>
    <n v="40.333333333333336"/>
    <n v="247403.14699999997"/>
    <n v="264646.17600000004"/>
    <n v="265705.06199999998"/>
    <n v="259251.46166666667"/>
    <n v="41"/>
    <n v="41"/>
    <n v="39"/>
    <n v="40.333333333333336"/>
    <m/>
    <n v="34.308288766754657"/>
    <n v="34.308288766754657"/>
    <n v="32.634713704961747"/>
    <n v="33.750430412823683"/>
    <n v="6034.2230975609746"/>
    <n v="6454.7847804878056"/>
    <n v="6812.9503076923074"/>
    <n v="6433.9860619136962"/>
    <n v="0.20702386851414267"/>
    <n v="0.22145262017622871"/>
    <n v="0.22233868277766949"/>
    <n v="0.21693839048934693"/>
    <n v="87.635154509972168"/>
    <n v="90.637633628155541"/>
    <n v="93.118352994109941"/>
    <n v="90.463713710745878"/>
    <n v="2.5543435029873072"/>
    <n v="2.6418581889745845"/>
    <n v="2.8533528388193683"/>
    <n v="2.6831848435937533"/>
    <n v="49497137.969221562"/>
    <n v="56637085.223762415"/>
    <n v="60018972.323387727"/>
    <n v="55384398.505457245"/>
  </r>
  <r>
    <x v="5"/>
    <x v="76"/>
    <n v="-30.610649772104999"/>
    <n v="45.374238066005994"/>
    <n v="0.55398789112485081"/>
    <n v="40"/>
    <m/>
    <n v="1195046.4879999999"/>
    <n v="1195046.4879999999"/>
    <n v="1195046.4879999999"/>
    <n v="52"/>
    <n v="56"/>
    <n v="46"/>
    <n v="51.333333333333336"/>
    <n v="304009.5560000001"/>
    <n v="264775.30699999997"/>
    <n v="277417.35900000005"/>
    <n v="282067.40733333339"/>
    <n v="52"/>
    <n v="56"/>
    <n v="46"/>
    <n v="51.333333333333336"/>
    <m/>
    <n v="43.512951606615665"/>
    <n v="46.860101730201478"/>
    <n v="38.492226421236936"/>
    <n v="42.955093252684698"/>
    <n v="5846.3376153846175"/>
    <n v="4728.1304821428566"/>
    <n v="6030.812152173914"/>
    <n v="5535.0934165671306"/>
    <n v="0.25439140573416769"/>
    <n v="0.22156067538688085"/>
    <n v="0.23213938686542551"/>
    <n v="0.23603048932882467"/>
    <n v="86.260033205832528"/>
    <n v="77.573324111039383"/>
    <n v="87.610382391396968"/>
    <n v="83.814579902756293"/>
    <n v="1.9823990334114139"/>
    <n v="1.6554237239532739"/>
    <n v="2.2760539084603471"/>
    <n v="1.9712922219416782"/>
    <n v="58928397.613779977"/>
    <n v="41506913.392759077"/>
    <n v="55470609.716667026"/>
    <n v="51968640.241068691"/>
  </r>
  <r>
    <x v="5"/>
    <x v="77"/>
    <n v="-30.545349529652142"/>
    <n v="46.084206936344309"/>
    <n v="0.65200076505863747"/>
    <n v="100"/>
    <m/>
    <n v="197075.35699999999"/>
    <n v="197075.35699999999"/>
    <n v="197075.35699999999"/>
    <n v="8"/>
    <n v="10"/>
    <n v="8"/>
    <n v="8.6666666666666661"/>
    <n v="58027.350999999995"/>
    <n v="60184.770000000004"/>
    <n v="64073.703000000001"/>
    <n v="60761.941333333329"/>
    <n v="8"/>
    <n v="10"/>
    <n v="8"/>
    <n v="8.6666666666666661"/>
    <m/>
    <n v="40.593609073101916"/>
    <n v="50.742011341377406"/>
    <n v="40.593609073101916"/>
    <n v="43.976409829193749"/>
    <n v="7253.4188749999994"/>
    <n v="6018.4770000000008"/>
    <n v="8009.2128750000002"/>
    <n v="7093.7029166666662"/>
    <n v="0.29444245025520871"/>
    <n v="0.30538962819181908"/>
    <n v="0.32512285643100475"/>
    <n v="0.30831831162601087"/>
    <n v="96.081340658461215"/>
    <n v="87.52073936034715"/>
    <n v="100.96308067353586"/>
    <n v="94.855053564114726"/>
    <n v="2.3669080639131077"/>
    <n v="1.7248180954344363"/>
    <n v="2.4871668959446103"/>
    <n v="2.1929643517640516"/>
    <n v="84621649.469314113"/>
    <n v="72824782.067081258"/>
    <n v="103175277.09688562"/>
    <n v="86873902.877760336"/>
  </r>
  <r>
    <x v="5"/>
    <x v="78"/>
    <n v="-30.360559875289741"/>
    <n v="48.093309770113365"/>
    <n v="0.35457208990821976"/>
    <n v="40"/>
    <m/>
    <n v="1195046.4879999999"/>
    <n v="1195046.4879999999"/>
    <n v="1195046.4879999999"/>
    <n v="27"/>
    <n v="24"/>
    <n v="30"/>
    <n v="27"/>
    <n v="222592.97499999998"/>
    <n v="217866.73699999996"/>
    <n v="342529.70100000012"/>
    <n v="260996.47100000002"/>
    <n v="27"/>
    <n v="24"/>
    <n v="30"/>
    <n v="27"/>
    <m/>
    <n v="22.593263334204288"/>
    <n v="20.082900741514919"/>
    <n v="25.103625926893653"/>
    <n v="22.593263334204284"/>
    <n v="8244.1842592592584"/>
    <n v="9077.7807083333319"/>
    <n v="11417.656700000003"/>
    <n v="9579.8738891975318"/>
    <n v="0.18626302594514632"/>
    <n v="0.18230816891869731"/>
    <n v="0.28662458275849112"/>
    <n v="0.21839859254077823"/>
    <n v="102.43338395341699"/>
    <n v="107.4873903457207"/>
    <n v="120.54693307059817"/>
    <n v="110.15590245657863"/>
    <n v="4.5338020647217228"/>
    <n v="5.3521845140391093"/>
    <n v="4.8019729668396458"/>
    <n v="4.8959865152001596"/>
    <n v="60843284.296232753"/>
    <n v="65572859.324375615"/>
    <n v="129666778.59959143"/>
    <n v="85360974.073399931"/>
  </r>
  <r>
    <x v="5"/>
    <x v="79"/>
    <n v="-28.855668764058901"/>
    <n v="64.455053648686956"/>
    <n v="0.66956478001988362"/>
    <n v="40"/>
    <m/>
    <n v="1195046.4879999999"/>
    <n v="1195046.4879999999"/>
    <n v="1195046.4879999999"/>
    <n v="11"/>
    <n v="19"/>
    <n v="26"/>
    <n v="18.666666666666668"/>
    <n v="158636.36600000001"/>
    <n v="196639.98099999997"/>
    <n v="174174.845"/>
    <n v="176483.73066666664"/>
    <n v="11"/>
    <n v="19"/>
    <n v="26"/>
    <n v="18.666666666666668"/>
    <m/>
    <n v="9.2046628398610046"/>
    <n v="15.898963087032646"/>
    <n v="21.756475803307833"/>
    <n v="15.620033910067159"/>
    <n v="14421.487818181819"/>
    <n v="10349.472684210525"/>
    <n v="6699.0325000000003"/>
    <n v="10489.997667464115"/>
    <n v="0.13274493301552637"/>
    <n v="0.16454588417651581"/>
    <n v="0.14574733849182278"/>
    <n v="0.14767938522795498"/>
    <n v="135.47922667148691"/>
    <n v="114.76957847592135"/>
    <n v="92.336565691151648"/>
    <n v="114.19512361285331"/>
    <n v="14.718543093701488"/>
    <n v="7.218683246678431"/>
    <n v="4.2440957131996946"/>
    <n v="8.7271073511932045"/>
    <n v="75851875.820210487"/>
    <n v="67475102.277679935"/>
    <n v="38685750.165759496"/>
    <n v="60670909.421216644"/>
  </r>
  <r>
    <x v="5"/>
    <x v="80"/>
    <n v="-32.54922545118616"/>
    <n v="24.297311959096355"/>
    <n v="0.61346204907008151"/>
    <n v="100"/>
    <m/>
    <n v="197075.35699999999"/>
    <n v="197075.35699999999"/>
    <n v="197075.35699999999"/>
    <n v="8"/>
    <n v="10"/>
    <n v="5"/>
    <n v="7.666666666666667"/>
    <n v="55429.759999999995"/>
    <n v="28643.351999999999"/>
    <n v="24485.884999999998"/>
    <n v="36186.332333333332"/>
    <n v="8"/>
    <n v="10"/>
    <n v="5"/>
    <n v="7.666666666666667"/>
    <m/>
    <n v="40.593609073101916"/>
    <n v="50.742011341377406"/>
    <n v="25.371005670688703"/>
    <n v="38.902208695056011"/>
    <n v="6928.7199999999993"/>
    <n v="2864.3352"/>
    <n v="4897.1769999999997"/>
    <n v="4896.7440666666662"/>
    <n v="0.2812617510569827"/>
    <n v="0.14534212920390652"/>
    <n v="0.12424630543736627"/>
    <n v="0.18361672856608516"/>
    <n v="93.906181421091276"/>
    <n v="60.378121263192078"/>
    <n v="78.947898814805242"/>
    <n v="77.744067166362868"/>
    <n v="2.3133242785085417"/>
    <n v="1.1899039802932869"/>
    <n v="3.1117370686655237"/>
    <n v="2.2049884424891175"/>
    <n v="77215056.339912787"/>
    <n v="16495051.031581448"/>
    <n v="24108355.66395089"/>
    <n v="39272821.011815041"/>
  </r>
  <r>
    <x v="5"/>
    <x v="81"/>
    <n v="-31.179935792935112"/>
    <n v="39.184745685486824"/>
    <n v="0.49215505076337551"/>
    <n v="40"/>
    <m/>
    <n v="1195046.4879999999"/>
    <n v="1195046.4879999999"/>
    <n v="1195046.4879999999"/>
    <n v="41"/>
    <n v="31"/>
    <n v="29"/>
    <n v="33.666666666666664"/>
    <n v="129342.71899999998"/>
    <n v="89230.374000000011"/>
    <n v="96406.249999999985"/>
    <n v="104993.11433333333"/>
    <n v="41"/>
    <n v="31"/>
    <n v="29"/>
    <n v="33.666666666666664"/>
    <m/>
    <n v="34.308288766754657"/>
    <n v="25.940413457790104"/>
    <n v="24.266838395997198"/>
    <n v="28.171846873513985"/>
    <n v="3154.7004634146338"/>
    <n v="2878.3991612903228"/>
    <n v="3324.3534482758614"/>
    <n v="3119.151024326939"/>
    <n v="0.10823237447144399"/>
    <n v="7.4666864340427241E-2"/>
    <n v="8.0671547900486362E-2"/>
    <n v="8.7856928904119183E-2"/>
    <n v="63.36460618573409"/>
    <n v="60.526168839349992"/>
    <n v="65.046101326717817"/>
    <n v="62.978958783933969"/>
    <n v="1.8469182947747462"/>
    <n v="2.3332769517277496"/>
    <n v="2.6804522396064225"/>
    <n v="2.2868824953696394"/>
    <n v="13528623.830853255"/>
    <n v="8515638.9172290713"/>
    <n v="10625903.989540685"/>
    <n v="10890055.57920767"/>
  </r>
  <r>
    <x v="5"/>
    <x v="82"/>
    <n v="-29.891275147563544"/>
    <n v="40.211457318091313"/>
    <n v="0.52703414696441198"/>
    <n v="40"/>
    <m/>
    <n v="1195046.4879999999"/>
    <n v="1195046.4879999999"/>
    <n v="1195046.4879999999"/>
    <n v="60"/>
    <n v="42"/>
    <n v="38"/>
    <n v="46.666666666666664"/>
    <n v="392858.98900000006"/>
    <n v="430081.35500000004"/>
    <n v="377636.87999999995"/>
    <n v="400192.408"/>
    <n v="60"/>
    <n v="42"/>
    <n v="38"/>
    <n v="46.666666666666664"/>
    <m/>
    <n v="50.207251853787305"/>
    <n v="35.145076297651109"/>
    <n v="31.797926174065292"/>
    <n v="39.050084775167903"/>
    <n v="6547.6498166666679"/>
    <n v="10240.032261904762"/>
    <n v="9937.8126315789468"/>
    <n v="8908.4982367167922"/>
    <n v="0.32873950339578761"/>
    <n v="0.35988671513505177"/>
    <n v="0.31600183239064084"/>
    <n v="0.33487601697382674"/>
    <n v="91.287307408748759"/>
    <n v="114.16115071833033"/>
    <n v="112.46388383594137"/>
    <n v="105.97078065434016"/>
    <n v="1.8182096019633596"/>
    <n v="3.2482829102852224"/>
    <n v="3.5368307738153075"/>
    <n v="2.8677744286879627"/>
    <n v="85285587.264791906"/>
    <n v="146017680.56201619"/>
    <n v="124428169.01853837"/>
    <n v="118577145.61511548"/>
  </r>
  <r>
    <x v="5"/>
    <x v="83"/>
    <n v="-30.920448422634152"/>
    <n v="22.835179524703513"/>
    <n v="0.41452707438929987"/>
    <n v="40"/>
    <m/>
    <n v="1195046.4879999999"/>
    <n v="1195046.4879999999"/>
    <n v="1195046.4879999999"/>
    <n v="34"/>
    <n v="24"/>
    <n v="36"/>
    <n v="31.333333333333332"/>
    <n v="109426.652"/>
    <n v="212173.29400000002"/>
    <n v="147108.72600000002"/>
    <n v="156236.22400000002"/>
    <n v="34"/>
    <n v="24"/>
    <n v="36"/>
    <n v="31.333333333333332"/>
    <m/>
    <n v="28.450776050479469"/>
    <n v="20.082900741514919"/>
    <n v="30.124351112272382"/>
    <n v="26.219342634755591"/>
    <n v="3218.4309411764707"/>
    <n v="8840.5539166666676"/>
    <n v="4086.3535000000006"/>
    <n v="5381.7794526143798"/>
    <n v="9.1566857941345642E-2"/>
    <n v="0.17754396680842766"/>
    <n v="0.12309874760286316"/>
    <n v="0.13073652411754549"/>
    <n v="64.001444001089538"/>
    <n v="106.07362573117588"/>
    <n v="72.116666211455907"/>
    <n v="80.730578647907109"/>
    <n v="2.2495500258950214"/>
    <n v="5.2817880791445067"/>
    <n v="2.3939657967296846"/>
    <n v="3.3084346339230706"/>
    <n v="11676718.53958237"/>
    <n v="62190450.293591522"/>
    <n v="19930944.203378599"/>
    <n v="31266037.67885083"/>
  </r>
  <r>
    <x v="5"/>
    <x v="84"/>
    <n v="-29.995999999999999"/>
    <n v="52.056942263773905"/>
    <n v="0.49949262029397079"/>
    <n v="40"/>
    <m/>
    <n v="1195046.4879999999"/>
    <n v="1195046.4879999999"/>
    <n v="1195046.4879999999"/>
    <n v="14"/>
    <n v="10"/>
    <n v="20"/>
    <n v="14.666666666666666"/>
    <n v="335916.83900000004"/>
    <n v="293806.81799999997"/>
    <n v="312174.58700000006"/>
    <n v="313966.08133333334"/>
    <n v="14"/>
    <n v="10"/>
    <n v="20"/>
    <n v="14.666666666666666"/>
    <m/>
    <n v="11.71502543255037"/>
    <n v="8.3678753089645515"/>
    <n v="16.735750617929103"/>
    <n v="12.272883786481339"/>
    <n v="23994.059928571431"/>
    <n v="29380.681799999998"/>
    <n v="15608.729350000003"/>
    <n v="22994.490359523814"/>
    <n v="0.28109102229335203"/>
    <n v="0.24585388179476411"/>
    <n v="0.26122380186435062"/>
    <n v="0.26272290198415554"/>
    <n v="174.75094979583218"/>
    <n v="193.3742356628251"/>
    <n v="140.94557650513065"/>
    <n v="169.69025398792931"/>
    <n v="14.916822059155255"/>
    <n v="23.109120119854342"/>
    <n v="8.4218258100795822"/>
    <n v="15.482589329696394"/>
    <n v="267232343.0157066"/>
    <n v="286205018.50860035"/>
    <n v="161554329.54811734"/>
    <n v="238330563.69080815"/>
  </r>
  <r>
    <x v="5"/>
    <x v="85"/>
    <n v="-31.328892056477851"/>
    <n v="43.052876840684128"/>
    <n v="0.3097669929955027"/>
    <n v="40"/>
    <m/>
    <n v="1195046.4879999999"/>
    <n v="1195046.4879999999"/>
    <n v="1195046.4879999999"/>
    <n v="20"/>
    <n v="27"/>
    <n v="25"/>
    <n v="24"/>
    <n v="513356.14799999999"/>
    <n v="525601.75600000005"/>
    <n v="325530.73300000007"/>
    <n v="454829.5456666667"/>
    <n v="20"/>
    <n v="27"/>
    <n v="25"/>
    <n v="24"/>
    <m/>
    <n v="16.735750617929103"/>
    <n v="22.593263334204288"/>
    <n v="20.919688272411374"/>
    <n v="20.082900741514923"/>
    <n v="25667.807399999998"/>
    <n v="19466.731703703706"/>
    <n v="13021.229320000002"/>
    <n v="19385.256141234568"/>
    <n v="0.42957002355543511"/>
    <n v="0.43981699563808108"/>
    <n v="0.27240005829798319"/>
    <n v="0.38059569249716646"/>
    <n v="180.74323917948053"/>
    <n v="157.40343182462178"/>
    <n v="128.73412010807391"/>
    <n v="155.6269303707254"/>
    <n v="10.799828660559108"/>
    <n v="6.9668303111541352"/>
    <n v="6.1537303248369559"/>
    <n v="7.9734630988500657"/>
    <n v="436878874.54809123"/>
    <n v="339237111.10753584"/>
    <n v="140539203.82278609"/>
    <n v="305551729.82613772"/>
  </r>
  <r>
    <x v="5"/>
    <x v="86"/>
    <m/>
    <m/>
    <n v="0.29072545226727109"/>
    <n v="40"/>
    <m/>
    <n v="2194751.9870000002"/>
    <n v="2194751.9870000002"/>
    <n v="2194751.9870000002"/>
    <n v="4"/>
    <n v="4"/>
    <n v="5"/>
    <n v="4.333333333333333"/>
    <n v="830792.27599999995"/>
    <n v="964468.07"/>
    <n v="775153.36899999995"/>
    <n v="856804.57166666666"/>
    <n v="4"/>
    <n v="4"/>
    <n v="5"/>
    <n v="4.333333333333333"/>
    <m/>
    <n v="1.8225293899688355"/>
    <n v="1.8225293899688355"/>
    <n v="2.2781617374610446"/>
    <n v="1.9744068391329053"/>
    <n v="207698.06899999999"/>
    <n v="241117.01749999999"/>
    <n v="155030.67379999999"/>
    <n v="201281.92009999999"/>
    <n v="0.37853583499227511"/>
    <n v="0.43944285081538004"/>
    <n v="0.35318494918396437"/>
    <n v="0.39038787833053989"/>
    <n v="514.14297321765559"/>
    <n v="553.96408195018307"/>
    <n v="444.19789132158814"/>
    <n v="504.10164882980888"/>
    <n v="282.10407801788438"/>
    <n v="303.95344239669879"/>
    <n v="194.98084091985314"/>
    <n v="260.34612044481213"/>
    <n v="3115141391.4061069"/>
    <n v="4198252658.5358391"/>
    <n v="2169492373.9258904"/>
    <n v="3160962141.2892785"/>
  </r>
  <r>
    <x v="2"/>
    <x v="87"/>
    <n v="-30.730943409999998"/>
    <n v="44.066360299999999"/>
    <n v="0.43330000000000002"/>
    <n v="40"/>
    <m/>
    <n v="1195046.4879999999"/>
    <n v="1195046.4879999999"/>
    <n v="1195046.4879999999"/>
    <n v="13"/>
    <n v="15"/>
    <n v="11"/>
    <n v="13"/>
    <n v="103791.32399999999"/>
    <n v="123815.85900000003"/>
    <n v="133628.61499999999"/>
    <n v="120411.93266666667"/>
    <n v="13"/>
    <n v="15"/>
    <n v="11"/>
    <n v="13"/>
    <m/>
    <n v="10.878237901653916"/>
    <n v="12.551812963446826"/>
    <n v="9.2046628398610046"/>
    <n v="10.878237901653916"/>
    <n v="7983.9479999999994"/>
    <n v="8254.3906000000025"/>
    <n v="12148.055909090908"/>
    <n v="9462.1315030303031"/>
    <n v="8.6851285738433967E-2"/>
    <n v="0.10360756693843365"/>
    <n v="0.11181875880296299"/>
    <n v="0.1007592038266102"/>
    <n v="100.80371205286224"/>
    <n v="102.49677085822577"/>
    <n v="124.34292125455192"/>
    <n v="109.21446805521332"/>
    <n v="9.2665478512412509"/>
    <n v="8.1658937363642288"/>
    <n v="13.508688304810258"/>
    <n v="10.31370996413858"/>
    <n v="27474655.591010768"/>
    <n v="33885570.066480651"/>
    <n v="53821990.406423971"/>
    <n v="38394072.021305129"/>
  </r>
  <r>
    <x v="1"/>
    <x v="88"/>
    <m/>
    <m/>
    <n v="0.67960264177396057"/>
    <n v="40"/>
    <m/>
    <n v="1195046.4879999999"/>
    <n v="1195046.4879999999"/>
    <n v="1195046.4879999999"/>
    <n v="22"/>
    <n v="27"/>
    <n v="22"/>
    <n v="23.666666666666668"/>
    <n v="88511.106999999989"/>
    <n v="98482.695000000007"/>
    <n v="100220.81599999999"/>
    <n v="95738.206000000006"/>
    <n v="22"/>
    <n v="27"/>
    <n v="22"/>
    <n v="23.666666666666668"/>
    <m/>
    <n v="18.409325679722009"/>
    <n v="22.593263334204288"/>
    <n v="18.409325679722009"/>
    <n v="19.803971564549435"/>
    <n v="4023.2321363636361"/>
    <n v="3647.5072222222225"/>
    <n v="4555.4916363636357"/>
    <n v="4075.4103316498317"/>
    <n v="7.4064990683441925E-2"/>
    <n v="8.2409091185078664E-2"/>
    <n v="8.3863529165067924E-2"/>
    <n v="8.0112537011196167E-2"/>
    <n v="71.557510189097613"/>
    <n v="68.134293268455636"/>
    <n v="76.143932432472852"/>
    <n v="71.945245296675367"/>
    <n v="3.8870250564320599"/>
    <n v="3.0156906623270348"/>
    <n v="4.136160865269817"/>
    <n v="3.6796255280096375"/>
    <n v="11806641.310102709"/>
    <n v="11909940.462344563"/>
    <n v="15137239.885503558"/>
    <n v="12951273.885983611"/>
  </r>
  <r>
    <x v="5"/>
    <x v="89"/>
    <m/>
    <m/>
    <n v="0.53051730469264768"/>
    <n v="40"/>
    <m/>
    <n v="1195046.4879999999"/>
    <n v="1195046.4879999999"/>
    <n v="1195046.4879999999"/>
    <n v="25"/>
    <n v="36"/>
    <n v="26"/>
    <n v="29"/>
    <n v="349550.62"/>
    <n v="371510.84599999984"/>
    <n v="377321.8"/>
    <n v="366127.75533333328"/>
    <n v="25"/>
    <n v="36"/>
    <n v="26"/>
    <n v="29"/>
    <m/>
    <n v="20.919688272411374"/>
    <n v="30.124351112272382"/>
    <n v="21.756475803307833"/>
    <n v="24.266838395997198"/>
    <n v="13982.024799999999"/>
    <n v="10319.745722222218"/>
    <n v="14512.376923076923"/>
    <n v="12938.049148433047"/>
    <n v="0.29249960023312499"/>
    <n v="0.31087564352559299"/>
    <n v="0.31573817737540599"/>
    <n v="0.30637114037804131"/>
    <n v="133.39904156668103"/>
    <n v="114.60463266501412"/>
    <n v="135.90547414323643"/>
    <n v="127.9697161249772"/>
    <n v="6.3767222450731271"/>
    <n v="3.8043851048570887"/>
    <n v="6.2466676759557496"/>
    <n v="5.4759250086286544"/>
    <n v="162044259.37379584"/>
    <n v="127114179.63324551"/>
    <n v="181553218.56483987"/>
    <n v="156903885.85729373"/>
  </r>
  <r>
    <x v="6"/>
    <x v="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n v="1"/>
    <x v="0"/>
    <s v="Argyrodendron peralatum "/>
    <n v="14785.325386904762"/>
    <n v="0.81066761908279406"/>
    <n v="6.9732294241371262"/>
    <n v="61427331.767956816"/>
    <n v="20.038194791117377"/>
    <n v="137.10673097041411"/>
    <n v="0.10374911959073513"/>
    <n v="264.22392947855974"/>
    <n v="140.68640300386787"/>
    <n v="0.39285714285714285"/>
    <n v="29.284748117684853"/>
    <n v="29.284748117684853"/>
  </r>
  <r>
    <n v="1"/>
    <x v="0"/>
    <s v="Austromuellera trinervia wp110"/>
    <n v="9663.4285641025635"/>
    <n v="0.75175614782434663"/>
    <n v="10.878237901653916"/>
    <n v="40605288.806007899"/>
    <n v="10.183123719980827"/>
    <n v="110.77444240792646"/>
    <n v="0.10512107486594559"/>
    <n v="201.37872325997645"/>
    <n v="115.70094467981581"/>
    <n v="0.51162790697674421"/>
    <n v="32.772063120004262"/>
    <n v="32.772063120004262"/>
  </r>
  <r>
    <n v="1"/>
    <x v="0"/>
    <s v="Cardwellia sublimis"/>
    <n v="13314.689595622896"/>
    <n v="0.58409999999999995"/>
    <n v="8.3678753089645515"/>
    <n v="59197260.734741114"/>
    <n v="15.63560673138735"/>
    <n v="130.14203707094268"/>
    <n v="0.1117024188378966"/>
    <n v="170.88993906233122"/>
    <n v="135.04320141695641"/>
    <n v="0.51851851851851849"/>
    <n v="44.233709534346708"/>
    <n v="44.233709534346708"/>
  </r>
  <r>
    <n v="1"/>
    <x v="0"/>
    <s v="Castanospermum australe"/>
    <n v="11629.41513968254"/>
    <n v="0.62081469968004654"/>
    <n v="7.8100169550335794"/>
    <n v="36284052.554199025"/>
    <n v="19.352955891648396"/>
    <n v="120.57456512136737"/>
    <n v="8.1525552613760197E-2"/>
    <n v="203.20266372627734"/>
    <n v="132.05542333455344"/>
    <n v="0.4"/>
    <n v="59.374052151727099"/>
    <n v="59.374052151727099"/>
  </r>
  <r>
    <n v="1"/>
    <x v="0"/>
    <s v="Cryptocarya mackinonianna "/>
    <n v="8911.3865581196587"/>
    <n v="0.40068250249312842"/>
    <n v="10.599308724688433"/>
    <n v="32649268.868619006"/>
    <n v="10.452974876270316"/>
    <n v="105.88369999108339"/>
    <n v="9.1399731388524877E-2"/>
    <n v="157.87240014414402"/>
    <n v="108.83697883960643"/>
    <n v="0.8"/>
    <n v="31.8533472425421"/>
    <n v="31.8533472425421"/>
  </r>
  <r>
    <n v="1"/>
    <x v="0"/>
    <s v="Cryptocarya murrayi wp172"/>
    <n v="11350.294111111112"/>
    <n v="0.57881183534409941"/>
    <n v="15.222603402413219"/>
    <n v="72518314.562368408"/>
    <n v="8.8686212596700749"/>
    <n v="117.90362084477407"/>
    <n v="0.15470735897233465"/>
    <n v="175.50815676460479"/>
    <n v="123.73006591435197"/>
    <n v="0.46153846153846156"/>
    <n v="10.17510529395912"/>
    <n v="10.17510529395912"/>
  </r>
  <r>
    <n v="1"/>
    <x v="0"/>
    <s v="Dysoxylum papuanum WP247"/>
    <n v="5697.8472259259252"/>
    <n v="0.76559999999999995"/>
    <n v="12.551812963446826"/>
    <n v="16080355.753574846"/>
    <n v="6.9823981683417848"/>
    <n v="85.148161480131222"/>
    <n v="7.1344492332418782E-2"/>
    <n v="132.7712051202779"/>
    <n v="96.080156331657392"/>
    <n v="0.65"/>
    <n v="70.223962076608771"/>
    <n v="70.223962076608771"/>
  </r>
  <r>
    <n v="1"/>
    <x v="0"/>
    <s v="Dysoxylum parasiticum wp97"/>
    <n v="6761.5003386243379"/>
    <n v="0.67912002214396328"/>
    <n v="11.436096255584886"/>
    <n v="20446914.285959031"/>
    <n v="8.827887652112766"/>
    <n v="92.757030779235592"/>
    <n v="7.6790168071408663E-2"/>
    <n v="186.37434421566232"/>
    <n v="115.16614885737658"/>
    <n v="0.34375"/>
    <n v="45.818147474343895"/>
    <n v="45.818147474343895"/>
  </r>
  <r>
    <n v="1"/>
    <x v="0"/>
    <s v="Dysoxylum pettigrewianum wp177 "/>
    <n v="6725.546886538461"/>
    <n v="0.73558537984876549"/>
    <n v="8.6468044859300353"/>
    <n v="15490906.795336746"/>
    <n v="11.144252807359159"/>
    <n v="92.455622065375564"/>
    <n v="5.8000628730910643E-2"/>
    <n v="137.45431439374519"/>
    <n v="103.56305702787687"/>
    <n v="0.58974358974358976"/>
    <n v="26.540816682488945"/>
    <n v="26.540816682488945"/>
  </r>
  <r>
    <n v="1"/>
    <x v="0"/>
    <s v="Endiandra microneura"/>
    <n v="20303.718991666665"/>
    <n v="0.676527130822693"/>
    <n v="6.4153710702061559"/>
    <n v="99175189.911499381"/>
    <n v="27.67555834307667"/>
    <n v="160.42752349802595"/>
    <n v="0.12579691460504924"/>
    <n v="200.52815762381104"/>
    <n v="163.87166144299476"/>
    <n v="0.78125"/>
    <n v="26.767792784755908"/>
    <n v="26.767792784755908"/>
  </r>
  <r>
    <n v="1"/>
    <x v="0"/>
    <s v="Musgravea heterophylla wp109"/>
    <n v="8189.2302740196074"/>
    <n v="0.65628884712941571"/>
    <n v="11.993954609515855"/>
    <n v="32390674.722041208"/>
    <n v="9.0394394364978723"/>
    <n v="101.43856155091504"/>
    <n v="9.6381484031439632E-2"/>
    <n v="160.32578593714624"/>
    <n v="107.86611111098352"/>
    <n v="0.58823529411764708"/>
    <n v="46.666417624179275"/>
    <n v="46.666417624179275"/>
  </r>
  <r>
    <n v="1"/>
    <x v="0"/>
    <s v="Synima cordierorum wp165"/>
    <n v="4620.849304761904"/>
    <n v="0.7983398247188751"/>
    <n v="13.667529671308763"/>
    <n v="10519044.246361697"/>
    <n v="6.6084869064671947"/>
    <n v="76.307368954881454"/>
    <n v="5.8827257940111184E-2"/>
    <n v="128.55117269010034"/>
    <n v="82.760909716497864"/>
    <n v="0.60526315789473684"/>
    <n v="41.362901917679231"/>
    <n v="41.362901917679231"/>
  </r>
  <r>
    <n v="1"/>
    <x v="0"/>
    <s v="Syzygium graveolens "/>
    <n v="22593.611634920639"/>
    <n v="0.55543222073066856"/>
    <n v="11.436096255584886"/>
    <n v="229716960.60155657"/>
    <n v="14.996744762032877"/>
    <n v="169.43784014635739"/>
    <n v="0.25669804598708917"/>
    <n v="218.68753799137087"/>
    <n v="169.9041793952116"/>
    <n v="0.72222222222222221"/>
    <n v="41.527044899015117"/>
    <n v="41.527044899015117"/>
  </r>
  <r>
    <n v="1"/>
    <x v="0"/>
    <s v="Syzygium gustavoides rep 1 "/>
    <n v="9450.0379941077463"/>
    <n v="0.57846245296784049"/>
    <n v="15.620033910067159"/>
    <n v="54971725.834973603"/>
    <n v="7.1577848780068898"/>
    <n v="109.59967500780323"/>
    <n v="0.14686860198529786"/>
    <n v="140.06009164900354"/>
    <n v="112.23215908434929"/>
    <n v="0.48484848484848486"/>
    <n v="51.69835188243983"/>
    <n v="51.69835188243983"/>
  </r>
  <r>
    <n v="1"/>
    <x v="0"/>
    <s v="Syzygium sayeri REP8"/>
    <n v="9985.3052183845048"/>
    <n v="0.58089999999999997"/>
    <n v="19.246113210618464"/>
    <n v="71650528.229385167"/>
    <n v="6.3596214309120498"/>
    <n v="112.34703531236489"/>
    <n v="0.18370317378537551"/>
    <n v="171.39889784306718"/>
    <n v="120.65652676714059"/>
    <n v="0.63829787234042556"/>
    <n v="38.781769643876665"/>
    <n v="38.781769643876665"/>
  </r>
  <r>
    <n v="2"/>
    <x v="1"/>
    <s v="Antirhea tenuiflora WP257"/>
    <n v="2512.9790819735817"/>
    <n v="0.53710000000000002"/>
    <n v="71.038815877928371"/>
    <n v="17529828.250895403"/>
    <n v="0.83285767152228163"/>
    <n v="56.484654445594174"/>
    <n v="0.17633986069602806"/>
    <n v="74.976231385201487"/>
    <n v="60.687282770178108"/>
    <n v="0.28947368421052633"/>
    <n v="18.891064849156084"/>
    <n v="18.891064849156084"/>
  </r>
  <r>
    <n v="2"/>
    <x v="1"/>
    <s v="Brombya wp106"/>
    <n v="1688.4127153679656"/>
    <n v="0.78562183308882438"/>
    <n v="43.976409829193749"/>
    <n v="5034699.0092366077"/>
    <n v="1.0927906344330605"/>
    <n v="46.098667555462278"/>
    <n v="7.3024044638248034E-2"/>
    <n v="67.810737953647006"/>
    <n v="47.768471257237898"/>
    <n v="0.30232558139534882"/>
    <n v="36.802996984727365"/>
    <n v="36.802996984727365"/>
  </r>
  <r>
    <n v="2"/>
    <x v="1"/>
    <s v="Citronella smythii Rep1"/>
    <n v="3065.910100957854"/>
    <n v="0.55740000000000001"/>
    <n v="22.035404980273317"/>
    <n v="8056089.728796619"/>
    <n v="2.9483159566546759"/>
    <n v="62.433903155310169"/>
    <n v="6.680973234239572E-2"/>
    <n v="87.944963161368975"/>
    <n v="64.947311927421822"/>
    <n v="0.89473684210526316"/>
    <n v="-24.994094737237123"/>
    <n v="19.175049337773885"/>
  </r>
  <r>
    <n v="2"/>
    <x v="1"/>
    <s v="Cleistanthus myrianthus wp88 "/>
    <n v="1277.1651915954415"/>
    <n v="0.829486791127374"/>
    <n v="50.742011341377406"/>
    <n v="3234246.3098925799"/>
    <n v="0.83337070604753294"/>
    <n v="40.228754805754875"/>
    <n v="6.38500733503682E-2"/>
    <n v="65.647919028155584"/>
    <n v="44.002844403903367"/>
    <n v="0.39285714285714285"/>
    <n v="58.171567228090204"/>
    <n v="58.171567228090204"/>
  </r>
  <r>
    <n v="2"/>
    <x v="1"/>
    <s v="Dysoxylum oppositifolium wp94 "/>
    <n v="2336.0960799019608"/>
    <n v="0.78300193959814579"/>
    <n v="59.199013231606976"/>
    <n v="12576142.965493454"/>
    <n v="1.020801661359874"/>
    <n v="54.521321809702783"/>
    <n v="0.13701783797013919"/>
    <n v="88.721624913392603"/>
    <n v="61.392581996012431"/>
    <n v="0.34285714285714286"/>
    <n v="26.068420637303827"/>
    <n v="26.068420637303827"/>
  </r>
  <r>
    <n v="2"/>
    <x v="1"/>
    <s v="Ficus leptoclada wp101"/>
    <n v="6846.9735185185191"/>
    <n v="0.55483504454145693"/>
    <n v="6.415371070206155"/>
    <n v="11869591.613210505"/>
    <n v="14.9963396248513"/>
    <n v="93.345439413871034"/>
    <n v="4.3830132573051843E-2"/>
    <n v="139.66188716780511"/>
    <n v="94.210373408409822"/>
    <n v="0.5714285714285714"/>
    <n v="27.616628910017052"/>
    <n v="27.616628910017052"/>
  </r>
  <r>
    <n v="2"/>
    <x v="1"/>
    <s v="Gilbeeea whypallana wp 169"/>
    <n v="1335.9319534231199"/>
    <n v="0.55225985294598345"/>
    <n v="109.94102457298436"/>
    <n v="7581465.015030886"/>
    <n v="0.39623436694389508"/>
    <n v="41.163623535347291"/>
    <n v="0.1441693561581793"/>
    <n v="58.80307351274638"/>
    <n v="45.632587708595523"/>
    <n v="0.6"/>
    <n v="19.000184540767751"/>
    <n v="19.000184540767751"/>
  </r>
  <r>
    <n v="2"/>
    <x v="1"/>
    <s v="Gomphandra australiana WP153 "/>
    <n v="5498.8736188197772"/>
    <n v="0.4158"/>
    <n v="17.572538148825554"/>
    <n v="20962386.257990405"/>
    <n v="4.7931990801828137"/>
    <n v="83.582830454667061"/>
    <n v="9.6083609147987123E-2"/>
    <n v="124.22751781235179"/>
    <n v="86.301092911435944"/>
    <n v="0.59459459459459463"/>
    <n v="26.886145134157402"/>
    <n v="26.886145134157402"/>
  </r>
  <r>
    <n v="2"/>
    <x v="1"/>
    <s v="Macaranga subdentata 3"/>
    <n v="3341.34878175618"/>
    <n v="0.54172243013707244"/>
    <n v="15.898963087032646"/>
    <n v="7094268.0627534492"/>
    <n v="4.1777639810810472"/>
    <n v="65.206460313758882"/>
    <n v="5.3334039280765903E-2"/>
    <n v="105.26649212183506"/>
    <n v="69.213754904483551"/>
    <n v="0.45945945945945948"/>
    <n v="35.275038520361335"/>
    <n v="35.275038520361335"/>
  </r>
  <r>
    <n v="2"/>
    <x v="1"/>
    <s v="Medicosma fareana Rep1 "/>
    <n v="1538.9379592592593"/>
    <n v="0.72456524177640147"/>
    <n v="47.359210585285581"/>
    <n v="4474791.0689928615"/>
    <n v="0.93568612611108926"/>
    <n v="44.230245006959365"/>
    <n v="7.2969302465012584E-2"/>
    <n v="65.038191577229171"/>
    <n v="48.50052654479255"/>
    <n v="0.46153846153846156"/>
    <n v="-6.5894422137227862"/>
    <n v="15.346231273486321"/>
  </r>
  <r>
    <n v="2"/>
    <x v="1"/>
    <s v="Myristica globosa"/>
    <n v="8955.3186186868697"/>
    <n v="0.433"/>
    <n v="8.6468044859300353"/>
    <n v="29312546.413004816"/>
    <n v="12.569668482386382"/>
    <n v="106.40460969253699"/>
    <n v="7.8846478034808196E-2"/>
    <n v="172.21201362379929"/>
    <n v="124.87051703593031"/>
    <n v="0.5901639344262295"/>
    <n v="41.983684743434182"/>
    <n v="41.983684743434182"/>
  </r>
  <r>
    <n v="2"/>
    <x v="1"/>
    <s v="Niemeyera prunifera WP245"/>
    <n v="2878.6002424242429"/>
    <n v="0.69279999999999997"/>
    <n v="64.273214365744707"/>
    <n v="20468579.423949882"/>
    <n v="0.98056347197234439"/>
    <n v="60.364742962661303"/>
    <n v="0.1801067023649571"/>
    <n v="86.63977146784265"/>
    <n v="61.844750812421417"/>
    <n v="0.17391304347826086"/>
    <n v="0.82514889584465279"/>
    <n v="0.82514889584465279"/>
  </r>
  <r>
    <n v="2"/>
    <x v="1"/>
    <s v="Pseuduvaira froggatti wp87"/>
    <n v="1799.833691086691"/>
    <n v="0.69041842051739144"/>
    <n v="49.050610963331486"/>
    <n v="5997976.9181589289"/>
    <n v="1.0602243690715711"/>
    <n v="47.495314209838263"/>
    <n v="8.3667946030072826E-2"/>
    <n v="76.248715041333938"/>
    <n v="52.339757779100204"/>
    <n v="0.23076923076923078"/>
    <n v="-17.995888671408874"/>
    <n v="3.3306138083993644"/>
  </r>
  <r>
    <n v="2"/>
    <x v="1"/>
    <s v="Rockinghamia angustifolia wp159"/>
    <n v="5040.9062472222222"/>
    <n v="0.75649311308190059"/>
    <n v="14.225388025239738"/>
    <n v="14328379.577532282"/>
    <n v="5.7501342937102242"/>
    <n v="79.576870095179174"/>
    <n v="6.9863042572003015E-2"/>
    <n v="113.51232932633755"/>
    <n v="86.902898756706165"/>
    <n v="0.6"/>
    <n v="75.728825627141021"/>
    <n v="75.728825627141021"/>
  </r>
  <r>
    <n v="2"/>
    <x v="1"/>
    <s v="Ryparosa kurangii wp 91 "/>
    <n v="1779.5898624338624"/>
    <n v="0.64413493324214111"/>
    <n v="38.902208695056011"/>
    <n v="4895072.664601258"/>
    <n v="1.2401750651196142"/>
    <n v="47.568978801895867"/>
    <n v="6.9207499477809728E-2"/>
    <n v="80.02775314056538"/>
    <n v="53.903723752455839"/>
    <n v="0.29411764705882354"/>
    <n v="0.69155751705493806"/>
    <n v="23.016079008534039"/>
  </r>
  <r>
    <n v="3"/>
    <x v="2"/>
    <s v="Aleurites rockinghamensis WP139"/>
    <n v="26559.989027777778"/>
    <n v="0.50376604790238755"/>
    <n v="3.0682209466203347"/>
    <n v="84867864.323657796"/>
    <n v="61.232850165397416"/>
    <n v="183.78187649788734"/>
    <n v="8.0941688298014847E-2"/>
    <n v="250.05728180122685"/>
    <n v="199.22246447172463"/>
    <n v="0.75"/>
    <n v="54.371139461795302"/>
    <n v="54.371139461795302"/>
  </r>
  <r>
    <n v="3"/>
    <x v="2"/>
    <s v="Alphitonia petriei wp 10"/>
    <n v="9088.6268227513228"/>
    <n v="0.62135835131556005"/>
    <n v="12.551812963446826"/>
    <n v="41281633.077898018"/>
    <n v="8.7358011103071647"/>
    <n v="107.41650689164514"/>
    <n v="0.11384517425289205"/>
    <n v="162.75229030646543"/>
    <n v="115.8087970587592"/>
    <n v="0.76666666666666672"/>
    <n v="46.546387371572308"/>
    <n v="46.546387371572308"/>
  </r>
  <r>
    <n v="3"/>
    <x v="2"/>
    <s v="Alstonia scholares"/>
    <n v="9838.6098291666694"/>
    <n v="0.36099999999999999"/>
    <n v="11.436096255584886"/>
    <n v="43229151.643654257"/>
    <n v="10.262172989878195"/>
    <n v="111.84217419213307"/>
    <n v="0.11146217406955528"/>
    <n v="193.04078419763104"/>
    <n v="136.25271355110502"/>
    <n v="0.29508196721311475"/>
    <n v="64.679772248786747"/>
    <n v="64.679772248786747"/>
  </r>
  <r>
    <n v="3"/>
    <x v="2"/>
    <s v="Cananga odorata WP264 "/>
    <n v="13601.705930555558"/>
    <n v="0.37609999999999999"/>
    <n v="10.320379547722945"/>
    <n v="55382724.639558233"/>
    <n v="20.457648116935427"/>
    <n v="128.50194653133261"/>
    <n v="0.1058544142594058"/>
    <n v="220.32351089828214"/>
    <n v="140.46347735246002"/>
    <n v="0.21276595744680851"/>
    <n v="36.356777750041957"/>
    <n v="36.356777750041957"/>
  </r>
  <r>
    <n v="3"/>
    <x v="2"/>
    <s v="Commersonia macrostipula wp118"/>
    <n v="10990.27120128205"/>
    <n v="0.441817625184518"/>
    <n v="16.735750617929103"/>
    <n v="66495419.868397474"/>
    <n v="9.2609141018431007"/>
    <n v="117.09989074570069"/>
    <n v="0.16007847665699626"/>
    <n v="185.9019692790213"/>
    <n v="125.09282663664226"/>
    <n v="0.33333333333333331"/>
    <n v="24.254467798478316"/>
    <n v="24.254467798478316"/>
  </r>
  <r>
    <n v="3"/>
    <x v="2"/>
    <s v="Elaeocarpus angustifolius"/>
    <n v="14669.116571296296"/>
    <n v="0.499"/>
    <n v="7.5310877780680956"/>
    <n v="66898860.40469265"/>
    <n v="18.182422120356193"/>
    <n v="136.13845816008657"/>
    <n v="0.11115205224272973"/>
    <n v="199.38155654650981"/>
    <n v="144.07853669328131"/>
    <n v="0.63888888888888884"/>
    <n v="44.049436420568085"/>
    <n v="44.049436420568085"/>
  </r>
  <r>
    <n v="3"/>
    <x v="2"/>
    <s v="Endospermum myrmecophilum wp280 "/>
    <n v="16203.531488888888"/>
    <n v="0.44519999999999998"/>
    <n v="5.5785835393097001"/>
    <n v="56548580.52425047"/>
    <n v="27.64445494506862"/>
    <n v="142.72997896047133"/>
    <n v="8.7262258035270671E-2"/>
    <n v="242.17418937615957"/>
    <n v="161.2696895344269"/>
    <n v="0.48648648648648651"/>
    <n v="49.935042814725612"/>
    <n v="49.935042814725612"/>
  </r>
  <r>
    <n v="3"/>
    <x v="2"/>
    <s v="Ficus variegata wp284 "/>
    <n v="17715.320811111113"/>
    <n v="0.40429999999999999"/>
    <n v="3.9050084775167897"/>
    <n v="45895365.123307437"/>
    <n v="42.708327276051996"/>
    <n v="149.47517128980539"/>
    <n v="6.6041093066944639E-2"/>
    <n v="223.41246526629538"/>
    <n v="166.12994490326176"/>
    <n v="0.70588235294117652"/>
    <n v="63.392812263365677"/>
    <n v="63.392812263365677"/>
  </r>
  <r>
    <n v="3"/>
    <x v="2"/>
    <s v="Glochidium sumatranum wp80"/>
    <n v="9039.3853022792027"/>
    <n v="0.65189418686482903"/>
    <n v="25.661484280824624"/>
    <n v="82986184.637582541"/>
    <n v="4.2910116817716029"/>
    <n v="106.33161041825402"/>
    <n v="0.22396889048888616"/>
    <n v="170.92359537098866"/>
    <n v="116.95011054414553"/>
    <n v="0.34090909090909088"/>
    <n v="19.142881989616953"/>
    <n v="19.142881989616953"/>
  </r>
  <r>
    <n v="3"/>
    <x v="2"/>
    <s v="Homalanthus novoguineensis wp 24"/>
    <n v="16632.309954497356"/>
    <n v="0.2880655420224314"/>
    <n v="9.2046628398610064"/>
    <n v="100567200.45179076"/>
    <n v="16.412333141930485"/>
    <n v="145.25623007246858"/>
    <n v="0.15197930191314868"/>
    <n v="228.80079863179117"/>
    <n v="167.52221174777236"/>
    <n v="0.5"/>
    <n v="57.680122329382598"/>
    <n v="57.680122329382598"/>
  </r>
  <r>
    <n v="3"/>
    <x v="2"/>
    <s v="Macaranga tanarius wp22"/>
    <n v="12571.281033333333"/>
    <n v="0.52010012266372441"/>
    <n v="12.551812963446826"/>
    <n v="77704359.580416769"/>
    <n v="10.990680855906648"/>
    <n v="126.29830567246785"/>
    <n v="0.15608219808990953"/>
    <n v="184.94949187671358"/>
    <n v="137.57771185271676"/>
    <n v="0.33333333333333331"/>
    <n v="45.598462630041276"/>
    <n v="45.598462630041276"/>
  </r>
  <r>
    <n v="3"/>
    <x v="2"/>
    <s v="Mallotus paniculatus WP123"/>
    <n v="9462.1315030303031"/>
    <n v="0.43330000000000002"/>
    <n v="10.878237901653916"/>
    <n v="38394072.021305129"/>
    <n v="10.31370996413858"/>
    <n v="109.21446805521332"/>
    <n v="0.1007592038266102"/>
    <n v="170.90917151835623"/>
    <n v="118.01843379467994"/>
    <n v="0.6"/>
    <n v="44.066360302015049"/>
    <n v="44.066360302015049"/>
  </r>
  <r>
    <n v="3"/>
    <x v="2"/>
    <s v="Melicope elleryana wp 73"/>
    <n v="10294.101742857143"/>
    <n v="0.42521809692440576"/>
    <n v="5.2996543623442145"/>
    <n v="21923749.595242534"/>
    <n v="22.357995125289467"/>
    <n v="113.86099429269082"/>
    <n v="5.3087310803706024E-2"/>
    <n v="155.57583827363894"/>
    <n v="117.49707095011324"/>
    <n v="0.6"/>
    <n v="33.174404142741757"/>
    <n v="33.174404142741757"/>
  </r>
  <r>
    <n v="3"/>
    <x v="2"/>
    <s v="Schefflera actinophylla wp21"/>
    <n v="4856.0988024242424"/>
    <n v="0.38656083337514391"/>
    <n v="16.456821440963612"/>
    <n v="14140969.014884425"/>
    <n v="5.4776610413929099"/>
    <n v="77.735285762789857"/>
    <n v="7.3681749525379134E-2"/>
    <n v="114.2267728527933"/>
    <n v="81.093019960094267"/>
    <n v="0.43243243243243246"/>
    <n v="50.646189527507325"/>
    <n v="50.646189527507325"/>
  </r>
  <r>
    <n v="3"/>
    <x v="2"/>
    <s v="Trema orientalis WP267 "/>
    <n v="18569.752966666667"/>
    <n v="0.41849999999999998"/>
    <n v="5.8575127162751857"/>
    <n v="79459704.744554222"/>
    <n v="27.618202109830815"/>
    <n v="153.72186795828404"/>
    <n v="0.1083494337948578"/>
    <n v="194.05974712584126"/>
    <n v="148.77832205829259"/>
    <n v="0.76"/>
    <n v="44.666949373187123"/>
    <n v="44.666949373187123"/>
  </r>
  <r>
    <n v="5"/>
    <x v="3"/>
    <s v="Archirhodomyrtus beckleri"/>
    <n v="4075.4103316498317"/>
    <n v="0.67960264177396057"/>
    <n v="19.803971564549435"/>
    <n v="12951273.885983611"/>
    <n v="3.6796255280096375"/>
    <n v="71.945245296675367"/>
    <n v="8.0112537011196167E-2"/>
    <n v="99.045738745472363"/>
    <n v="75.177353601098659"/>
    <n v="0.94444444444444442"/>
    <n v="50.491319940051362"/>
    <n v="50.491319940051362"/>
  </r>
  <r>
    <n v="5"/>
    <x v="3"/>
    <s v="Breynia stipitata wp53 "/>
    <n v="929.19214111111114"/>
    <n v="0.70348502853313366"/>
    <n v="130.23782910953534"/>
    <n v="4448672.2528409101"/>
    <n v="0.26531867543109744"/>
    <n v="34.381566249081295"/>
    <n v="0.12081624188051072"/>
    <n v="48.483446097142739"/>
    <n v="36.739297511334598"/>
    <n v="0.39534883720930231"/>
    <n v="54.704640456511143"/>
    <n v="54.704640456511143"/>
  </r>
  <r>
    <n v="5"/>
    <x v="3"/>
    <s v="Callicarpa longifolia"/>
    <n v="1023.4046067742644"/>
    <n v="0.46250000000000002"/>
    <n v="116.70662608516803"/>
    <n v="4850628.603542597"/>
    <n v="0.30972305154284102"/>
    <n v="36.065569672588502"/>
    <n v="0.11920188817248555"/>
    <n v="49.760743928961077"/>
    <n v="37.779590155845256"/>
    <n v="0.6"/>
    <n v="11.246140446786454"/>
    <n v="11.24614045"/>
  </r>
  <r>
    <n v="5"/>
    <x v="3"/>
    <s v="Ficus congesta wp61"/>
    <n v="9891.6245833333323"/>
    <n v="0.55897635758884956"/>
    <n v="6.415371070206155"/>
    <n v="24307452.515014526"/>
    <n v="18.209674048579338"/>
    <n v="111.61936796618038"/>
    <n v="6.1507413369623933E-2"/>
    <n v="168.19396378748394"/>
    <n v="113.69420796647611"/>
    <n v="0.57499999999999996"/>
    <n v="73.19754690117928"/>
    <n v="73.19754690117928"/>
  </r>
  <r>
    <n v="5"/>
    <x v="3"/>
    <s v="Ficus septica wp 86 "/>
    <n v="14454.826018162394"/>
    <n v="0.49549352503304078"/>
    <n v="8.3678753089645515"/>
    <n v="72101070.797921553"/>
    <n v="17.010762232171878"/>
    <n v="133.0619937484374"/>
    <n v="0.11459976637606197"/>
    <n v="213.82750439633259"/>
    <n v="148.18854552306556"/>
    <n v="0.53658536585365857"/>
    <n v="48.348173591969939"/>
    <n v="48.348173591969939"/>
  </r>
  <r>
    <n v="5"/>
    <x v="3"/>
    <s v="Guioa acutifolia"/>
    <n v="4692.6788013071891"/>
    <n v="0.55324150580451614"/>
    <n v="13.109671317377796"/>
    <n v="11416118.022396715"/>
    <n v="5.9189804144119238"/>
    <n v="77.273613230480507"/>
    <n v="6.143213428976943E-2"/>
    <n v="121.2481647471229"/>
    <n v="80.503195766286879"/>
    <n v="0.79069767441860461"/>
    <n v="30.566338143795296"/>
    <n v="30.566338143795296"/>
  </r>
  <r>
    <n v="5"/>
    <x v="3"/>
    <s v="Leea indica wp31"/>
    <n v="3837.5962555555561"/>
    <n v="0.47336400696329806"/>
    <n v="6.6943002471716406"/>
    <n v="3610022.616766376"/>
    <n v="11.799073971030543"/>
    <n v="69.312809474861083"/>
    <n v="2.3956757571760679E-2"/>
    <n v="114.11715431560195"/>
    <n v="78.279749782915104"/>
    <n v="0.93333333333333335"/>
    <n v="36.66906806787992"/>
    <n v="36.66906806787992"/>
  </r>
  <r>
    <n v="5"/>
    <x v="3"/>
    <s v="Macaranga involucrata 3"/>
    <n v="3858.167955387205"/>
    <n v="0.5701227628830926"/>
    <n v="30.961138643168837"/>
    <n v="18269355.262236286"/>
    <n v="2.2901962163127405"/>
    <n v="69.92547068226979"/>
    <n v="0.11850924134648949"/>
    <n v="102.56629253139828"/>
    <n v="71.126172202817187"/>
    <n v="0.75"/>
    <n v="50.232580764328702"/>
    <n v="50.232580764328702"/>
  </r>
  <r>
    <n v="5"/>
    <x v="3"/>
    <s v="Mallotus mollissimus wp83"/>
    <n v="13567.13438888889"/>
    <n v="0.42844868760746069"/>
    <n v="6.9732294241371262"/>
    <n v="51052607.563226096"/>
    <n v="18.903403903702067"/>
    <n v="131.2635667467583"/>
    <n v="9.4379562468256628E-2"/>
    <n v="171.17341446083799"/>
    <n v="131.0008139609601"/>
    <n v="0.68965517241379315"/>
    <n v="60.5351074023785"/>
    <n v="60.5351074023785"/>
  </r>
  <r>
    <n v="5"/>
    <x v="3"/>
    <s v="Melastoma wp48 "/>
    <n v="3595.7135476190474"/>
    <n v="0.51264260027349029"/>
    <n v="47.359210585285574"/>
    <n v="22660026.350645196"/>
    <n v="1.6329407156844269"/>
    <n v="66.369003993843407"/>
    <n v="0.1511678026120063"/>
    <n v="95.567632405728062"/>
    <n v="69.795236435053226"/>
    <n v="0.55555555555555558"/>
    <n v="53.729255432992062"/>
    <n v="53.729255432992062"/>
  </r>
  <r>
    <n v="5"/>
    <x v="3"/>
    <s v="Rhus taitenses wp43"/>
    <n v="10153.717460705959"/>
    <n v="0.40003455766098678"/>
    <n v="13.667529671308765"/>
    <n v="59093606.654750742"/>
    <n v="8.6833306392757734"/>
    <n v="113.49726882993671"/>
    <n v="0.14186451771461686"/>
    <n v="170.98608715331198"/>
    <n v="120.97458791248958"/>
    <n v="0.65714285714285714"/>
    <n v="45.913934037083543"/>
    <n v="45.913934037083543"/>
  </r>
  <r>
    <n v="5"/>
    <x v="3"/>
    <s v="Tarenna dallachiana wp13 "/>
    <n v="1214.6460019493177"/>
    <n v="0.53217012810428521"/>
    <n v="93.027020792525249"/>
    <n v="5457125.0686635645"/>
    <n v="0.42276866137877639"/>
    <n v="39.297716206039198"/>
    <n v="0.11295982751071883"/>
    <n v="55.46098546808296"/>
    <n v="42.277373915179702"/>
    <n v="0.8928571428571429"/>
    <n v="41.852176309149939"/>
    <n v="41.852176309149939"/>
  </r>
  <r>
    <n v="5"/>
    <x v="3"/>
    <s v="Timonius timon wp98"/>
    <n v="4695.9658744588751"/>
    <n v="0.52264864146250767"/>
    <n v="21.198617449376862"/>
    <n v="18385070.243876819"/>
    <n v="3.6945804972985479"/>
    <n v="77.243311312342044"/>
    <n v="9.8857774309445978E-2"/>
    <n v="107.48866494151414"/>
    <n v="79.27164022859138"/>
    <n v="0.48"/>
    <n v="56.518234679266065"/>
    <n v="56.518234679266065"/>
  </r>
  <r>
    <n v="5"/>
    <x v="3"/>
    <s v="Trema tomentosa wp 42"/>
    <n v="6112.8990509852802"/>
    <n v="0.37470189063159665"/>
    <n v="15.620033910067162"/>
    <n v="22074372.055652566"/>
    <n v="6.2723141144488563"/>
    <n v="88.10117802037729"/>
    <n v="9.2863534136701578E-2"/>
    <n v="131.92678479162049"/>
    <n v="94.715014141096674"/>
    <n v="0.37777777777777777"/>
    <n v="62.321604446998798"/>
    <n v="62.321604446998798"/>
  </r>
  <r>
    <n v="5"/>
    <x v="3"/>
    <s v="Pipturus argenteus WP288 "/>
    <n v="13335.944198412699"/>
    <n v="0.36449999999999999"/>
    <n v="7.5310877780680947"/>
    <n v="50801907.909713335"/>
    <n v="18.441899368840957"/>
    <n v="129.96086554129417"/>
    <n v="9.7202352237419132E-2"/>
    <n v="211.91665342770963"/>
    <n v="137.62240215771749"/>
    <n v="0.61111111111111116"/>
    <n v="30.002733459695843"/>
    <n v="30.002733459695843"/>
  </r>
  <r>
    <n v="4"/>
    <x v="4"/>
    <s v="Aglaia meridionalis Rep1"/>
    <n v="2290.147610608346"/>
    <n v="0.64609496973963598"/>
    <n v="71.038815877928371"/>
    <n v="14627393.140226394"/>
    <n v="0.77887924040950673"/>
    <n v="53.957698187342089"/>
    <n v="0.16155561076399153"/>
    <n v="82.510637330754349"/>
    <n v="57.966248549012121"/>
    <n v="0.625"/>
    <n v="2.6559454143065846"/>
    <n v="25.085376717858534"/>
  </r>
  <r>
    <n v="4"/>
    <x v="4"/>
    <s v="Antirhea sp LowerDowney WP199"/>
    <n v="411.86147537643109"/>
    <n v="0.59689013725532014"/>
    <n v="206.35084612160142"/>
    <n v="1396343.5509495838"/>
    <n v="0.11415674870228941"/>
    <n v="22.892043682324047"/>
    <n v="8.5235840352513817E-2"/>
    <n v="29.223539702220755"/>
    <n v="23.419679367787754"/>
    <n v="0.7"/>
    <n v="3.847750205796876"/>
    <n v="26.340830861331547"/>
  </r>
  <r>
    <n v="4"/>
    <x v="4"/>
    <s v="Ardisia brevipetala ind 01"/>
    <n v="481.53999436392922"/>
    <n v="0.71274256475382325"/>
    <n v="99.7926223047089"/>
    <n v="936630.71429094195"/>
    <n v="0.25031874189623665"/>
    <n v="24.741561216696521"/>
    <n v="4.8447374709901792E-2"/>
    <n v="39.856084285155944"/>
    <n v="27.153771847161039"/>
    <n v="0.34693877551020408"/>
    <n v="-19.054928364972888"/>
    <n v="2.2150151962098188"/>
  </r>
  <r>
    <n v="4"/>
    <x v="4"/>
    <s v="Atractorcarpus hirtus ind 02 "/>
    <n v="426.98363565233785"/>
    <n v="0.81904669759702675"/>
    <n v="106.55822381689255"/>
    <n v="702754.86582419171"/>
    <n v="0.26407586965169005"/>
    <n v="23.245655936814799"/>
    <n v="4.3000624037095286E-2"/>
    <n v="33.694884963852786"/>
    <n v="24.529897719618177"/>
    <n v="0.94736842105263153"/>
    <n v="-13.107738010276909"/>
    <n v="8.4798203271654398"/>
  </r>
  <r>
    <n v="4"/>
    <x v="4"/>
    <s v="Brackenridgea australiana wp 163"/>
    <n v="1942.7318214285715"/>
    <n v="0.829486791127374"/>
    <n v="35.519407938964179"/>
    <n v="5390233.9327860437"/>
    <n v="1.4254294263777323"/>
    <n v="49.296931134652873"/>
    <n v="6.7255283470068761E-2"/>
    <n v="63.513873931749607"/>
    <n v="48.152696986733339"/>
    <n v="1"/>
    <n v="42.476936398413564"/>
    <n v="67.033041708938541"/>
  </r>
  <r>
    <n v="4"/>
    <x v="4"/>
    <s v="Cupaniopsis diploglottoides rep 2 1"/>
    <n v="807.34153611111117"/>
    <n v="0.83350361024060127"/>
    <n v="50.742011341377406"/>
    <n v="1338454.9213039477"/>
    <n v="0.64830583842574152"/>
    <n v="31.914795027569824"/>
    <n v="4.0620143762232712E-2"/>
    <n v="60.097809671174602"/>
    <n v="38.052749995229782"/>
    <n v="0.40740740740740738"/>
    <n v="-18.349310260391192"/>
    <n v="2.9583174378453667"/>
  </r>
  <r>
    <n v="4"/>
    <x v="4"/>
    <s v="Eupomatia laurina wp92"/>
    <n v="1685.6565976307193"/>
    <n v="0.61521933201034618"/>
    <n v="76.113017012066095"/>
    <n v="8515676.5826539285"/>
    <n v="0.62987019323464299"/>
    <n v="45.873386815864954"/>
    <n v="0.12322481293285188"/>
    <n v="67.912585525271183"/>
    <n v="50.700999446599816"/>
    <n v="0.54838709677419351"/>
    <n v="0.70043962702023566"/>
    <n v="23.025435475162052"/>
  </r>
  <r>
    <n v="4"/>
    <x v="4"/>
    <s v="Haplostichantus ramiflorus wp152"/>
    <n v="588.59534544695066"/>
    <n v="0.70219420229473228"/>
    <n v="71.038815877928357"/>
    <n v="948599.34186573757"/>
    <n v="0.42765283521822234"/>
    <n v="27.317379180195072"/>
    <n v="4.0982852733502002E-2"/>
    <n v="62.002343064230608"/>
    <n v="35.339302922392946"/>
    <n v="0.30303030303030304"/>
    <n v="-3.7531446260348234"/>
    <n v="18.334003754357777"/>
  </r>
  <r>
    <n v="4"/>
    <x v="4"/>
    <s v="Harpullia rhitycarpa Rep1"/>
    <n v="618.72749305555556"/>
    <n v="0.74980000000000002"/>
    <n v="79.49581776815792"/>
    <n v="894295.748318717"/>
    <n v="0.60191033528336169"/>
    <n v="27.864132607485754"/>
    <n v="4.1068569521860616E-2"/>
    <n v="48.028499115345333"/>
    <n v="30.709241855393746"/>
    <n v="0.875"/>
    <n v="-10.327430215136449"/>
    <n v="11.408612832836354"/>
  </r>
  <r>
    <n v="4"/>
    <x v="4"/>
    <s v="Hernandia albiflora wp160"/>
    <n v="568.44389610061057"/>
    <n v="0.59897299454251574"/>
    <n v="233.41325217033605"/>
    <n v="2990220.9066898101"/>
    <n v="0.11619499716068511"/>
    <n v="26.886780145848174"/>
    <n v="0.13252125513930527"/>
    <n v="36.494405548845926"/>
    <n v="28.276164367719069"/>
    <n v="0.5957446808510638"/>
    <n v="5.505771838424204"/>
    <n v="28.087400554214717"/>
  </r>
  <r>
    <n v="4"/>
    <x v="4"/>
    <s v="Ixora biflora 05"/>
    <n v="937.5056166666667"/>
    <n v="0.92223587663009576"/>
    <n v="57.507612853561056"/>
    <n v="1996700.6482765127"/>
    <n v="0.60568401171559272"/>
    <n v="34.537663765400147"/>
    <n v="5.3803004570141831E-2"/>
    <n v="45.313618262063336"/>
    <n v="34.925827963629601"/>
    <n v="1"/>
    <n v="-11.022416054096487"/>
    <n v="10.676510682041719"/>
  </r>
  <r>
    <n v="4"/>
    <x v="4"/>
    <s v="Lasianthus kurzii REP2 "/>
    <n v="996.06265170940162"/>
    <n v="0.70609999999999995"/>
    <n v="108.24962419493848"/>
    <n v="4162598.2374756113"/>
    <n v="0.33998361001951144"/>
    <n v="35.452936177374191"/>
    <n v="0.10477781518535234"/>
    <n v="51.497853441584425"/>
    <n v="37.266578671366965"/>
    <n v="0.53846153846153844"/>
    <n v="0.73932165286897145"/>
    <n v="23.0663940287834"/>
  </r>
  <r>
    <n v="4"/>
    <x v="4"/>
    <s v="Pilidiostigma papuanum wp262"/>
    <n v="1441.8360595238094"/>
    <n v="0.78439999999999999"/>
    <n v="30.445206804826437"/>
    <n v="2470117.5044581308"/>
    <n v="1.523024270032258"/>
    <n v="42.667102262296773"/>
    <n v="4.2879595883044207E-2"/>
    <n v="57.5710643860738"/>
    <n v="43.335899529919459"/>
    <n v="0.91666666666666663"/>
    <n v="-31.793712361253345"/>
    <n v="11.647682749742206"/>
  </r>
  <r>
    <n v="4"/>
    <x v="4"/>
    <s v="Pittosporum rubiginosum Ind4 "/>
    <n v="379.64567437275991"/>
    <n v="0.75649311308190059"/>
    <n v="143.76903213390264"/>
    <n v="814749.37470638601"/>
    <n v="0.15583680394549401"/>
    <n v="21.894083603300157"/>
    <n v="5.353250059908133E-2"/>
    <n v="31.231991174551659"/>
    <n v="22.494694450888133"/>
    <n v="0.66666666666666663"/>
    <n v="1.4324357024336374"/>
    <n v="23.796524425672626"/>
  </r>
  <r>
    <n v="4"/>
    <x v="4"/>
    <s v="Psychotria dallachiana WP258"/>
    <n v="354.80239591155618"/>
    <n v="0.56200000000000006"/>
    <n v="241.8702540605656"/>
    <n v="1225475.8272534341"/>
    <n v="8.7873223080163168E-2"/>
    <n v="21.214726851722393"/>
    <n v="8.5938214656301928E-2"/>
    <n v="29.960841109688495"/>
    <n v="21.879445634826389"/>
    <n v="0.33333333333333331"/>
    <n v="-7.8152138147424326"/>
    <n v="14.054996294033575"/>
  </r>
  <r>
    <n v="6"/>
    <x v="5"/>
    <s v="Caesalpinea traceyi wp100"/>
    <n v="3119.151024326939"/>
    <n v="0.49215505076337551"/>
    <n v="28.171846873513985"/>
    <n v="10890055.57920767"/>
    <n v="2.2868824953696394"/>
    <n v="62.978958783933969"/>
    <n v="8.7856928904119183E-2"/>
    <n v="126.15730080123998"/>
    <n v="69.451718049159822"/>
    <n v="0.7441860465116279"/>
    <n v="39.184745685486824"/>
    <n v="39.184745685486824"/>
  </r>
  <r>
    <n v="6"/>
    <x v="5"/>
    <s v="Cissus penninervis"/>
    <n v="29334.822548611108"/>
    <n v="0.41499999999999998"/>
    <n v="9.2046628398610064"/>
    <n v="294630019.53728223"/>
    <n v="23.346470682389384"/>
    <n v="167.88452109833452"/>
    <n v="0.25670308902660866"/>
    <n v="316.49864713196428"/>
    <n v="208.3400996413292"/>
    <n v="0.66666700000000001"/>
    <n v="38.82657304111806"/>
    <n v="38.82657304111806"/>
  </r>
  <r>
    <n v="6"/>
    <x v="5"/>
    <s v="Elaeagnus triflora wp180"/>
    <n v="7093.7029166666662"/>
    <n v="0.65200076505863747"/>
    <n v="43.976409829193749"/>
    <n v="86873902.877760336"/>
    <n v="2.1929643517640516"/>
    <n v="94.855053564114726"/>
    <n v="0.30831831162601087"/>
    <n v="157.25303061106212"/>
    <n v="98.710228698474126"/>
    <n v="1"/>
    <n v="46.084206936344309"/>
    <n v="46.084206936344309"/>
  </r>
  <r>
    <n v="6"/>
    <x v="5"/>
    <s v="Embelia caulialata wp148 "/>
    <n v="9579.8738891975318"/>
    <n v="0.35457208990821976"/>
    <n v="22.593263334204284"/>
    <n v="85360974.073399931"/>
    <n v="4.8959865152001596"/>
    <n v="110.15590245657863"/>
    <n v="0.21839859254077823"/>
    <n v="189.69136511712915"/>
    <n v="124.73055287809781"/>
    <n v="0.44680851063829785"/>
    <n v="48.093309770113365"/>
    <n v="48.093309770113365"/>
  </r>
  <r>
    <n v="6"/>
    <x v="5"/>
    <s v="Entada phaseloides wp151"/>
    <n v="125816.3343205814"/>
    <n v="0.39698628338501551"/>
    <n v="2.1532118055611629"/>
    <n v="1323535351.2530954"/>
    <n v="194.6872753569744"/>
    <n v="396.07327395651123"/>
    <n v="0.25729064931577422"/>
    <n v="601.3125821521993"/>
    <n v="413.33625184207182"/>
    <n v="0.52941176470588236"/>
    <n v="70.050726609334845"/>
    <n v="70.050726609334845"/>
  </r>
  <r>
    <n v="6"/>
    <x v="5"/>
    <s v="Hypserpa decumbens wp162"/>
    <n v="10489.997667464115"/>
    <n v="0.66956478001988362"/>
    <n v="15.620033910067159"/>
    <n v="60670909.421216644"/>
    <n v="8.7271073511932045"/>
    <n v="114.19512361285331"/>
    <n v="0.14767938522795498"/>
    <n v="210.96169794538534"/>
    <n v="142.63549791078864"/>
    <n v="0.86206896551724133"/>
    <n v="64.455053648686956"/>
    <n v="64.455053648686956"/>
  </r>
  <r>
    <n v="6"/>
    <x v="5"/>
    <s v="Ichnocarpus frutescens Rep2 "/>
    <n v="8908.4982367167922"/>
    <n v="0.52703414696441198"/>
    <n v="39.050084775167903"/>
    <n v="118577145.61511548"/>
    <n v="2.8677744286879627"/>
    <n v="105.97078065434016"/>
    <n v="0.33487601697382674"/>
    <n v="189.28805657947984"/>
    <n v="113.67404201234569"/>
    <n v="0.83870967741935487"/>
    <n v="53.195550366711835"/>
    <n v="53.195550366711835"/>
  </r>
  <r>
    <n v="6"/>
    <x v="5"/>
    <s v="Merremia peltata wp99"/>
    <n v="71419.809055555554"/>
    <n v="0.3286227855955039"/>
    <n v="4.4628668314477595"/>
    <n v="876480943.94811249"/>
    <n v="70.723851905531689"/>
    <n v="301.03660213254261"/>
    <n v="0.31248388221697371"/>
    <n v="487.77865322854643"/>
    <n v="315.47667414502416"/>
    <n v="0.9642857142857143"/>
    <n v="84.587094990008552"/>
    <n v="84.587094990008552"/>
  </r>
  <r>
    <n v="6"/>
    <x v="5"/>
    <s v="Mucuna gigantea"/>
    <n v="201281.92009999999"/>
    <n v="0.29072545226727109"/>
    <n v="1.9744068391329053"/>
    <n v="3160962141.2892785"/>
    <n v="260.34612044481213"/>
    <n v="504.10164882980888"/>
    <n v="0.39038787833053989"/>
    <n v="706.57230087489017"/>
    <n v="448.5586385822246"/>
    <n v="0.59459459459459463"/>
    <n v="32.610483046654785"/>
    <n v="32.610483046654785"/>
  </r>
  <r>
    <n v="6"/>
    <x v="5"/>
    <s v="Neosepicaea jucunda "/>
    <n v="5381.7794526143798"/>
    <n v="0.41452707438929987"/>
    <n v="26.219342634755591"/>
    <n v="31266037.67885083"/>
    <n v="3.3084346339230706"/>
    <n v="80.730578647907109"/>
    <n v="0.13073652411754549"/>
    <n v="161.06727053117788"/>
    <n v="93.822607090158897"/>
    <n v="0.42857142857142855"/>
    <n v="42.005990266509301"/>
    <n v="42.005990266509301"/>
  </r>
  <r>
    <n v="6"/>
    <x v="5"/>
    <s v="Rourea brachyandra"/>
    <n v="12035.605644891641"/>
    <n v="0.57158735275480921"/>
    <n v="15.620033910067159"/>
    <n v="89904297.692634866"/>
    <n v="7.964920128603592"/>
    <n v="123.60607974831515"/>
    <n v="0.18733314303222878"/>
    <n v="211.06183367999918"/>
    <n v="132.74681084243474"/>
    <n v="1"/>
    <n v="38.426448687573512"/>
    <n v="38.426448687573512"/>
  </r>
  <r>
    <n v="6"/>
    <x v="5"/>
    <s v="Strychnos minor wp170"/>
    <n v="6433.9860619136962"/>
    <n v="0.49836176189996784"/>
    <n v="33.750430412823683"/>
    <n v="55384398.505457245"/>
    <n v="2.6831848435937533"/>
    <n v="90.463713710745878"/>
    <n v="0.21693839048934693"/>
    <n v="149.80656740064381"/>
    <n v="100.16780204771796"/>
    <n v="0.7142857142857143"/>
    <n v="40.999947461763988"/>
    <n v="40.999947461763988"/>
  </r>
  <r>
    <n v="6"/>
    <x v="5"/>
    <s v="Tetracera nordtiana wp149"/>
    <n v="22994.490359523814"/>
    <n v="0.49949262029397079"/>
    <n v="12.272883786481339"/>
    <n v="238330563.69080815"/>
    <n v="15.482589329696394"/>
    <n v="169.69025398792931"/>
    <n v="0.26272290198415554"/>
    <n v="308.3714887775929"/>
    <n v="184.75313719215765"/>
    <n v="1"/>
    <n v="52.056942263773905"/>
    <n v="52.056942263773905"/>
  </r>
  <r>
    <n v="6"/>
    <x v="5"/>
    <s v="Tetrastigma nitens Rep 1"/>
    <n v="19385.256141234568"/>
    <n v="0.3097669929955027"/>
    <n v="20.082900741514923"/>
    <n v="305551729.82613772"/>
    <n v="7.9734630988500657"/>
    <n v="155.6269303707254"/>
    <n v="0.38059569249716646"/>
    <n v="291.11643468800338"/>
    <n v="172.57016450883449"/>
    <n v="0.91428571428571426"/>
    <n v="37.565236994786794"/>
    <n v="37.565236994786794"/>
  </r>
  <r>
    <n v="6"/>
    <x v="5"/>
    <s v="Trophis scandens wp146"/>
    <n v="5535.0934165671306"/>
    <n v="0.55398789112485081"/>
    <n v="42.955093252684698"/>
    <n v="51968640.241068691"/>
    <n v="1.9712922219416782"/>
    <n v="83.814579902756293"/>
    <n v="0.23603048932882467"/>
    <n v="180.61521077593758"/>
    <n v="371.92372014302936"/>
    <n v="0.41025641025641024"/>
    <n v="45.374238066006193"/>
    <n v="45.374238066006193"/>
  </r>
  <r>
    <m/>
    <x v="6"/>
    <m/>
    <m/>
    <m/>
    <m/>
    <m/>
    <m/>
    <m/>
    <m/>
    <m/>
    <m/>
    <m/>
    <m/>
    <m/>
  </r>
  <r>
    <m/>
    <x v="6"/>
    <m/>
    <m/>
    <m/>
    <m/>
    <m/>
    <m/>
    <m/>
    <m/>
    <m/>
    <m/>
    <m/>
    <m/>
    <m/>
  </r>
  <r>
    <m/>
    <x v="6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n v="1"/>
    <x v="0"/>
    <s v="Argyrodendron peralatum "/>
    <n v="14785.325386904762"/>
    <n v="0.81066761908279406"/>
    <n v="137.10673097041411"/>
    <n v="264.22392947855974"/>
    <n v="140.68640300386787"/>
    <n v="6.9732294241371262"/>
    <n v="0.10374911959073513"/>
    <n v="61427331.767956816"/>
    <n v="20.038194791117377"/>
    <n v="0.39285714285714285"/>
    <n v="29.284748117684853"/>
    <n v="29.284748117684853"/>
    <n v="-32.090499999999999"/>
  </r>
  <r>
    <n v="1"/>
    <x v="0"/>
    <s v="Austromuellera trinervia wp110"/>
    <n v="9663.4285641025635"/>
    <n v="0.75175614782434663"/>
    <n v="110.77444240792646"/>
    <n v="201.37872325997645"/>
    <n v="115.70094467981581"/>
    <n v="10.878237901653916"/>
    <n v="0.10512107486594559"/>
    <n v="40605288.806007899"/>
    <n v="10.183123719980827"/>
    <n v="0.51162790697674421"/>
    <n v="32.772063120004262"/>
    <n v="32.772063120004262"/>
    <n v="-31.769750000000002"/>
  </r>
  <r>
    <n v="1"/>
    <x v="0"/>
    <s v="Cardwellia sublimis"/>
    <n v="13314.689595622896"/>
    <n v="0.58409999999999995"/>
    <n v="130.14203707094268"/>
    <n v="170.88993906233122"/>
    <n v="135.04320141695641"/>
    <n v="8.3678753089645515"/>
    <n v="0.1117024188378966"/>
    <n v="59197260.734741114"/>
    <n v="15.63560673138735"/>
    <n v="0.51851851851851849"/>
    <n v="44.233709534346708"/>
    <n v="44.233709534346708"/>
    <n v="-30.715551258287483"/>
  </r>
  <r>
    <n v="1"/>
    <x v="0"/>
    <s v="Castanospermum australe"/>
    <n v="11629.41513968254"/>
    <n v="0.62081469968004654"/>
    <n v="120.57456512136737"/>
    <n v="203.20266372627734"/>
    <n v="132.05542333455344"/>
    <n v="7.8100169550335794"/>
    <n v="8.1525552613760197E-2"/>
    <n v="36284052.554199025"/>
    <n v="19.352955891648396"/>
    <n v="0.4"/>
    <n v="59.374052151727099"/>
    <n v="59.374052151727099"/>
    <n v="-29.323"/>
  </r>
  <r>
    <n v="1"/>
    <x v="0"/>
    <s v="Cryptocarya mackinonianna "/>
    <n v="8911.3865581196587"/>
    <n v="0.40068250249312842"/>
    <n v="105.88369999108339"/>
    <n v="157.87240014414402"/>
    <n v="108.83697883960643"/>
    <n v="10.599308724688433"/>
    <n v="9.1399731388524877E-2"/>
    <n v="32649268.868619006"/>
    <n v="10.452974876270316"/>
    <n v="0.8"/>
    <n v="31.8533472425421"/>
    <n v="31.8533472425421"/>
    <n v="-31.854250000000004"/>
  </r>
  <r>
    <n v="1"/>
    <x v="0"/>
    <s v="Cryptocarya murrayi wp172"/>
    <n v="11350.294111111112"/>
    <n v="0.57881183534409941"/>
    <n v="117.90362084477407"/>
    <n v="175.50815676460479"/>
    <n v="123.73006591435197"/>
    <n v="15.222603402413219"/>
    <n v="0.15470735897233465"/>
    <n v="72518314.562368408"/>
    <n v="8.8686212596700749"/>
    <n v="0.46153846153846156"/>
    <n v="10.17510529395912"/>
    <n v="10.17510529395912"/>
    <n v="-30.76"/>
  </r>
  <r>
    <n v="1"/>
    <x v="0"/>
    <s v="Dysoxylum papuanum WP247"/>
    <n v="5697.8472259259252"/>
    <n v="0.76559999999999995"/>
    <n v="85.148161480131222"/>
    <n v="132.7712051202779"/>
    <n v="96.080156331657392"/>
    <n v="12.551812963446826"/>
    <n v="7.1344492332418782E-2"/>
    <n v="16080355.753574846"/>
    <n v="6.9823981683417848"/>
    <n v="0.65"/>
    <n v="70.223962076608771"/>
    <n v="70.223962076608771"/>
    <n v="-28.325066459126532"/>
  </r>
  <r>
    <n v="1"/>
    <x v="0"/>
    <s v="Dysoxylum parasiticum wp97"/>
    <n v="6761.5003386243379"/>
    <n v="0.67912002214396328"/>
    <n v="92.757030779235592"/>
    <n v="186.37434421566232"/>
    <n v="115.16614885737658"/>
    <n v="11.436096255584886"/>
    <n v="7.6790168071408663E-2"/>
    <n v="20446914.285959031"/>
    <n v="8.827887652112766"/>
    <n v="0.34375"/>
    <n v="45.818147474343895"/>
    <n v="45.818147474343895"/>
    <n v="-30.56982066930539"/>
  </r>
  <r>
    <n v="1"/>
    <x v="0"/>
    <s v="Dysoxylum pettigrewianum wp177 "/>
    <n v="6725.546886538461"/>
    <n v="0.73558537984876549"/>
    <n v="92.455622065375564"/>
    <n v="137.45431439374519"/>
    <n v="103.56305702787687"/>
    <n v="8.6468044859300353"/>
    <n v="5.8000628730910643E-2"/>
    <n v="15490906.795336746"/>
    <n v="11.144252807359159"/>
    <n v="0.58974358974358976"/>
    <n v="26.540816682488945"/>
    <n v="26.540816682488945"/>
    <n v="-29.704999999999998"/>
  </r>
  <r>
    <n v="1"/>
    <x v="0"/>
    <s v="Endiandra microneura"/>
    <n v="20303.718991666665"/>
    <n v="0.676527130822693"/>
    <n v="160.42752349802595"/>
    <n v="200.52815762381104"/>
    <n v="163.87166144299476"/>
    <n v="6.4153710702061559"/>
    <n v="0.12579691460504924"/>
    <n v="99175189.911499381"/>
    <n v="27.67555834307667"/>
    <n v="0.78125"/>
    <n v="26.767792784755908"/>
    <n v="26.767792784755908"/>
    <n v="-32.322000000000003"/>
  </r>
  <r>
    <n v="1"/>
    <x v="0"/>
    <s v="Musgravea heterophylla wp109"/>
    <n v="8189.2302740196074"/>
    <n v="0.65628884712941571"/>
    <n v="101.43856155091504"/>
    <n v="160.32578593714624"/>
    <n v="107.86611111098352"/>
    <n v="11.993954609515855"/>
    <n v="9.6381484031439632E-2"/>
    <n v="32390674.722041208"/>
    <n v="9.0394394364978723"/>
    <n v="0.58823529411764708"/>
    <n v="46.666417624179275"/>
    <n v="46.666417624179275"/>
    <n v="-30.491800000000001"/>
  </r>
  <r>
    <n v="1"/>
    <x v="0"/>
    <s v="Synima cordierorum wp165"/>
    <n v="4620.849304761904"/>
    <n v="0.7983398247188751"/>
    <n v="76.307368954881454"/>
    <n v="128.55117269010034"/>
    <n v="82.760909716497864"/>
    <n v="13.667529671308763"/>
    <n v="5.8827257940111184E-2"/>
    <n v="10519044.246361697"/>
    <n v="6.6084869064671947"/>
    <n v="0.60526315789473684"/>
    <n v="41.362901917679231"/>
    <n v="41.362901917679231"/>
    <n v="-30.979597248521706"/>
  </r>
  <r>
    <n v="1"/>
    <x v="0"/>
    <s v="Syzygium graveolens "/>
    <n v="22593.611634920639"/>
    <n v="0.55543222073066856"/>
    <n v="169.43784014635739"/>
    <n v="218.68753799137087"/>
    <n v="169.9041793952116"/>
    <n v="11.436096255584886"/>
    <n v="0.25669804598708917"/>
    <n v="229716960.60155657"/>
    <n v="14.996744762032877"/>
    <n v="0.72222222222222221"/>
    <n v="41.527044899015117"/>
    <n v="41.527044899015117"/>
    <n v="-30.964500000000001"/>
  </r>
  <r>
    <n v="1"/>
    <x v="0"/>
    <s v="Syzygium gustavoides rep 1 "/>
    <n v="9450.0379941077463"/>
    <n v="0.57846245296784049"/>
    <n v="109.59967500780323"/>
    <n v="140.06009164900354"/>
    <n v="112.23215908434929"/>
    <n v="15.620033910067159"/>
    <n v="0.14686860198529786"/>
    <n v="54971725.834973603"/>
    <n v="7.1577848780068898"/>
    <n v="0.48484848484848486"/>
    <n v="51.69835188243983"/>
    <n v="51.69835188243983"/>
    <n v="-30.028981782470584"/>
  </r>
  <r>
    <n v="1"/>
    <x v="0"/>
    <s v="Syzygium sayeri REP8"/>
    <n v="9985.3052183845048"/>
    <n v="0.58089999999999997"/>
    <n v="112.34703531236489"/>
    <n v="171.39889784306718"/>
    <n v="120.65652676714059"/>
    <n v="19.246113210618464"/>
    <n v="0.18370317378537551"/>
    <n v="71650528.229385167"/>
    <n v="6.3596214309120498"/>
    <n v="0.63829787234042556"/>
    <n v="38.781769643876665"/>
    <n v="38.781769643876665"/>
    <n v="-31.217000000000002"/>
  </r>
  <r>
    <n v="2"/>
    <x v="1"/>
    <s v="Antirhea tenuiflora WP257"/>
    <n v="2512.9790819735817"/>
    <n v="0.53710000000000002"/>
    <n v="56.484654445594174"/>
    <n v="74.976231385201487"/>
    <n v="60.687282770178108"/>
    <n v="71.038815877928371"/>
    <n v="0.17633986069602806"/>
    <n v="17529828.250895403"/>
    <n v="0.83285767152228163"/>
    <n v="0.28947368421052633"/>
    <n v="18.891064849156084"/>
    <n v="18.891064849156084"/>
    <n v="-33.046471544343795"/>
  </r>
  <r>
    <n v="2"/>
    <x v="1"/>
    <s v="Brombya wp106"/>
    <n v="1688.4127153679656"/>
    <n v="0.78562183308882438"/>
    <n v="46.098667555462278"/>
    <n v="67.810737953647006"/>
    <n v="47.768471257237898"/>
    <n v="43.976409829193749"/>
    <n v="7.3024044638248034E-2"/>
    <n v="5034699.0092366077"/>
    <n v="1.0927906344330605"/>
    <n v="0.30232558139534882"/>
    <n v="36.802996984727365"/>
    <n v="36.802996984727365"/>
    <n v="-31.399000000000001"/>
  </r>
  <r>
    <n v="2"/>
    <x v="1"/>
    <s v="Citronella smythii Rep1"/>
    <n v="3065.910100957854"/>
    <n v="0.55740000000000001"/>
    <n v="62.433903155310169"/>
    <n v="87.944963161368975"/>
    <n v="64.947311927421822"/>
    <n v="22.035404980273317"/>
    <n v="6.680973234239572E-2"/>
    <n v="8056089.728796619"/>
    <n v="2.9483159566546759"/>
    <n v="0.89473684210526316"/>
    <n v="19.175049337773885"/>
    <n v="-24.994094737237123"/>
    <n v="-37.082861984545914"/>
  </r>
  <r>
    <n v="2"/>
    <x v="1"/>
    <s v="Cleistanthus myrianthus wp88 "/>
    <n v="1277.1651915954415"/>
    <n v="0.829486791127374"/>
    <n v="40.228754805754875"/>
    <n v="65.647919028155584"/>
    <n v="44.002844403903367"/>
    <n v="50.742011341377406"/>
    <n v="6.38500733503682E-2"/>
    <n v="3234246.3098925799"/>
    <n v="0.83337070604753294"/>
    <n v="0.39285714285714285"/>
    <n v="58.171567228090204"/>
    <n v="58.171567228090204"/>
    <n v="-29.433600000000002"/>
  </r>
  <r>
    <n v="2"/>
    <x v="1"/>
    <s v="Dysoxylum oppositifolium wp94 "/>
    <n v="2336.0960799019608"/>
    <n v="0.78300193959814579"/>
    <n v="54.521321809702783"/>
    <n v="88.721624913392603"/>
    <n v="61.392581996012431"/>
    <n v="59.199013231606976"/>
    <n v="0.13701783797013919"/>
    <n v="12576142.965493454"/>
    <n v="1.020801661359874"/>
    <n v="0.34285714285714286"/>
    <n v="26.068420637303827"/>
    <n v="26.068420637303827"/>
    <n v="-32.386325596095006"/>
  </r>
  <r>
    <n v="2"/>
    <x v="1"/>
    <s v="Ficus leptoclada wp101"/>
    <n v="6846.9735185185191"/>
    <n v="0.55483504454145693"/>
    <n v="93.345439413871034"/>
    <n v="139.66188716780511"/>
    <n v="94.210373408409822"/>
    <n v="6.415371070206155"/>
    <n v="4.3830132573051843E-2"/>
    <n v="11869591.613210505"/>
    <n v="14.9963396248513"/>
    <n v="0.5714285714285714"/>
    <n v="27.616628910017052"/>
    <n v="27.616628910017052"/>
    <n v="-32.243927274422752"/>
  </r>
  <r>
    <n v="2"/>
    <x v="1"/>
    <s v="Gilbeeea whypallana wp 169"/>
    <n v="1335.9319534231199"/>
    <n v="0.55225985294598345"/>
    <n v="41.163623535347291"/>
    <n v="58.80307351274638"/>
    <n v="45.632587708595523"/>
    <n v="109.94102457298436"/>
    <n v="0.1441693561581793"/>
    <n v="7581465.015030886"/>
    <n v="0.39623436694389508"/>
    <n v="0.6"/>
    <n v="19.000184540767751"/>
    <n v="19.000184540767751"/>
    <n v="-33.036435129204591"/>
  </r>
  <r>
    <n v="2"/>
    <x v="1"/>
    <s v="Gomphandra australiana WP153 "/>
    <n v="5498.8736188197772"/>
    <n v="0.4158"/>
    <n v="83.582830454667061"/>
    <n v="124.22751781235179"/>
    <n v="86.301092911435944"/>
    <n v="17.572538148825554"/>
    <n v="9.6083609147987123E-2"/>
    <n v="20962386.257990405"/>
    <n v="4.7931990801828137"/>
    <n v="0.59459459459459463"/>
    <n v="26.886145134157402"/>
    <n v="26.886145134157402"/>
    <n v="-32.311114400034043"/>
  </r>
  <r>
    <n v="2"/>
    <x v="1"/>
    <s v="Macaranga subdentata 3"/>
    <n v="3341.34878175618"/>
    <n v="0.54172243013707244"/>
    <n v="65.206460313758882"/>
    <n v="105.26649212183506"/>
    <n v="69.213754904483551"/>
    <n v="15.898963087032646"/>
    <n v="5.3334039280765903E-2"/>
    <n v="7094268.0627534492"/>
    <n v="4.1777639810810472"/>
    <n v="0.45945945945945948"/>
    <n v="35.275038520361335"/>
    <n v="35.275038520361335"/>
    <n v="-31.539535821145908"/>
  </r>
  <r>
    <n v="2"/>
    <x v="1"/>
    <s v="Medicosma fareana Rep1 "/>
    <n v="1538.9379592592593"/>
    <n v="0.72456524177640147"/>
    <n v="44.230245006959365"/>
    <n v="65.038191577229171"/>
    <n v="48.50052654479255"/>
    <n v="47.359210585285581"/>
    <n v="7.2969302465012584E-2"/>
    <n v="4474791.0689928615"/>
    <n v="0.93568612611108926"/>
    <n v="0.46153846153846156"/>
    <n v="15.346231273486321"/>
    <n v="-6.5894422137227862"/>
    <n v="-35.390071888729821"/>
  </r>
  <r>
    <n v="2"/>
    <x v="1"/>
    <s v="Myristica globosa"/>
    <n v="8955.3186186868697"/>
    <n v="0.433"/>
    <n v="106.40460969253699"/>
    <n v="172.21201362379929"/>
    <n v="124.87051703593031"/>
    <n v="8.6468044859300353"/>
    <n v="7.8846478034808196E-2"/>
    <n v="29312546.413004816"/>
    <n v="12.569668482386382"/>
    <n v="0.5901639344262295"/>
    <n v="41.983684743434182"/>
    <n v="41.983684743434182"/>
    <n v="-30.922500000000003"/>
  </r>
  <r>
    <n v="2"/>
    <x v="1"/>
    <s v="Niemeyera prunifera WP245"/>
    <n v="2878.6002424242429"/>
    <n v="0.69279999999999997"/>
    <n v="60.364742962661303"/>
    <n v="86.63977146784265"/>
    <n v="61.844750812421417"/>
    <n v="64.273214365744707"/>
    <n v="0.1801067023649571"/>
    <n v="20468579.423949882"/>
    <n v="0.98056347197234439"/>
    <n v="0.17391304347826086"/>
    <n v="0.82514889584465279"/>
    <n v="0.82514889584465279"/>
    <n v="-34.70810593589448"/>
  </r>
  <r>
    <n v="2"/>
    <x v="1"/>
    <s v="Pseuduvaira froggatti wp87"/>
    <n v="1799.833691086691"/>
    <n v="0.69041842051739144"/>
    <n v="47.495314209838263"/>
    <n v="76.248715041333938"/>
    <n v="52.339757779100204"/>
    <n v="49.050610963331486"/>
    <n v="8.3667946030072826E-2"/>
    <n v="5997976.9181589289"/>
    <n v="1.0602243690715711"/>
    <n v="0.23076923076923078"/>
    <n v="3.3306138083993644"/>
    <n v="-17.995888671408874"/>
    <n v="-36.439193547905845"/>
  </r>
  <r>
    <n v="2"/>
    <x v="1"/>
    <s v="Rockinghamia angustifolia wp159"/>
    <n v="5040.9062472222222"/>
    <n v="0.75649311308190059"/>
    <n v="79.576870095179174"/>
    <n v="113.51232932633755"/>
    <n v="86.902898756706165"/>
    <n v="14.225388025239738"/>
    <n v="6.9863042572003015E-2"/>
    <n v="14328379.577532282"/>
    <n v="5.7501342937102242"/>
    <n v="0.6"/>
    <n v="75.728825627141021"/>
    <n v="75.728825627141021"/>
    <n v="-27.818749999999998"/>
  </r>
  <r>
    <n v="2"/>
    <x v="1"/>
    <s v="Ryparosa kurangii wp 91 "/>
    <n v="1779.5898624338624"/>
    <n v="0.64413493324214111"/>
    <n v="47.568978801895867"/>
    <n v="80.02775314056538"/>
    <n v="53.903723752455839"/>
    <n v="38.902208695056011"/>
    <n v="6.9207499477809728E-2"/>
    <n v="4895072.664601258"/>
    <n v="1.2401750651196142"/>
    <n v="0.29411764705882354"/>
    <n v="23.016079008534039"/>
    <n v="0.69155751705493806"/>
    <n v="-34.720393163953403"/>
  </r>
  <r>
    <n v="3"/>
    <x v="2"/>
    <s v="Aleurites rockinghamensis WP139"/>
    <n v="26559.989027777778"/>
    <n v="0.50376604790238755"/>
    <n v="183.78187649788734"/>
    <n v="250.05728180122685"/>
    <n v="199.22246447172463"/>
    <n v="3.0682209466203347"/>
    <n v="8.0941688298014847E-2"/>
    <n v="84867864.323657796"/>
    <n v="61.232850165397416"/>
    <n v="0.75"/>
    <n v="54.371139461795302"/>
    <n v="54.371139461795302"/>
    <n v="-29.783148923807662"/>
  </r>
  <r>
    <n v="3"/>
    <x v="2"/>
    <s v="Alphitonia petriei wp 10"/>
    <n v="9088.6268227513228"/>
    <n v="0.62135835131556005"/>
    <n v="107.41650689164514"/>
    <n v="162.75229030646543"/>
    <n v="115.8087970587592"/>
    <n v="12.551812963446826"/>
    <n v="0.11384517425289205"/>
    <n v="41281633.077898018"/>
    <n v="8.7358011103071647"/>
    <n v="0.76666666666666672"/>
    <n v="46.546387371572308"/>
    <n v="46.546387371572308"/>
    <n v="-30.502839927135369"/>
  </r>
  <r>
    <n v="3"/>
    <x v="2"/>
    <s v="Alstonia scholares"/>
    <n v="9838.6098291666694"/>
    <n v="0.36099999999999999"/>
    <n v="111.84217419213307"/>
    <n v="193.04078419763104"/>
    <n v="136.25271355110502"/>
    <n v="11.436096255584886"/>
    <n v="0.11146217406955528"/>
    <n v="43229151.643654257"/>
    <n v="10.262172989878195"/>
    <n v="0.29508196721311475"/>
    <n v="64.679772248786747"/>
    <n v="64.679772248786747"/>
    <n v="-28.835000000000001"/>
  </r>
  <r>
    <n v="3"/>
    <x v="2"/>
    <s v="Cananga odorata WP264 "/>
    <n v="13601.705930555558"/>
    <n v="0.37609999999999999"/>
    <n v="128.50194653133261"/>
    <n v="220.32351089828214"/>
    <n v="140.46347735246002"/>
    <n v="10.320379547722945"/>
    <n v="0.1058544142594058"/>
    <n v="55382724.639558233"/>
    <n v="20.457648116935427"/>
    <n v="0.21276595744680851"/>
    <n v="36.356777750041957"/>
    <n v="36.356777750041957"/>
    <n v="-31.440041551861576"/>
  </r>
  <r>
    <n v="3"/>
    <x v="2"/>
    <s v="Commersonia macrostipula wp118"/>
    <n v="10990.27120128205"/>
    <n v="0.441817625184518"/>
    <n v="117.09989074570069"/>
    <n v="185.9019692790213"/>
    <n v="125.09282663664226"/>
    <n v="16.735750617929103"/>
    <n v="0.16007847665699626"/>
    <n v="66495419.868397474"/>
    <n v="9.2609141018431007"/>
    <n v="0.33333333333333331"/>
    <n v="24.254467798478316"/>
    <n v="24.254467798478316"/>
    <n v="-32.553166094491715"/>
  </r>
  <r>
    <n v="3"/>
    <x v="2"/>
    <s v="Elaeocarpus angustifolius"/>
    <n v="14669.116571296296"/>
    <n v="0.499"/>
    <n v="136.13845816008657"/>
    <n v="199.38155654650981"/>
    <n v="144.07853669328131"/>
    <n v="7.5310877780680956"/>
    <n v="0.11115205224272973"/>
    <n v="66898860.40469265"/>
    <n v="18.182422120356193"/>
    <n v="0.63888888888888884"/>
    <n v="44.049436420568085"/>
    <n v="44.049436420568085"/>
    <n v="-30.732500000000002"/>
  </r>
  <r>
    <n v="3"/>
    <x v="2"/>
    <s v="Endospermum myrmecophilum wp280 "/>
    <n v="16203.531488888888"/>
    <n v="0.44519999999999998"/>
    <n v="142.72997896047133"/>
    <n v="242.17418937615957"/>
    <n v="161.2696895344269"/>
    <n v="5.5785835393097001"/>
    <n v="8.7262258035270671E-2"/>
    <n v="56548580.52425047"/>
    <n v="27.64445494506862"/>
    <n v="0.48648648648648651"/>
    <n v="49.935042814725612"/>
    <n v="49.935042814725612"/>
    <n v="-30.19116425898709"/>
  </r>
  <r>
    <n v="3"/>
    <x v="2"/>
    <s v="Ficus variegata wp284 "/>
    <n v="17715.320811111113"/>
    <n v="0.40429999999999999"/>
    <n v="149.47517128980539"/>
    <n v="223.41246526629538"/>
    <n v="166.12994490326176"/>
    <n v="3.9050084775167897"/>
    <n v="6.6041093066944639E-2"/>
    <n v="45895365.123307437"/>
    <n v="42.708327276051996"/>
    <n v="0.70588235294117652"/>
    <n v="63.392812263365677"/>
    <n v="63.392812263365677"/>
    <n v="-28.953369695610881"/>
  </r>
  <r>
    <n v="3"/>
    <x v="2"/>
    <s v="Glochidium sumatranum wp80"/>
    <n v="9039.3853022792027"/>
    <n v="0.65189418686482903"/>
    <n v="106.33161041825402"/>
    <n v="170.92359537098866"/>
    <n v="116.95011054414553"/>
    <n v="25.661484280824624"/>
    <n v="0.22396889048888616"/>
    <n v="82986184.637582541"/>
    <n v="4.2910116817716029"/>
    <n v="0.34090909090909088"/>
    <n v="19.142881989616953"/>
    <n v="19.142881989616953"/>
    <n v="-33.023310359377966"/>
  </r>
  <r>
    <n v="3"/>
    <x v="2"/>
    <s v="Homalanthus novoguineensis wp 24"/>
    <n v="16632.309954497356"/>
    <n v="0.2880655420224314"/>
    <n v="145.25623007246858"/>
    <n v="228.80079863179117"/>
    <n v="167.52221174777236"/>
    <n v="9.2046628398610064"/>
    <n v="0.15197930191314868"/>
    <n v="100567200.45179076"/>
    <n v="16.412333141930485"/>
    <n v="0.5"/>
    <n v="57.680122329382598"/>
    <n v="57.680122329382598"/>
    <n v="-29.478801236812739"/>
  </r>
  <r>
    <n v="3"/>
    <x v="2"/>
    <s v="Macaranga tanarius wp22"/>
    <n v="12571.281033333333"/>
    <n v="0.52010012266372441"/>
    <n v="126.29830567246785"/>
    <n v="184.94949187671358"/>
    <n v="137.57771185271676"/>
    <n v="12.551812963446826"/>
    <n v="0.15608219808990953"/>
    <n v="77704359.580416769"/>
    <n v="10.990680855906648"/>
    <n v="0.33333333333333331"/>
    <n v="45.598462630041276"/>
    <n v="45.598462630041276"/>
    <n v="-30.590026447608526"/>
  </r>
  <r>
    <n v="3"/>
    <x v="2"/>
    <s v="Mallotus paniculatus WP123"/>
    <n v="9462.1315030303031"/>
    <n v="0.43330000000000002"/>
    <n v="109.21446805521332"/>
    <n v="170.90917151835623"/>
    <n v="118.01843379467994"/>
    <n v="10.878237901653916"/>
    <n v="0.1007592038266102"/>
    <n v="38394072.021305129"/>
    <n v="10.31370996413858"/>
    <n v="0.6"/>
    <n v="44.066360302015049"/>
    <n v="44.066360302015049"/>
    <n v="-30.730943405608468"/>
  </r>
  <r>
    <n v="3"/>
    <x v="2"/>
    <s v="Melicope elleryana wp 73"/>
    <n v="10294.101742857143"/>
    <n v="0.42521809692440576"/>
    <n v="113.86099429269082"/>
    <n v="155.57583827363894"/>
    <n v="117.49707095011324"/>
    <n v="5.2996543623442145"/>
    <n v="5.3087310803706024E-2"/>
    <n v="21923749.595242534"/>
    <n v="22.357995125289467"/>
    <n v="0.6"/>
    <n v="33.174404142741757"/>
    <n v="33.174404142741757"/>
    <n v="-31.732744199561207"/>
  </r>
  <r>
    <n v="3"/>
    <x v="2"/>
    <s v="Schefflera actinophylla wp21"/>
    <n v="4856.0988024242424"/>
    <n v="0.38656083337514391"/>
    <n v="77.735285762789857"/>
    <n v="114.2267728527933"/>
    <n v="81.093019960094267"/>
    <n v="16.456821440963612"/>
    <n v="7.3681749525379134E-2"/>
    <n v="14140969.014884425"/>
    <n v="5.4776610413929099"/>
    <n v="0.43243243243243246"/>
    <n v="50.646189527507325"/>
    <n v="50.646189527507325"/>
    <n v="-30.125755683056031"/>
  </r>
  <r>
    <n v="3"/>
    <x v="2"/>
    <s v="Trema orientalis WP267 "/>
    <n v="18569.752966666667"/>
    <n v="0.41849999999999998"/>
    <n v="153.72186795828404"/>
    <n v="194.05974712584126"/>
    <n v="148.77832205829259"/>
    <n v="5.8575127162751857"/>
    <n v="0.1083494337948578"/>
    <n v="79459704.744554222"/>
    <n v="27.618202109830815"/>
    <n v="0.76"/>
    <n v="44.666949373187123"/>
    <n v="44.666949373187123"/>
    <n v="-30.675703502000587"/>
  </r>
  <r>
    <n v="5"/>
    <x v="3"/>
    <s v="Archirhodomyrtus beckleri"/>
    <n v="4075.4103316498317"/>
    <n v="0.67960264177396057"/>
    <n v="71.945245296675367"/>
    <n v="99.045738745472363"/>
    <n v="75.177353601098659"/>
    <n v="19.803971564549435"/>
    <n v="8.0112537011196167E-2"/>
    <n v="12951273.885983611"/>
    <n v="3.6796255280096375"/>
    <n v="0.94444444444444442"/>
    <n v="50.491319940051362"/>
    <n v="50.491319940051362"/>
    <n v="-33.692409538182574"/>
  </r>
  <r>
    <n v="5"/>
    <x v="3"/>
    <s v="Breynia stipitata wp53 "/>
    <n v="929.19214111111114"/>
    <n v="0.70348502853313366"/>
    <n v="34.381566249081295"/>
    <n v="48.483446097142739"/>
    <n v="36.739297511334598"/>
    <n v="130.23782910953534"/>
    <n v="0.12081624188051072"/>
    <n v="4448672.2528409101"/>
    <n v="0.26531867543109744"/>
    <n v="0.39534883720930231"/>
    <n v="54.704640456511143"/>
    <n v="54.704640456511143"/>
    <n v="-29.75247476790722"/>
  </r>
  <r>
    <n v="5"/>
    <x v="3"/>
    <s v="Callicarpa longifolia"/>
    <n v="1023.4046067742644"/>
    <n v="0.46250000000000002"/>
    <n v="36.065569672588502"/>
    <n v="49.760743928961077"/>
    <n v="37.779590155845256"/>
    <n v="116.70662608516803"/>
    <n v="0.11920188817248555"/>
    <n v="4850628.603542597"/>
    <n v="0.30972305154284102"/>
    <n v="0.6"/>
    <n v="11.24614045"/>
    <n v="11.246140446786454"/>
    <n v="-33.749622679365764"/>
  </r>
  <r>
    <n v="5"/>
    <x v="3"/>
    <s v="Ficus congesta wp61"/>
    <n v="9891.6245833333323"/>
    <n v="0.55897635758884956"/>
    <n v="111.61936796618038"/>
    <n v="168.19396378748394"/>
    <n v="113.69420796647611"/>
    <n v="6.415371070206155"/>
    <n v="6.1507413369623933E-2"/>
    <n v="24307452.515014526"/>
    <n v="18.209674048579338"/>
    <n v="0.57499999999999996"/>
    <n v="73.19754690117928"/>
    <n v="73.19754690117928"/>
    <n v="-28.051567411335718"/>
  </r>
  <r>
    <n v="5"/>
    <x v="3"/>
    <s v="Ficus septica wp 86 "/>
    <n v="14454.826018162394"/>
    <n v="0.49549352503304078"/>
    <n v="133.0619937484374"/>
    <n v="213.82750439633259"/>
    <n v="148.18854552306556"/>
    <n v="8.3678753089645515"/>
    <n v="0.11459976637606197"/>
    <n v="72101070.797921553"/>
    <n v="17.010762232171878"/>
    <n v="0.53658536585365857"/>
    <n v="48.348173591969939"/>
    <n v="48.348173591969939"/>
    <n v="-30.337118468130903"/>
  </r>
  <r>
    <n v="5"/>
    <x v="3"/>
    <s v="Guioa acutifolia"/>
    <n v="4692.6788013071891"/>
    <n v="0.55324150580451614"/>
    <n v="77.273613230480507"/>
    <n v="121.2481647471229"/>
    <n v="80.503195766286879"/>
    <n v="13.109671317377796"/>
    <n v="6.143213428976943E-2"/>
    <n v="11416118.022396715"/>
    <n v="5.9189804144119238"/>
    <n v="0.79069767441860461"/>
    <n v="30.566338143795296"/>
    <n v="30.566338143795296"/>
    <n v="-34.601498997714572"/>
  </r>
  <r>
    <n v="5"/>
    <x v="3"/>
    <s v="Leea indica wp31"/>
    <n v="3837.5962555555561"/>
    <n v="0.47336400696329806"/>
    <n v="69.312809474861083"/>
    <n v="114.11715431560195"/>
    <n v="78.279749782915104"/>
    <n v="6.6943002471716406"/>
    <n v="2.3956757571760679E-2"/>
    <n v="3610022.616766376"/>
    <n v="11.799073971030543"/>
    <n v="0.93333333333333335"/>
    <n v="36.66906806787992"/>
    <n v="36.66906806787992"/>
    <n v="-31.411318273528561"/>
  </r>
  <r>
    <n v="5"/>
    <x v="3"/>
    <s v="Macaranga involucrata 3"/>
    <n v="3858.167955387205"/>
    <n v="0.5701227628830926"/>
    <n v="69.92547068226979"/>
    <n v="102.56629253139828"/>
    <n v="71.126172202817187"/>
    <n v="30.961138643168837"/>
    <n v="0.11850924134648949"/>
    <n v="18269355.262236286"/>
    <n v="2.2901962163127405"/>
    <n v="0.75"/>
    <n v="50.232580764328702"/>
    <n v="50.232580764328702"/>
    <n v="-30.163797847500973"/>
  </r>
  <r>
    <n v="5"/>
    <x v="3"/>
    <s v="Mallotus mollissimus wp83"/>
    <n v="13567.13438888889"/>
    <n v="0.42844868760746069"/>
    <n v="131.2635667467583"/>
    <n v="171.17341446083799"/>
    <n v="131.0008139609601"/>
    <n v="6.9732294241371262"/>
    <n v="9.4379562468256628E-2"/>
    <n v="51052607.563226096"/>
    <n v="18.903403903702067"/>
    <n v="0.68965517241379315"/>
    <n v="60.5351074023785"/>
    <n v="60.5351074023785"/>
    <n v="-29.216210544100907"/>
  </r>
  <r>
    <n v="5"/>
    <x v="3"/>
    <s v="Melastoma wp48 "/>
    <n v="3595.7135476190474"/>
    <n v="0.51264260027349029"/>
    <n v="66.369003993843407"/>
    <n v="95.567632405728062"/>
    <n v="69.795236435053226"/>
    <n v="47.359210585285574"/>
    <n v="0.1511678026120063"/>
    <n v="22660026.350645196"/>
    <n v="1.6329407156844269"/>
    <n v="0.55555555555555558"/>
    <n v="53.729255432992062"/>
    <n v="53.729255432992062"/>
    <n v="-29.842186980909389"/>
  </r>
  <r>
    <n v="5"/>
    <x v="3"/>
    <s v="Rhus taitenses wp43"/>
    <n v="10153.717460705959"/>
    <n v="0.40003455766098678"/>
    <n v="113.49726882993671"/>
    <n v="170.98608715331198"/>
    <n v="120.97458791248958"/>
    <n v="13.667529671308765"/>
    <n v="0.14186451771461686"/>
    <n v="59093606.654750742"/>
    <n v="8.6833306392757734"/>
    <n v="0.65714285714285714"/>
    <n v="45.913934037083543"/>
    <n v="45.913934037083543"/>
    <n v="-30.561010584762325"/>
  </r>
  <r>
    <n v="5"/>
    <x v="3"/>
    <s v="Tarenna dallachiana wp13 "/>
    <n v="1214.6460019493177"/>
    <n v="0.53217012810428521"/>
    <n v="39.297716206039198"/>
    <n v="55.46098546808296"/>
    <n v="42.277373915179702"/>
    <n v="93.027020792525249"/>
    <n v="0.11295982751071883"/>
    <n v="5457125.0686635645"/>
    <n v="0.42276866137877639"/>
    <n v="0.8928571428571429"/>
    <n v="41.852176309149939"/>
    <n v="41.852176309149939"/>
    <n v="-30.934595646727818"/>
  </r>
  <r>
    <n v="5"/>
    <x v="3"/>
    <s v="Timonius timon wp98"/>
    <n v="4695.9658744588751"/>
    <n v="0.52264864146250767"/>
    <n v="77.243311312342044"/>
    <n v="107.48866494151414"/>
    <n v="79.27164022859138"/>
    <n v="21.198617449376862"/>
    <n v="9.8857774309445978E-2"/>
    <n v="18385070.243876819"/>
    <n v="3.6945804972985479"/>
    <n v="0.48"/>
    <n v="56.518234679266065"/>
    <n v="56.518234679266065"/>
    <n v="-29.585667253655785"/>
  </r>
  <r>
    <n v="5"/>
    <x v="3"/>
    <s v="Trema tomentosa wp 42"/>
    <n v="6112.8990509852802"/>
    <n v="0.37470189063159665"/>
    <n v="88.10117802037729"/>
    <n v="131.92678479162049"/>
    <n v="94.715014141096674"/>
    <n v="15.620033910067162"/>
    <n v="9.2863534136701578E-2"/>
    <n v="22074372.055652566"/>
    <n v="6.2723141144488563"/>
    <n v="0.37777777777777777"/>
    <n v="62.321604446998798"/>
    <n v="62.321604446998798"/>
    <n v="-29.051895325463978"/>
  </r>
  <r>
    <n v="5"/>
    <x v="3"/>
    <s v="Pipturus argenteus WP288 "/>
    <n v="13335.944198412699"/>
    <n v="0.36449999999999999"/>
    <n v="129.96086554129417"/>
    <n v="211.91665342770963"/>
    <n v="137.62240215771749"/>
    <n v="7.5310877780680947"/>
    <n v="9.7202352237419132E-2"/>
    <n v="50801907.909713335"/>
    <n v="18.441899368840957"/>
    <n v="0.61111111111111116"/>
    <n v="30.002733459695843"/>
    <n v="30.002733459695843"/>
    <n v="-32.024462432904151"/>
  </r>
  <r>
    <n v="4"/>
    <x v="4"/>
    <s v="Aglaia meridionalis Rep1"/>
    <n v="2290.147610608346"/>
    <n v="0.64609496973963598"/>
    <n v="53.957698187342089"/>
    <n v="82.510637330754349"/>
    <n v="57.966248549012121"/>
    <n v="71.038815877928371"/>
    <n v="0.16155561076399153"/>
    <n v="14627393.140226394"/>
    <n v="0.77887924040950673"/>
    <n v="0.625"/>
    <n v="25.085376717858534"/>
    <n v="2.6559454143065846"/>
    <n v="-34.539716219764422"/>
  </r>
  <r>
    <n v="4"/>
    <x v="4"/>
    <s v="Antirhea sp LowerDowney WP199"/>
    <n v="411.86147537643109"/>
    <n v="0.59689013725532014"/>
    <n v="22.892043682324047"/>
    <n v="29.223539702220755"/>
    <n v="23.419679367787754"/>
    <n v="206.35084612160142"/>
    <n v="8.5235840352513817E-2"/>
    <n v="1396343.5509495838"/>
    <n v="0.11415674870228941"/>
    <n v="0.7"/>
    <n v="26.340830861331547"/>
    <n v="3.847750205796876"/>
    <n v="-34.430098537789533"/>
  </r>
  <r>
    <n v="4"/>
    <x v="4"/>
    <s v="Ardisia brevipetala ind 01"/>
    <n v="481.53999436392922"/>
    <n v="0.71274256475382325"/>
    <n v="24.741561216696521"/>
    <n v="39.856084285155944"/>
    <n v="27.153771847161039"/>
    <n v="99.7926223047089"/>
    <n v="4.8447374709901792E-2"/>
    <n v="936630.71429094195"/>
    <n v="0.25031874189623665"/>
    <n v="0.34693877551020408"/>
    <n v="2.2150151962098188"/>
    <n v="-19.054928364972888"/>
    <n v="-36.536600000000007"/>
  </r>
  <r>
    <n v="4"/>
    <x v="4"/>
    <s v="Atractorcarpus hirtus ind 02 "/>
    <n v="426.98363565233785"/>
    <n v="0.81904669759702675"/>
    <n v="23.245655936814799"/>
    <n v="33.694884963852786"/>
    <n v="24.529897719618177"/>
    <n v="106.55822381689255"/>
    <n v="4.3000624037095286E-2"/>
    <n v="702754.86582419171"/>
    <n v="0.26407586965169005"/>
    <n v="0.94736842105263153"/>
    <n v="8.4798203271654398"/>
    <n v="-13.107738010276909"/>
    <n v="-35.989600000000003"/>
  </r>
  <r>
    <n v="4"/>
    <x v="4"/>
    <s v="Brackenridgea australiana wp 163"/>
    <n v="1942.7318214285715"/>
    <n v="0.829486791127374"/>
    <n v="49.296931134652873"/>
    <n v="63.513873931749607"/>
    <n v="48.152696986733339"/>
    <n v="35.519407938964179"/>
    <n v="6.7255283470068761E-2"/>
    <n v="5390233.9327860437"/>
    <n v="1.4254294263777323"/>
    <n v="1"/>
    <n v="67.033041708938541"/>
    <n v="42.476936398413564"/>
    <n v="-30.877132584601792"/>
  </r>
  <r>
    <n v="4"/>
    <x v="4"/>
    <s v="Cupaniopsis diploglottoides rep 2 1"/>
    <n v="807.34153611111117"/>
    <n v="0.83350361024060127"/>
    <n v="31.914795027569824"/>
    <n v="60.097809671174602"/>
    <n v="38.052749995229782"/>
    <n v="50.742011341377406"/>
    <n v="4.0620143762232712E-2"/>
    <n v="1338454.9213039477"/>
    <n v="0.64830583842574152"/>
    <n v="0.40740740740740738"/>
    <n v="2.9583174378453667"/>
    <n v="-18.349310260391192"/>
    <n v="-36.471699924470819"/>
  </r>
  <r>
    <n v="4"/>
    <x v="4"/>
    <s v="Eupomatia laurina wp92"/>
    <n v="1685.6565976307193"/>
    <n v="0.61521933201034618"/>
    <n v="45.873386815864954"/>
    <n v="67.912585525271183"/>
    <n v="50.700999446599816"/>
    <n v="76.113017012066095"/>
    <n v="0.12322481293285188"/>
    <n v="8515676.5826539285"/>
    <n v="0.62987019323464299"/>
    <n v="0.54838709677419351"/>
    <n v="23.025435475162052"/>
    <n v="0.70043962702023566"/>
    <n v="-34.719576221185264"/>
  </r>
  <r>
    <n v="4"/>
    <x v="4"/>
    <s v="Haplostichantus ramiflorus wp152"/>
    <n v="588.59534544695066"/>
    <n v="0.70219420229473228"/>
    <n v="27.317379180195072"/>
    <n v="62.002343064230608"/>
    <n v="35.339302922392946"/>
    <n v="71.038815877928357"/>
    <n v="4.0982852733502002E-2"/>
    <n v="948599.34186573757"/>
    <n v="0.42765283521822234"/>
    <n v="0.30303030303030304"/>
    <n v="18.334003754357777"/>
    <n v="-3.7531446260348234"/>
    <n v="-35.129199999999997"/>
  </r>
  <r>
    <n v="4"/>
    <x v="4"/>
    <s v="Harpullia rhitycarpa Rep1"/>
    <n v="618.72749305555556"/>
    <n v="0.74980000000000002"/>
    <n v="27.864132607485754"/>
    <n v="48.028499115345333"/>
    <n v="30.709241855393746"/>
    <n v="79.49581776815792"/>
    <n v="4.1068569521860616E-2"/>
    <n v="894295.748318717"/>
    <n v="0.60191033528336169"/>
    <n v="0.875"/>
    <n v="11.408612832836354"/>
    <n v="-10.327430215136449"/>
    <n v="-35.733877839914612"/>
  </r>
  <r>
    <n v="4"/>
    <x v="4"/>
    <s v="Hernandia albiflora wp160"/>
    <n v="568.44389610061057"/>
    <n v="0.59897299454251574"/>
    <n v="26.886780145848174"/>
    <n v="36.494405548845926"/>
    <n v="28.276164367719069"/>
    <n v="233.41325217033605"/>
    <n v="0.13252125513930527"/>
    <n v="2990220.9066898101"/>
    <n v="0.11619499716068511"/>
    <n v="0.5957446808510638"/>
    <n v="28.087400554214717"/>
    <n v="5.505771838424204"/>
    <n v="-34.2776"/>
  </r>
  <r>
    <n v="4"/>
    <x v="4"/>
    <s v="Ixora biflora 05"/>
    <n v="937.5056166666667"/>
    <n v="0.92223587663009576"/>
    <n v="34.537663765400147"/>
    <n v="45.313618262063336"/>
    <n v="34.925827963629601"/>
    <n v="57.507612853561056"/>
    <n v="5.3803004570141831E-2"/>
    <n v="1996700.6482765127"/>
    <n v="0.60568401171559272"/>
    <n v="1"/>
    <n v="10.676510682041719"/>
    <n v="-11.022416054096487"/>
    <n v="-35.797799999999995"/>
  </r>
  <r>
    <n v="4"/>
    <x v="4"/>
    <s v="Lasianthus kurzii REP2 "/>
    <n v="996.06265170940162"/>
    <n v="0.70609999999999995"/>
    <n v="35.452936177374191"/>
    <n v="51.497853441584425"/>
    <n v="37.266578671366965"/>
    <n v="108.24962419493848"/>
    <n v="0.10477781518535234"/>
    <n v="4162598.2374756113"/>
    <n v="0.33998361001951144"/>
    <n v="0.53846153846153844"/>
    <n v="23.0663940287834"/>
    <n v="0.73932165286897145"/>
    <n v="-34.716000000000001"/>
  </r>
  <r>
    <n v="4"/>
    <x v="4"/>
    <s v="Pilidiostigma papuanum wp262"/>
    <n v="1441.8360595238094"/>
    <n v="0.78439999999999999"/>
    <n v="42.667102262296773"/>
    <n v="57.5710643860738"/>
    <n v="43.335899529919459"/>
    <n v="30.445206804826437"/>
    <n v="4.2879595883044207E-2"/>
    <n v="2470117.5044581308"/>
    <n v="1.523024270032258"/>
    <n v="0.91666666666666663"/>
    <n v="11.647682749742206"/>
    <n v="-31.793712361253345"/>
    <n v="-37.708265009925789"/>
  </r>
  <r>
    <n v="4"/>
    <x v="4"/>
    <s v="Pittosporum rubiginosum Ind4 "/>
    <n v="379.64567437275991"/>
    <n v="0.75649311308190059"/>
    <n v="21.894083603300157"/>
    <n v="31.231991174551659"/>
    <n v="22.494694450888133"/>
    <n v="143.76903213390264"/>
    <n v="5.353250059908133E-2"/>
    <n v="814749.37470638601"/>
    <n v="0.15583680394549401"/>
    <n v="0.66666666666666663"/>
    <n v="23.796524425672626"/>
    <n v="1.4324357024336374"/>
    <n v="-34.652250000000002"/>
  </r>
  <r>
    <n v="4"/>
    <x v="4"/>
    <s v="Psychotria dallachiana WP258"/>
    <n v="354.80239591155618"/>
    <n v="0.56200000000000006"/>
    <n v="21.214726851722393"/>
    <n v="29.960841109688495"/>
    <n v="21.879445634826389"/>
    <n v="241.8702540605656"/>
    <n v="8.5938214656301928E-2"/>
    <n v="1225475.8272534341"/>
    <n v="8.7873223080163168E-2"/>
    <n v="0.33333333333333331"/>
    <n v="14.054996294033575"/>
    <n v="-7.8152138147424326"/>
    <n v="-35.502813708945531"/>
  </r>
  <r>
    <n v="6"/>
    <x v="5"/>
    <s v="Caesalpinea traceyi wp100"/>
    <n v="3119.151024326939"/>
    <n v="0.49215505076337551"/>
    <n v="62.978958783933969"/>
    <n v="126.15730080123998"/>
    <n v="69.451718049159822"/>
    <n v="28.171846873513985"/>
    <n v="8.7856928904119183E-2"/>
    <n v="10890055.57920767"/>
    <n v="2.2868824953696394"/>
    <n v="0.7441860465116279"/>
    <n v="39.184745685486824"/>
    <n v="39.184745685486824"/>
    <n v="-31.179935792935112"/>
  </r>
  <r>
    <n v="6"/>
    <x v="5"/>
    <s v="Cissus penninervis"/>
    <n v="29334.822548611108"/>
    <n v="0.41499999999999998"/>
    <n v="167.88452109833452"/>
    <n v="316.49864713196428"/>
    <n v="208.3400996413292"/>
    <n v="9.2046628398610064"/>
    <n v="0.25670308902660866"/>
    <n v="294630019.53728223"/>
    <n v="23.346470682389384"/>
    <n v="0.66666700000000001"/>
    <n v="38.82657304111806"/>
    <n v="38.82657304111806"/>
    <n v="-31.212879153544886"/>
  </r>
  <r>
    <n v="6"/>
    <x v="5"/>
    <s v="Elaeagnus triflora wp180"/>
    <n v="7093.7029166666662"/>
    <n v="0.65200076505863747"/>
    <n v="94.855053564114726"/>
    <n v="157.25303061106212"/>
    <n v="98.710228698474126"/>
    <n v="43.976409829193749"/>
    <n v="0.30831831162601087"/>
    <n v="86873902.877760336"/>
    <n v="2.1929643517640516"/>
    <n v="1"/>
    <n v="46.084206936344309"/>
    <n v="46.084206936344309"/>
    <n v="-30.545349529652142"/>
  </r>
  <r>
    <n v="6"/>
    <x v="5"/>
    <s v="Embelia caulialata wp148 "/>
    <n v="9579.8738891975318"/>
    <n v="0.35457208990821976"/>
    <n v="110.15590245657863"/>
    <n v="189.69136511712915"/>
    <n v="124.73055287809781"/>
    <n v="22.593263334204284"/>
    <n v="0.21839859254077823"/>
    <n v="85360974.073399931"/>
    <n v="4.8959865152001596"/>
    <n v="0.44680851063829785"/>
    <n v="48.093309770113365"/>
    <n v="48.093309770113365"/>
    <n v="-30.360559875289741"/>
  </r>
  <r>
    <n v="6"/>
    <x v="5"/>
    <s v="Entada phaseloides wp151"/>
    <n v="125816.3343205814"/>
    <n v="0.39698628338501551"/>
    <n v="396.07327395651123"/>
    <n v="601.3125821521993"/>
    <n v="413.33625184207182"/>
    <n v="2.1532118055611629"/>
    <n v="0.25729064931577422"/>
    <n v="1323535351.2530954"/>
    <n v="194.6872753569744"/>
    <n v="0.52941176470588236"/>
    <n v="70.050726609334845"/>
    <n v="70.050726609334845"/>
    <n v="-28.341000000000001"/>
  </r>
  <r>
    <n v="6"/>
    <x v="5"/>
    <s v="Hypserpa decumbens wp162"/>
    <n v="10489.997667464115"/>
    <n v="0.66956478001988362"/>
    <n v="114.19512361285331"/>
    <n v="210.96169794538534"/>
    <n v="142.63549791078864"/>
    <n v="15.620033910067159"/>
    <n v="0.14767938522795498"/>
    <n v="60670909.421216644"/>
    <n v="8.7271073511932045"/>
    <n v="0.86206896551724133"/>
    <n v="64.455053648686956"/>
    <n v="64.455053648686956"/>
    <n v="-28.855668764058901"/>
  </r>
  <r>
    <n v="6"/>
    <x v="5"/>
    <s v="Ichnocarpus frutescens Rep2 "/>
    <n v="8908.4982367167922"/>
    <n v="0.52703414696441198"/>
    <n v="105.97078065434016"/>
    <n v="189.28805657947984"/>
    <n v="113.67404201234569"/>
    <n v="39.050084775167903"/>
    <n v="0.33487601697382674"/>
    <n v="118577145.61511548"/>
    <n v="2.8677744286879627"/>
    <n v="0.83870967741935487"/>
    <n v="53.195550366711835"/>
    <n v="53.195550366711835"/>
    <n v="-29.891275147563544"/>
  </r>
  <r>
    <n v="6"/>
    <x v="5"/>
    <s v="Merremia peltata wp99"/>
    <n v="71419.809055555554"/>
    <n v="0.3286227855955039"/>
    <n v="301.03660213254261"/>
    <n v="487.77865322854643"/>
    <n v="315.47667414502416"/>
    <n v="4.4628668314477595"/>
    <n v="0.31248388221697371"/>
    <n v="876480943.94811249"/>
    <n v="70.723851905531689"/>
    <n v="0.9642857142857143"/>
    <n v="84.587094990008552"/>
    <n v="84.587094990008552"/>
    <n v="-27.004000000000001"/>
  </r>
  <r>
    <n v="6"/>
    <x v="5"/>
    <s v="Mucuna gigantea"/>
    <n v="201281.92009999999"/>
    <n v="0.29072545226727109"/>
    <n v="504.10164882980888"/>
    <n v="706.57230087489017"/>
    <n v="448.5586385822246"/>
    <n v="1.9744068391329053"/>
    <n v="0.39038787833053989"/>
    <n v="3160962141.2892785"/>
    <n v="260.34612044481213"/>
    <n v="0.59459459459459463"/>
    <n v="32.610483046654785"/>
    <n v="32.610483046654785"/>
    <n v="-31.784611521971023"/>
  </r>
  <r>
    <n v="6"/>
    <x v="5"/>
    <s v="Neosepicaea jucunda "/>
    <n v="5381.7794526143798"/>
    <n v="0.41452707438929987"/>
    <n v="80.730578647907109"/>
    <n v="161.06727053117788"/>
    <n v="93.822607090158897"/>
    <n v="26.219342634755591"/>
    <n v="0.13073652411754549"/>
    <n v="31266037.67885083"/>
    <n v="3.3084346339230706"/>
    <n v="0.42857142857142855"/>
    <n v="42.005990266509301"/>
    <n v="42.005990266509301"/>
    <n v="-30.920448422634152"/>
  </r>
  <r>
    <n v="6"/>
    <x v="5"/>
    <s v="Rourea brachyandra"/>
    <n v="12035.605644891641"/>
    <n v="0.57158735275480921"/>
    <n v="123.60607974831515"/>
    <n v="211.06183367999918"/>
    <n v="132.74681084243474"/>
    <n v="15.620033910067159"/>
    <n v="0.18733314303222878"/>
    <n v="89904297.692634866"/>
    <n v="7.964920128603592"/>
    <n v="1"/>
    <n v="38.426448687573512"/>
    <n v="38.426448687573512"/>
    <n v="-31.249681073163288"/>
  </r>
  <r>
    <n v="6"/>
    <x v="5"/>
    <s v="Strychnos minor wp170"/>
    <n v="6433.9860619136962"/>
    <n v="0.49836176189996784"/>
    <n v="90.463713710745878"/>
    <n v="149.80656740064381"/>
    <n v="100.16780204771796"/>
    <n v="33.750430412823683"/>
    <n v="0.21693839048934693"/>
    <n v="55384398.505457245"/>
    <n v="2.6831848435937533"/>
    <n v="0.7142857142857143"/>
    <n v="40.999947461763988"/>
    <n v="40.999947461763988"/>
    <n v="-31.012980422011161"/>
  </r>
  <r>
    <n v="6"/>
    <x v="5"/>
    <s v="Tetracera nordtiana wp149"/>
    <n v="22994.490359523814"/>
    <n v="0.49949262029397079"/>
    <n v="169.69025398792931"/>
    <n v="308.3714887775929"/>
    <n v="184.75313719215765"/>
    <n v="12.272883786481339"/>
    <n v="0.26272290198415554"/>
    <n v="238330563.69080815"/>
    <n v="15.482589329696394"/>
    <n v="1"/>
    <n v="52.056942263773905"/>
    <n v="52.056942263773905"/>
    <n v="-29.995999999999999"/>
  </r>
  <r>
    <n v="6"/>
    <x v="5"/>
    <s v="Tetrastigma nitens Rep 1"/>
    <n v="19385.256141234568"/>
    <n v="0.3097669929955027"/>
    <n v="155.6269303707254"/>
    <n v="291.11643468800338"/>
    <n v="172.57016450883449"/>
    <n v="20.082900741514923"/>
    <n v="0.38059569249716646"/>
    <n v="305551729.82613772"/>
    <n v="7.9734630988500657"/>
    <n v="0.91428571428571426"/>
    <n v="37.565236994786794"/>
    <n v="37.565236994786794"/>
    <n v="-31.328892056477851"/>
  </r>
  <r>
    <n v="6"/>
    <x v="5"/>
    <s v="Trophis scandens wp146"/>
    <n v="5535.0934165671306"/>
    <n v="0.55398789112485081"/>
    <n v="83.814579902756293"/>
    <n v="180.61521077593758"/>
    <n v="371.92372014302936"/>
    <n v="42.955093252684698"/>
    <n v="0.23603048932882467"/>
    <n v="51968640.241068691"/>
    <n v="1.9712922219416782"/>
    <n v="0.41025641025641024"/>
    <n v="45.374238066006193"/>
    <n v="45.374238066006193"/>
    <n v="-30.610649772104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I102" firstHeaderRow="0" firstDataRow="1" firstDataCol="1"/>
  <pivotFields count="4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97">
        <item x="51"/>
        <item x="33"/>
        <item x="34"/>
        <item m="1" x="93"/>
        <item x="29"/>
        <item x="57"/>
        <item x="72"/>
        <item x="88"/>
        <item x="43"/>
        <item x="0"/>
        <item x="50"/>
        <item x="1"/>
        <item x="48"/>
        <item x="15"/>
        <item x="60"/>
        <item x="81"/>
        <item x="41"/>
        <item x="2"/>
        <item x="3"/>
        <item x="71"/>
        <item x="61"/>
        <item x="16"/>
        <item x="35"/>
        <item x="4"/>
        <item x="5"/>
        <item x="49"/>
        <item x="17"/>
        <item x="67"/>
        <item x="6"/>
        <item x="7"/>
        <item x="8"/>
        <item x="77"/>
        <item x="30"/>
        <item x="78"/>
        <item x="9"/>
        <item x="32"/>
        <item x="73"/>
        <item x="46"/>
        <item x="18"/>
        <item x="63"/>
        <item x="19"/>
        <item x="31"/>
        <item x="64"/>
        <item x="37"/>
        <item x="65"/>
        <item m="1" x="95"/>
        <item x="45"/>
        <item x="52"/>
        <item x="53"/>
        <item x="38"/>
        <item x="79"/>
        <item x="82"/>
        <item x="44"/>
        <item x="54"/>
        <item x="21"/>
        <item m="1" x="94"/>
        <item x="22"/>
        <item x="62"/>
        <item x="36"/>
        <item x="23"/>
        <item x="87"/>
        <item x="69"/>
        <item x="24"/>
        <item x="40"/>
        <item x="74"/>
        <item x="86"/>
        <item x="10"/>
        <item x="58"/>
        <item x="83"/>
        <item x="70"/>
        <item x="55"/>
        <item x="47"/>
        <item x="66"/>
        <item x="56"/>
        <item x="25"/>
        <item x="59"/>
        <item m="1" x="91"/>
        <item x="68"/>
        <item x="39"/>
        <item x="75"/>
        <item x="11"/>
        <item x="12"/>
        <item x="13"/>
        <item x="14"/>
        <item x="26"/>
        <item m="1" x="92"/>
        <item x="84"/>
        <item x="85"/>
        <item x="27"/>
        <item x="42"/>
        <item x="28"/>
        <item x="76"/>
        <item x="80"/>
        <item x="90"/>
        <item x="20"/>
        <item x="8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0"/>
    <field x="1"/>
  </rowFields>
  <rowItems count="99">
    <i>
      <x/>
    </i>
    <i r="1">
      <x v="9"/>
    </i>
    <i r="1">
      <x v="11"/>
    </i>
    <i r="1">
      <x v="17"/>
    </i>
    <i r="1">
      <x v="18"/>
    </i>
    <i r="1">
      <x v="23"/>
    </i>
    <i r="1">
      <x v="24"/>
    </i>
    <i r="1">
      <x v="28"/>
    </i>
    <i r="1">
      <x v="29"/>
    </i>
    <i r="1">
      <x v="30"/>
    </i>
    <i r="1">
      <x v="34"/>
    </i>
    <i r="1">
      <x v="66"/>
    </i>
    <i r="1">
      <x v="80"/>
    </i>
    <i r="1">
      <x v="81"/>
    </i>
    <i r="1">
      <x v="82"/>
    </i>
    <i r="1">
      <x v="83"/>
    </i>
    <i>
      <x v="1"/>
    </i>
    <i r="1">
      <x v="7"/>
    </i>
    <i r="1">
      <x v="13"/>
    </i>
    <i r="1">
      <x v="21"/>
    </i>
    <i r="1">
      <x v="26"/>
    </i>
    <i r="1">
      <x v="38"/>
    </i>
    <i r="1">
      <x v="40"/>
    </i>
    <i r="1">
      <x v="54"/>
    </i>
    <i r="1">
      <x v="56"/>
    </i>
    <i r="1">
      <x v="59"/>
    </i>
    <i r="1">
      <x v="62"/>
    </i>
    <i r="1">
      <x v="74"/>
    </i>
    <i r="1">
      <x v="84"/>
    </i>
    <i r="1">
      <x v="88"/>
    </i>
    <i r="1">
      <x v="90"/>
    </i>
    <i r="1">
      <x v="94"/>
    </i>
    <i>
      <x v="2"/>
    </i>
    <i r="1">
      <x v="1"/>
    </i>
    <i r="1">
      <x v="2"/>
    </i>
    <i r="1">
      <x v="4"/>
    </i>
    <i r="1">
      <x v="16"/>
    </i>
    <i r="1">
      <x v="22"/>
    </i>
    <i r="1">
      <x v="32"/>
    </i>
    <i r="1">
      <x v="35"/>
    </i>
    <i r="1">
      <x v="41"/>
    </i>
    <i r="1">
      <x v="43"/>
    </i>
    <i r="1">
      <x v="49"/>
    </i>
    <i r="1">
      <x v="58"/>
    </i>
    <i r="1">
      <x v="60"/>
    </i>
    <i r="1">
      <x v="63"/>
    </i>
    <i r="1">
      <x v="78"/>
    </i>
    <i r="1">
      <x v="89"/>
    </i>
    <i>
      <x v="3"/>
    </i>
    <i r="1">
      <x/>
    </i>
    <i r="1">
      <x v="5"/>
    </i>
    <i r="1">
      <x v="8"/>
    </i>
    <i r="1">
      <x v="10"/>
    </i>
    <i r="1">
      <x v="12"/>
    </i>
    <i r="1">
      <x v="25"/>
    </i>
    <i r="1">
      <x v="37"/>
    </i>
    <i r="1">
      <x v="46"/>
    </i>
    <i r="1">
      <x v="47"/>
    </i>
    <i r="1">
      <x v="48"/>
    </i>
    <i r="1">
      <x v="52"/>
    </i>
    <i r="1">
      <x v="53"/>
    </i>
    <i r="1">
      <x v="70"/>
    </i>
    <i r="1">
      <x v="71"/>
    </i>
    <i r="1">
      <x v="73"/>
    </i>
    <i>
      <x v="4"/>
    </i>
    <i r="1">
      <x v="6"/>
    </i>
    <i r="1">
      <x v="14"/>
    </i>
    <i r="1">
      <x v="19"/>
    </i>
    <i r="1">
      <x v="20"/>
    </i>
    <i r="1">
      <x v="27"/>
    </i>
    <i r="1">
      <x v="39"/>
    </i>
    <i r="1">
      <x v="42"/>
    </i>
    <i r="1">
      <x v="44"/>
    </i>
    <i r="1">
      <x v="57"/>
    </i>
    <i r="1">
      <x v="61"/>
    </i>
    <i r="1">
      <x v="67"/>
    </i>
    <i r="1">
      <x v="69"/>
    </i>
    <i r="1">
      <x v="72"/>
    </i>
    <i r="1">
      <x v="75"/>
    </i>
    <i r="1">
      <x v="77"/>
    </i>
    <i>
      <x v="5"/>
    </i>
    <i r="1">
      <x v="15"/>
    </i>
    <i r="1">
      <x v="31"/>
    </i>
    <i r="1">
      <x v="33"/>
    </i>
    <i r="1">
      <x v="36"/>
    </i>
    <i r="1">
      <x v="50"/>
    </i>
    <i r="1">
      <x v="51"/>
    </i>
    <i r="1">
      <x v="64"/>
    </i>
    <i r="1">
      <x v="65"/>
    </i>
    <i r="1">
      <x v="68"/>
    </i>
    <i r="1">
      <x v="79"/>
    </i>
    <i r="1">
      <x v="86"/>
    </i>
    <i r="1">
      <x v="87"/>
    </i>
    <i r="1">
      <x v="91"/>
    </i>
    <i r="1">
      <x v="92"/>
    </i>
    <i r="1">
      <x v="95"/>
    </i>
    <i>
      <x v="6"/>
    </i>
    <i r="1">
      <x v="9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ntagem de species" fld="1" subtotal="count" baseField="0" baseItem="0"/>
    <dataField name="Média de VA" fld="30" subtotal="average" baseField="0" baseItem="0"/>
    <dataField name="Média de WD" fld="4" subtotal="average" baseField="0" baseItem="0"/>
    <dataField name="Média de VD" fld="26" subtotal="average" baseField="0" baseItem="0"/>
    <dataField name="Média de  (TS)" fld="46" subtotal="average" baseField="0" baseItem="0"/>
    <dataField name="Média de VI" fld="42" subtotal="average" baseField="0" baseItem="0"/>
    <dataField name="Média de Vdia" fld="38" subtotal="average" baseField="0" baseItem="0"/>
    <dataField name="Média de VF" fld="3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U11" firstHeaderRow="0" firstDataRow="1" firstDataCol="1"/>
  <pivotFields count="15">
    <pivotField showAll="0"/>
    <pivotField axis="axisRow" showAll="0">
      <items count="8">
        <item x="0"/>
        <item x="3"/>
        <item x="2"/>
        <item x="4"/>
        <item x="1"/>
        <item x="5"/>
        <item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DesvPad de WUEcorr" fld="14" subtotal="stdDev" baseField="1" baseItem="0"/>
    <dataField name="Média de WUEcorr" fld="14" subtotal="average" baseField="1" baseItem="0"/>
    <dataField name="DesvPad de GroupIndex" fld="12" subtotal="stdDev" baseField="1" baseItem="0"/>
    <dataField name="Média de GroupIndex" fld="12" subtotal="average" baseField="1" baseItem="0"/>
    <dataField name="DesvPad de DH" fld="11" subtotal="stdDev" baseField="1" baseItem="0"/>
    <dataField name="Média de DH" fld="11" subtotal="average" baseField="1" baseItem="0"/>
    <dataField name="DesvPad de VDiamax" fld="10" subtotal="stdDev" baseField="1" baseItem="0"/>
    <dataField name="Média de VDiamax" fld="10" subtotal="average" baseField="1" baseItem="0"/>
    <dataField name="DesvPad de VF" fld="9" subtotal="stdDev" baseField="1" baseItem="0"/>
    <dataField name="Média de VF" fld="9" subtotal="average" baseField="1" baseItem="0"/>
    <dataField name="DesvPad de Vdia" fld="8" subtotal="stdDev" baseField="1" baseItem="0"/>
    <dataField name="Média de Vdia" fld="8" subtotal="average" baseField="1" baseItem="0"/>
    <dataField name="DesvPad de VI" fld="7" subtotal="stdDev" baseField="1" baseItem="0"/>
    <dataField name="Média de VI" fld="7" subtotal="average" baseField="1" baseItem="0"/>
    <dataField name="DesvPad de TS" fld="6" subtotal="stdDev" baseField="1" baseItem="0"/>
    <dataField name="Média de TS" fld="6" subtotal="average" baseField="1" baseItem="0"/>
    <dataField name="DesvPad de VD" fld="5" subtotal="stdDev" baseField="1" baseItem="0"/>
    <dataField name="Média de VD" fld="5" subtotal="average" baseField="1" baseItem="0"/>
    <dataField name="DesvPad de WD" fld="4" subtotal="stdDev" baseField="1" baseItem="0"/>
    <dataField name="Média de WD" fld="4" subtotal="average" baseField="1" baseItem="0"/>
  </dataFields>
  <formats count="2">
    <format dxfId="2">
      <pivotArea collapsedLevelsAreSubtotals="1" fieldPosition="0">
        <references count="2">
          <reference field="4294967294" count="18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0" firstHeaderRow="0" firstDataRow="1" firstDataCol="1"/>
  <pivotFields count="16">
    <pivotField showAll="0"/>
    <pivotField axis="axisRow" showAll="0">
      <items count="7">
        <item x="0"/>
        <item x="3"/>
        <item x="2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DesvPad de d13c" fld="15" subtotal="stdDev" baseField="1" baseItem="0"/>
    <dataField name="Média de d13c" fld="15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2"/>
  <sheetViews>
    <sheetView workbookViewId="0">
      <pane ySplit="1440" topLeftCell="A76" activePane="bottomLeft"/>
      <selection pane="bottomLeft" activeCell="A81" sqref="A81"/>
    </sheetView>
  </sheetViews>
  <sheetFormatPr defaultRowHeight="15" x14ac:dyDescent="0.25"/>
  <cols>
    <col min="1" max="1" width="37.28515625" bestFit="1" customWidth="1"/>
    <col min="2" max="2" width="18.85546875" customWidth="1"/>
    <col min="3" max="3" width="12" customWidth="1"/>
    <col min="4" max="4" width="12.28515625" customWidth="1"/>
    <col min="5" max="5" width="12" customWidth="1"/>
    <col min="6" max="6" width="13.28515625" customWidth="1"/>
    <col min="7" max="7" width="12" customWidth="1"/>
    <col min="8" max="8" width="13.28515625" customWidth="1"/>
    <col min="9" max="9" width="12" customWidth="1"/>
  </cols>
  <sheetData>
    <row r="3" spans="1:9" x14ac:dyDescent="0.25">
      <c r="A3" s="15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s="16" t="s">
        <v>9</v>
      </c>
      <c r="B4" s="13">
        <v>15</v>
      </c>
      <c r="C4" s="13">
        <v>10932.145814966223</v>
      </c>
      <c r="D4" s="13">
        <v>0.65153924551910913</v>
      </c>
      <c r="E4" s="13">
        <v>11.391005609943591</v>
      </c>
      <c r="F4" s="13">
        <v>56874921.178305358</v>
      </c>
      <c r="G4" s="13">
        <v>12.221576776992105</v>
      </c>
      <c r="H4" s="13">
        <v>114.82026101343988</v>
      </c>
      <c r="I4" s="13">
        <v>0.11484106824921984</v>
      </c>
    </row>
    <row r="5" spans="1:9" x14ac:dyDescent="0.25">
      <c r="A5" s="17" t="s">
        <v>10</v>
      </c>
      <c r="B5" s="13">
        <v>1</v>
      </c>
      <c r="C5" s="13">
        <v>14785.325386904762</v>
      </c>
      <c r="D5" s="13">
        <v>0.81066761908279406</v>
      </c>
      <c r="E5" s="13">
        <v>6.9732294241371262</v>
      </c>
      <c r="F5" s="13">
        <v>61427331.767956816</v>
      </c>
      <c r="G5" s="13">
        <v>20.038194791117377</v>
      </c>
      <c r="H5" s="13">
        <v>137.10673097041411</v>
      </c>
      <c r="I5" s="13">
        <v>0.10374911959073513</v>
      </c>
    </row>
    <row r="6" spans="1:9" x14ac:dyDescent="0.25">
      <c r="A6" s="17" t="s">
        <v>11</v>
      </c>
      <c r="B6" s="13">
        <v>1</v>
      </c>
      <c r="C6" s="13">
        <v>9663.4285641025635</v>
      </c>
      <c r="D6" s="13">
        <v>0.75175614782434663</v>
      </c>
      <c r="E6" s="13">
        <v>10.878237901653916</v>
      </c>
      <c r="F6" s="13">
        <v>40605288.806007899</v>
      </c>
      <c r="G6" s="13">
        <v>10.183123719980827</v>
      </c>
      <c r="H6" s="13">
        <v>110.77444240792646</v>
      </c>
      <c r="I6" s="13">
        <v>0.10512107486594559</v>
      </c>
    </row>
    <row r="7" spans="1:9" x14ac:dyDescent="0.25">
      <c r="A7" s="17" t="s">
        <v>12</v>
      </c>
      <c r="B7" s="13">
        <v>1</v>
      </c>
      <c r="C7" s="13">
        <v>13314.689595622896</v>
      </c>
      <c r="D7" s="13">
        <v>0.58409999999999995</v>
      </c>
      <c r="E7" s="13">
        <v>8.3678753089645515</v>
      </c>
      <c r="F7" s="13">
        <v>59197260.734741114</v>
      </c>
      <c r="G7" s="13">
        <v>15.63560673138735</v>
      </c>
      <c r="H7" s="13">
        <v>130.14203707094268</v>
      </c>
      <c r="I7" s="13">
        <v>0.1117024188378966</v>
      </c>
    </row>
    <row r="8" spans="1:9" x14ac:dyDescent="0.25">
      <c r="A8" s="17" t="s">
        <v>13</v>
      </c>
      <c r="B8" s="13">
        <v>1</v>
      </c>
      <c r="C8" s="13">
        <v>11629.41513968254</v>
      </c>
      <c r="D8" s="13">
        <v>0.62081469968004654</v>
      </c>
      <c r="E8" s="13">
        <v>7.8100169550335794</v>
      </c>
      <c r="F8" s="13">
        <v>36284052.554199025</v>
      </c>
      <c r="G8" s="13">
        <v>19.352955891648396</v>
      </c>
      <c r="H8" s="13">
        <v>120.57456512136737</v>
      </c>
      <c r="I8" s="13">
        <v>8.1525552613760197E-2</v>
      </c>
    </row>
    <row r="9" spans="1:9" x14ac:dyDescent="0.25">
      <c r="A9" s="17" t="s">
        <v>14</v>
      </c>
      <c r="B9" s="13">
        <v>1</v>
      </c>
      <c r="C9" s="13">
        <v>8911.3865581196587</v>
      </c>
      <c r="D9" s="13">
        <v>0.40068250249312842</v>
      </c>
      <c r="E9" s="13">
        <v>10.599308724688433</v>
      </c>
      <c r="F9" s="13">
        <v>32649268.868619006</v>
      </c>
      <c r="G9" s="13">
        <v>10.452974876270316</v>
      </c>
      <c r="H9" s="13">
        <v>105.88369999108339</v>
      </c>
      <c r="I9" s="13">
        <v>9.1399731388524877E-2</v>
      </c>
    </row>
    <row r="10" spans="1:9" x14ac:dyDescent="0.25">
      <c r="A10" s="17" t="s">
        <v>15</v>
      </c>
      <c r="B10" s="13">
        <v>1</v>
      </c>
      <c r="C10" s="13">
        <v>11350.294111111112</v>
      </c>
      <c r="D10" s="13">
        <v>0.57881183534409941</v>
      </c>
      <c r="E10" s="13">
        <v>15.222603402413219</v>
      </c>
      <c r="F10" s="13">
        <v>72518314.562368408</v>
      </c>
      <c r="G10" s="13">
        <v>8.8686212596700749</v>
      </c>
      <c r="H10" s="13">
        <v>117.90362084477407</v>
      </c>
      <c r="I10" s="13">
        <v>0.15470735897233465</v>
      </c>
    </row>
    <row r="11" spans="1:9" x14ac:dyDescent="0.25">
      <c r="A11" s="17" t="s">
        <v>16</v>
      </c>
      <c r="B11" s="13">
        <v>1</v>
      </c>
      <c r="C11" s="13">
        <v>5697.8472259259252</v>
      </c>
      <c r="D11" s="13">
        <v>0.76559999999999995</v>
      </c>
      <c r="E11" s="13">
        <v>12.551812963446826</v>
      </c>
      <c r="F11" s="13">
        <v>16080355.753574846</v>
      </c>
      <c r="G11" s="13">
        <v>6.9823981683417848</v>
      </c>
      <c r="H11" s="13">
        <v>85.148161480131222</v>
      </c>
      <c r="I11" s="13">
        <v>7.1344492332418782E-2</v>
      </c>
    </row>
    <row r="12" spans="1:9" x14ac:dyDescent="0.25">
      <c r="A12" s="17" t="s">
        <v>17</v>
      </c>
      <c r="B12" s="13">
        <v>1</v>
      </c>
      <c r="C12" s="13">
        <v>6761.5003386243379</v>
      </c>
      <c r="D12" s="13">
        <v>0.67912002214396328</v>
      </c>
      <c r="E12" s="13">
        <v>11.436096255584886</v>
      </c>
      <c r="F12" s="13">
        <v>20446914.285959031</v>
      </c>
      <c r="G12" s="13">
        <v>8.827887652112766</v>
      </c>
      <c r="H12" s="13">
        <v>92.757030779235592</v>
      </c>
      <c r="I12" s="13">
        <v>7.6790168071408663E-2</v>
      </c>
    </row>
    <row r="13" spans="1:9" x14ac:dyDescent="0.25">
      <c r="A13" s="17" t="s">
        <v>18</v>
      </c>
      <c r="B13" s="13">
        <v>1</v>
      </c>
      <c r="C13" s="13">
        <v>6725.546886538461</v>
      </c>
      <c r="D13" s="13">
        <v>0.73558537984876549</v>
      </c>
      <c r="E13" s="13">
        <v>8.6468044859300353</v>
      </c>
      <c r="F13" s="13">
        <v>15490906.795336746</v>
      </c>
      <c r="G13" s="13">
        <v>11.144252807359159</v>
      </c>
      <c r="H13" s="13">
        <v>92.455622065375564</v>
      </c>
      <c r="I13" s="13">
        <v>5.8000628730910643E-2</v>
      </c>
    </row>
    <row r="14" spans="1:9" x14ac:dyDescent="0.25">
      <c r="A14" s="17" t="s">
        <v>19</v>
      </c>
      <c r="B14" s="13">
        <v>1</v>
      </c>
      <c r="C14" s="13">
        <v>20303.718991666665</v>
      </c>
      <c r="D14" s="13">
        <v>0.676527130822693</v>
      </c>
      <c r="E14" s="13">
        <v>6.4153710702061559</v>
      </c>
      <c r="F14" s="13">
        <v>99175189.911499381</v>
      </c>
      <c r="G14" s="13">
        <v>27.67555834307667</v>
      </c>
      <c r="H14" s="13">
        <v>160.42752349802595</v>
      </c>
      <c r="I14" s="13">
        <v>0.12579691460504924</v>
      </c>
    </row>
    <row r="15" spans="1:9" x14ac:dyDescent="0.25">
      <c r="A15" s="17" t="s">
        <v>20</v>
      </c>
      <c r="B15" s="13">
        <v>1</v>
      </c>
      <c r="C15" s="13">
        <v>8189.2302740196074</v>
      </c>
      <c r="D15" s="13">
        <v>0.65628884712941571</v>
      </c>
      <c r="E15" s="13">
        <v>11.993954609515855</v>
      </c>
      <c r="F15" s="13">
        <v>32390674.722041208</v>
      </c>
      <c r="G15" s="13">
        <v>9.0394394364978723</v>
      </c>
      <c r="H15" s="13">
        <v>101.43856155091504</v>
      </c>
      <c r="I15" s="13">
        <v>9.6381484031439632E-2</v>
      </c>
    </row>
    <row r="16" spans="1:9" x14ac:dyDescent="0.25">
      <c r="A16" s="17" t="s">
        <v>21</v>
      </c>
      <c r="B16" s="13">
        <v>1</v>
      </c>
      <c r="C16" s="13">
        <v>4620.849304761904</v>
      </c>
      <c r="D16" s="13">
        <v>0.7983398247188751</v>
      </c>
      <c r="E16" s="13">
        <v>13.667529671308763</v>
      </c>
      <c r="F16" s="13">
        <v>10519044.246361697</v>
      </c>
      <c r="G16" s="13">
        <v>6.6084869064671947</v>
      </c>
      <c r="H16" s="13">
        <v>76.307368954881454</v>
      </c>
      <c r="I16" s="13">
        <v>5.8827257940111184E-2</v>
      </c>
    </row>
    <row r="17" spans="1:9" x14ac:dyDescent="0.25">
      <c r="A17" s="17" t="s">
        <v>22</v>
      </c>
      <c r="B17" s="13">
        <v>1</v>
      </c>
      <c r="C17" s="13">
        <v>22593.611634920639</v>
      </c>
      <c r="D17" s="13">
        <v>0.55543222073066856</v>
      </c>
      <c r="E17" s="13">
        <v>11.436096255584886</v>
      </c>
      <c r="F17" s="13">
        <v>229716960.60155657</v>
      </c>
      <c r="G17" s="13">
        <v>14.996744762032877</v>
      </c>
      <c r="H17" s="13">
        <v>169.43784014635739</v>
      </c>
      <c r="I17" s="13">
        <v>0.25669804598708917</v>
      </c>
    </row>
    <row r="18" spans="1:9" x14ac:dyDescent="0.25">
      <c r="A18" s="17" t="s">
        <v>23</v>
      </c>
      <c r="B18" s="13">
        <v>1</v>
      </c>
      <c r="C18" s="13">
        <v>9450.0379941077463</v>
      </c>
      <c r="D18" s="13">
        <v>0.57846245296784049</v>
      </c>
      <c r="E18" s="13">
        <v>15.620033910067159</v>
      </c>
      <c r="F18" s="13">
        <v>54971725.834973603</v>
      </c>
      <c r="G18" s="13">
        <v>7.1577848780068898</v>
      </c>
      <c r="H18" s="13">
        <v>109.59967500780323</v>
      </c>
      <c r="I18" s="13">
        <v>0.14686860198529786</v>
      </c>
    </row>
    <row r="19" spans="1:9" x14ac:dyDescent="0.25">
      <c r="A19" s="17" t="s">
        <v>24</v>
      </c>
      <c r="B19" s="13">
        <v>1</v>
      </c>
      <c r="C19" s="13">
        <v>9985.3052183845048</v>
      </c>
      <c r="D19" s="13">
        <v>0.58089999999999997</v>
      </c>
      <c r="E19" s="13">
        <v>19.246113210618464</v>
      </c>
      <c r="F19" s="13">
        <v>71650528.229385167</v>
      </c>
      <c r="G19" s="13">
        <v>6.3596214309120498</v>
      </c>
      <c r="H19" s="13">
        <v>112.34703531236489</v>
      </c>
      <c r="I19" s="13">
        <v>0.18370317378537551</v>
      </c>
    </row>
    <row r="20" spans="1:9" x14ac:dyDescent="0.25">
      <c r="A20" s="16" t="s">
        <v>25</v>
      </c>
      <c r="B20" s="13">
        <v>15</v>
      </c>
      <c r="C20" s="13">
        <v>6318.2264802834161</v>
      </c>
      <c r="D20" s="13">
        <v>0.48589608929843936</v>
      </c>
      <c r="E20" s="13">
        <v>30.695130261381969</v>
      </c>
      <c r="F20" s="13">
        <v>25102350.498024777</v>
      </c>
      <c r="G20" s="13">
        <v>7.8186386477514516</v>
      </c>
      <c r="H20" s="13">
        <v>83.243127317727541</v>
      </c>
      <c r="I20" s="13">
        <v>9.5217404627929186E-2</v>
      </c>
    </row>
    <row r="21" spans="1:9" x14ac:dyDescent="0.25">
      <c r="A21" s="17" t="s">
        <v>26</v>
      </c>
      <c r="B21" s="13">
        <v>1</v>
      </c>
      <c r="C21" s="13">
        <v>4075.4103316498317</v>
      </c>
      <c r="D21" s="13">
        <v>0.67960264177396057</v>
      </c>
      <c r="E21" s="13">
        <v>19.803971564549435</v>
      </c>
      <c r="F21" s="13">
        <v>12951273.885983611</v>
      </c>
      <c r="G21" s="13">
        <v>3.6796255280096375</v>
      </c>
      <c r="H21" s="13">
        <v>71.945245296675367</v>
      </c>
      <c r="I21" s="13">
        <v>8.0112537011196167E-2</v>
      </c>
    </row>
    <row r="22" spans="1:9" x14ac:dyDescent="0.25">
      <c r="A22" s="17" t="s">
        <v>27</v>
      </c>
      <c r="B22" s="13">
        <v>1</v>
      </c>
      <c r="C22" s="13">
        <v>929.19214111111114</v>
      </c>
      <c r="D22" s="13">
        <v>0.70348502853313366</v>
      </c>
      <c r="E22" s="13">
        <v>130.23782910953534</v>
      </c>
      <c r="F22" s="13">
        <v>4448672.2528409101</v>
      </c>
      <c r="G22" s="13">
        <v>0.26531867543109744</v>
      </c>
      <c r="H22" s="13">
        <v>34.381566249081295</v>
      </c>
      <c r="I22" s="13">
        <v>0.12081624188051072</v>
      </c>
    </row>
    <row r="23" spans="1:9" x14ac:dyDescent="0.25">
      <c r="A23" s="17" t="s">
        <v>28</v>
      </c>
      <c r="B23" s="13">
        <v>1</v>
      </c>
      <c r="C23" s="13">
        <v>2066.5030634920636</v>
      </c>
      <c r="D23" s="13">
        <v>0.33480114177560327</v>
      </c>
      <c r="E23" s="13">
        <v>38.902208695056011</v>
      </c>
      <c r="F23" s="13">
        <v>6536514.3569024755</v>
      </c>
      <c r="G23" s="13">
        <v>1.343224844831177</v>
      </c>
      <c r="H23" s="13">
        <v>51.114798812861515</v>
      </c>
      <c r="I23" s="13">
        <v>7.9014687090820129E-2</v>
      </c>
    </row>
    <row r="24" spans="1:9" x14ac:dyDescent="0.25">
      <c r="A24" s="17" t="s">
        <v>29</v>
      </c>
      <c r="B24" s="13">
        <v>1</v>
      </c>
      <c r="C24" s="13">
        <v>2984.0563325396829</v>
      </c>
      <c r="D24" s="13">
        <v>0.33744936918528579</v>
      </c>
      <c r="E24" s="13">
        <v>13.667529671308765</v>
      </c>
      <c r="F24" s="13">
        <v>4786179.9361776579</v>
      </c>
      <c r="G24" s="13">
        <v>4.6304662992759411</v>
      </c>
      <c r="H24" s="13">
        <v>61.552746884954963</v>
      </c>
      <c r="I24" s="13">
        <v>4.0449053783309118E-2</v>
      </c>
    </row>
    <row r="25" spans="1:9" x14ac:dyDescent="0.25">
      <c r="A25" s="17" t="s">
        <v>30</v>
      </c>
      <c r="B25" s="13">
        <v>1</v>
      </c>
      <c r="C25" s="13">
        <v>9891.6245833333323</v>
      </c>
      <c r="D25" s="13">
        <v>0.55897635758884956</v>
      </c>
      <c r="E25" s="13">
        <v>6.415371070206155</v>
      </c>
      <c r="F25" s="13">
        <v>24307452.515014526</v>
      </c>
      <c r="G25" s="13">
        <v>18.209674048579338</v>
      </c>
      <c r="H25" s="13">
        <v>111.61936796618038</v>
      </c>
      <c r="I25" s="13">
        <v>6.1507413369623933E-2</v>
      </c>
    </row>
    <row r="26" spans="1:9" x14ac:dyDescent="0.25">
      <c r="A26" s="17" t="s">
        <v>31</v>
      </c>
      <c r="B26" s="13">
        <v>1</v>
      </c>
      <c r="C26" s="13">
        <v>14454.826018162394</v>
      </c>
      <c r="D26" s="13">
        <v>0.49549352503304078</v>
      </c>
      <c r="E26" s="13">
        <v>8.3678753089645515</v>
      </c>
      <c r="F26" s="13">
        <v>72101070.797921553</v>
      </c>
      <c r="G26" s="13">
        <v>17.010762232171878</v>
      </c>
      <c r="H26" s="13">
        <v>133.0619937484374</v>
      </c>
      <c r="I26" s="13">
        <v>0.11459976637606197</v>
      </c>
    </row>
    <row r="27" spans="1:9" x14ac:dyDescent="0.25">
      <c r="A27" s="17" t="s">
        <v>32</v>
      </c>
      <c r="B27" s="13">
        <v>1</v>
      </c>
      <c r="C27" s="13">
        <v>3837.5962555555561</v>
      </c>
      <c r="D27" s="13">
        <v>0.47336400696329806</v>
      </c>
      <c r="E27" s="13">
        <v>6.6943002471716406</v>
      </c>
      <c r="F27" s="13">
        <v>3610022.616766376</v>
      </c>
      <c r="G27" s="13">
        <v>11.799073971030543</v>
      </c>
      <c r="H27" s="13">
        <v>69.312809474861083</v>
      </c>
      <c r="I27" s="13">
        <v>2.3956757571760679E-2</v>
      </c>
    </row>
    <row r="28" spans="1:9" x14ac:dyDescent="0.25">
      <c r="A28" s="17" t="s">
        <v>33</v>
      </c>
      <c r="B28" s="13">
        <v>1</v>
      </c>
      <c r="C28" s="13">
        <v>3858.167955387205</v>
      </c>
      <c r="D28" s="13">
        <v>0.5701227628830926</v>
      </c>
      <c r="E28" s="13">
        <v>30.961138643168837</v>
      </c>
      <c r="F28" s="13">
        <v>18269355.262236286</v>
      </c>
      <c r="G28" s="13">
        <v>2.2901962163127405</v>
      </c>
      <c r="H28" s="13">
        <v>69.92547068226979</v>
      </c>
      <c r="I28" s="13">
        <v>0.11850924134648949</v>
      </c>
    </row>
    <row r="29" spans="1:9" x14ac:dyDescent="0.25">
      <c r="A29" s="17" t="s">
        <v>34</v>
      </c>
      <c r="B29" s="13">
        <v>1</v>
      </c>
      <c r="C29" s="13">
        <v>13567.13438888889</v>
      </c>
      <c r="D29" s="13">
        <v>0.42844868760746069</v>
      </c>
      <c r="E29" s="13">
        <v>6.9732294241371262</v>
      </c>
      <c r="F29" s="13">
        <v>51052607.563226096</v>
      </c>
      <c r="G29" s="13">
        <v>18.903403903702067</v>
      </c>
      <c r="H29" s="13">
        <v>131.2635667467583</v>
      </c>
      <c r="I29" s="13">
        <v>9.4379562468256628E-2</v>
      </c>
    </row>
    <row r="30" spans="1:9" x14ac:dyDescent="0.25">
      <c r="A30" s="17" t="s">
        <v>35</v>
      </c>
      <c r="B30" s="13">
        <v>1</v>
      </c>
      <c r="C30" s="13">
        <v>3595.7135476190474</v>
      </c>
      <c r="D30" s="13">
        <v>0.51264260027349029</v>
      </c>
      <c r="E30" s="13">
        <v>47.359210585285574</v>
      </c>
      <c r="F30" s="13">
        <v>22660026.350645196</v>
      </c>
      <c r="G30" s="13">
        <v>1.6329407156844269</v>
      </c>
      <c r="H30" s="13">
        <v>66.369003993843407</v>
      </c>
      <c r="I30" s="13">
        <v>0.1511678026120063</v>
      </c>
    </row>
    <row r="31" spans="1:9" x14ac:dyDescent="0.25">
      <c r="A31" s="17" t="s">
        <v>36</v>
      </c>
      <c r="B31" s="13">
        <v>1</v>
      </c>
      <c r="C31" s="13">
        <v>10153.717460705959</v>
      </c>
      <c r="D31" s="13">
        <v>0.40003455766098678</v>
      </c>
      <c r="E31" s="13">
        <v>13.667529671308765</v>
      </c>
      <c r="F31" s="13">
        <v>59093606.654750742</v>
      </c>
      <c r="G31" s="13">
        <v>8.6833306392757734</v>
      </c>
      <c r="H31" s="13">
        <v>113.49726882993671</v>
      </c>
      <c r="I31" s="13">
        <v>0.14186451771461686</v>
      </c>
    </row>
    <row r="32" spans="1:9" x14ac:dyDescent="0.25">
      <c r="A32" s="17" t="s">
        <v>37</v>
      </c>
      <c r="B32" s="13">
        <v>1</v>
      </c>
      <c r="C32" s="13">
        <v>1214.6460019493177</v>
      </c>
      <c r="D32" s="13">
        <v>0.53217012810428521</v>
      </c>
      <c r="E32" s="13">
        <v>93.027020792525249</v>
      </c>
      <c r="F32" s="13">
        <v>5457125.0686635645</v>
      </c>
      <c r="G32" s="13">
        <v>0.42276866137877639</v>
      </c>
      <c r="H32" s="13">
        <v>39.297716206039198</v>
      </c>
      <c r="I32" s="13">
        <v>0.11295982751071883</v>
      </c>
    </row>
    <row r="33" spans="1:9" x14ac:dyDescent="0.25">
      <c r="A33" s="17" t="s">
        <v>38</v>
      </c>
      <c r="B33" s="13">
        <v>1</v>
      </c>
      <c r="C33" s="13">
        <v>4695.9658744588751</v>
      </c>
      <c r="D33" s="13">
        <v>0.52264864146250767</v>
      </c>
      <c r="E33" s="13">
        <v>21.198617449376862</v>
      </c>
      <c r="F33" s="13">
        <v>18385070.243876819</v>
      </c>
      <c r="G33" s="13">
        <v>3.6945804972985479</v>
      </c>
      <c r="H33" s="13">
        <v>77.243311312342044</v>
      </c>
      <c r="I33" s="13">
        <v>9.8857774309445978E-2</v>
      </c>
    </row>
    <row r="34" spans="1:9" x14ac:dyDescent="0.25">
      <c r="A34" s="17" t="s">
        <v>39</v>
      </c>
      <c r="B34" s="13">
        <v>1</v>
      </c>
      <c r="C34" s="13">
        <v>6112.8990509852802</v>
      </c>
      <c r="D34" s="13">
        <v>0.37470189063159665</v>
      </c>
      <c r="E34" s="13">
        <v>15.620033910067162</v>
      </c>
      <c r="F34" s="13">
        <v>22074372.055652566</v>
      </c>
      <c r="G34" s="13">
        <v>6.2723141144488563</v>
      </c>
      <c r="H34" s="13">
        <v>88.10117802037729</v>
      </c>
      <c r="I34" s="13">
        <v>9.2863534136701578E-2</v>
      </c>
    </row>
    <row r="35" spans="1:9" x14ac:dyDescent="0.25">
      <c r="A35" s="17" t="s">
        <v>40</v>
      </c>
      <c r="B35" s="13">
        <v>1</v>
      </c>
      <c r="C35" s="13">
        <v>13335.944198412699</v>
      </c>
      <c r="D35" s="13">
        <v>0.36449999999999999</v>
      </c>
      <c r="E35" s="13">
        <v>7.5310877780680947</v>
      </c>
      <c r="F35" s="13">
        <v>50801907.909713335</v>
      </c>
      <c r="G35" s="13">
        <v>18.441899368840957</v>
      </c>
      <c r="H35" s="13">
        <v>129.96086554129417</v>
      </c>
      <c r="I35" s="13">
        <v>9.7202352237419132E-2</v>
      </c>
    </row>
    <row r="36" spans="1:9" x14ac:dyDescent="0.25">
      <c r="A36" s="16" t="s">
        <v>41</v>
      </c>
      <c r="B36" s="13">
        <v>15</v>
      </c>
      <c r="C36" s="13">
        <v>13339.482199194526</v>
      </c>
      <c r="D36" s="13">
        <v>0.45174538708353335</v>
      </c>
      <c r="E36" s="13">
        <v>10.469141775437871</v>
      </c>
      <c r="F36" s="13">
        <v>58385055.976746179</v>
      </c>
      <c r="G36" s="13">
        <v>19.729745649739908</v>
      </c>
      <c r="H36" s="13">
        <v>127.29365103341534</v>
      </c>
      <c r="I36" s="13">
        <v>0.11363636128828712</v>
      </c>
    </row>
    <row r="37" spans="1:9" x14ac:dyDescent="0.25">
      <c r="A37" s="17" t="s">
        <v>42</v>
      </c>
      <c r="B37" s="13">
        <v>1</v>
      </c>
      <c r="C37" s="13">
        <v>26559.989027777778</v>
      </c>
      <c r="D37" s="13">
        <v>0.50376604790238755</v>
      </c>
      <c r="E37" s="13">
        <v>3.0682209466203347</v>
      </c>
      <c r="F37" s="13">
        <v>84867864.323657796</v>
      </c>
      <c r="G37" s="13">
        <v>61.232850165397416</v>
      </c>
      <c r="H37" s="13">
        <v>183.78187649788734</v>
      </c>
      <c r="I37" s="13">
        <v>8.0941688298014847E-2</v>
      </c>
    </row>
    <row r="38" spans="1:9" x14ac:dyDescent="0.25">
      <c r="A38" s="17" t="s">
        <v>43</v>
      </c>
      <c r="B38" s="13">
        <v>1</v>
      </c>
      <c r="C38" s="13">
        <v>9088.6268227513228</v>
      </c>
      <c r="D38" s="13">
        <v>0.62135835131556005</v>
      </c>
      <c r="E38" s="13">
        <v>12.551812963446826</v>
      </c>
      <c r="F38" s="13">
        <v>41281633.077898018</v>
      </c>
      <c r="G38" s="13">
        <v>8.7358011103071647</v>
      </c>
      <c r="H38" s="13">
        <v>107.41650689164514</v>
      </c>
      <c r="I38" s="13">
        <v>0.11384517425289205</v>
      </c>
    </row>
    <row r="39" spans="1:9" x14ac:dyDescent="0.25">
      <c r="A39" s="17" t="s">
        <v>44</v>
      </c>
      <c r="B39" s="13">
        <v>1</v>
      </c>
      <c r="C39" s="13">
        <v>9838.6098291666694</v>
      </c>
      <c r="D39" s="13">
        <v>0.36099999999999999</v>
      </c>
      <c r="E39" s="13">
        <v>11.436096255584886</v>
      </c>
      <c r="F39" s="13">
        <v>43229151.643654257</v>
      </c>
      <c r="G39" s="13">
        <v>10.262172989878195</v>
      </c>
      <c r="H39" s="13">
        <v>111.84217419213307</v>
      </c>
      <c r="I39" s="13">
        <v>0.11146217406955528</v>
      </c>
    </row>
    <row r="40" spans="1:9" x14ac:dyDescent="0.25">
      <c r="A40" s="17" t="s">
        <v>45</v>
      </c>
      <c r="B40" s="13">
        <v>1</v>
      </c>
      <c r="C40" s="13">
        <v>13601.705930555558</v>
      </c>
      <c r="D40" s="13">
        <v>0.37609999999999999</v>
      </c>
      <c r="E40" s="13">
        <v>10.320379547722945</v>
      </c>
      <c r="F40" s="13">
        <v>55382724.639558233</v>
      </c>
      <c r="G40" s="13">
        <v>20.457648116935427</v>
      </c>
      <c r="H40" s="13">
        <v>128.50194653133261</v>
      </c>
      <c r="I40" s="13">
        <v>0.1058544142594058</v>
      </c>
    </row>
    <row r="41" spans="1:9" x14ac:dyDescent="0.25">
      <c r="A41" s="17" t="s">
        <v>46</v>
      </c>
      <c r="B41" s="13">
        <v>1</v>
      </c>
      <c r="C41" s="13">
        <v>10990.27120128205</v>
      </c>
      <c r="D41" s="13">
        <v>0.441817625184518</v>
      </c>
      <c r="E41" s="13">
        <v>16.735750617929103</v>
      </c>
      <c r="F41" s="13">
        <v>66495419.868397474</v>
      </c>
      <c r="G41" s="13">
        <v>9.2609141018431007</v>
      </c>
      <c r="H41" s="13">
        <v>117.09989074570069</v>
      </c>
      <c r="I41" s="13">
        <v>0.16007847665699626</v>
      </c>
    </row>
    <row r="42" spans="1:9" x14ac:dyDescent="0.25">
      <c r="A42" s="17" t="s">
        <v>47</v>
      </c>
      <c r="B42" s="13">
        <v>1</v>
      </c>
      <c r="C42" s="13">
        <v>14669.116571296296</v>
      </c>
      <c r="D42" s="13">
        <v>0.499</v>
      </c>
      <c r="E42" s="13">
        <v>7.5310877780680956</v>
      </c>
      <c r="F42" s="13">
        <v>66898860.40469265</v>
      </c>
      <c r="G42" s="13">
        <v>18.182422120356193</v>
      </c>
      <c r="H42" s="13">
        <v>136.13845816008657</v>
      </c>
      <c r="I42" s="13">
        <v>0.11115205224272973</v>
      </c>
    </row>
    <row r="43" spans="1:9" x14ac:dyDescent="0.25">
      <c r="A43" s="17" t="s">
        <v>48</v>
      </c>
      <c r="B43" s="13">
        <v>1</v>
      </c>
      <c r="C43" s="13">
        <v>16203.531488888888</v>
      </c>
      <c r="D43" s="13">
        <v>0.44519999999999998</v>
      </c>
      <c r="E43" s="13">
        <v>5.5785835393097001</v>
      </c>
      <c r="F43" s="13">
        <v>56548580.52425047</v>
      </c>
      <c r="G43" s="13">
        <v>27.64445494506862</v>
      </c>
      <c r="H43" s="13">
        <v>142.72997896047133</v>
      </c>
      <c r="I43" s="13">
        <v>8.7262258035270671E-2</v>
      </c>
    </row>
    <row r="44" spans="1:9" x14ac:dyDescent="0.25">
      <c r="A44" s="17" t="s">
        <v>49</v>
      </c>
      <c r="B44" s="13">
        <v>1</v>
      </c>
      <c r="C44" s="13">
        <v>17715.320811111113</v>
      </c>
      <c r="D44" s="13">
        <v>0.40429999999999999</v>
      </c>
      <c r="E44" s="13">
        <v>3.9050084775167897</v>
      </c>
      <c r="F44" s="13">
        <v>45895365.123307437</v>
      </c>
      <c r="G44" s="13">
        <v>42.708327276051996</v>
      </c>
      <c r="H44" s="13">
        <v>149.47517128980539</v>
      </c>
      <c r="I44" s="13">
        <v>6.6041093066944639E-2</v>
      </c>
    </row>
    <row r="45" spans="1:9" x14ac:dyDescent="0.25">
      <c r="A45" s="17" t="s">
        <v>50</v>
      </c>
      <c r="B45" s="13">
        <v>1</v>
      </c>
      <c r="C45" s="13">
        <v>9039.3853022792027</v>
      </c>
      <c r="D45" s="13">
        <v>0.65189418686482903</v>
      </c>
      <c r="E45" s="13">
        <v>25.661484280824624</v>
      </c>
      <c r="F45" s="13">
        <v>82986184.637582541</v>
      </c>
      <c r="G45" s="13">
        <v>4.2910116817716029</v>
      </c>
      <c r="H45" s="13">
        <v>106.33161041825402</v>
      </c>
      <c r="I45" s="13">
        <v>0.22396889048888616</v>
      </c>
    </row>
    <row r="46" spans="1:9" x14ac:dyDescent="0.25">
      <c r="A46" s="17" t="s">
        <v>51</v>
      </c>
      <c r="B46" s="13">
        <v>1</v>
      </c>
      <c r="C46" s="13">
        <v>16632.309954497356</v>
      </c>
      <c r="D46" s="13">
        <v>0.2880655420224314</v>
      </c>
      <c r="E46" s="13">
        <v>9.2046628398610064</v>
      </c>
      <c r="F46" s="13">
        <v>100567200.45179076</v>
      </c>
      <c r="G46" s="13">
        <v>16.412333141930485</v>
      </c>
      <c r="H46" s="13">
        <v>145.25623007246858</v>
      </c>
      <c r="I46" s="13">
        <v>0.15197930191314868</v>
      </c>
    </row>
    <row r="47" spans="1:9" x14ac:dyDescent="0.25">
      <c r="A47" s="17" t="s">
        <v>52</v>
      </c>
      <c r="B47" s="13">
        <v>1</v>
      </c>
      <c r="C47" s="13">
        <v>12571.281033333333</v>
      </c>
      <c r="D47" s="13">
        <v>0.52010012266372441</v>
      </c>
      <c r="E47" s="13">
        <v>12.551812963446826</v>
      </c>
      <c r="F47" s="13">
        <v>77704359.580416769</v>
      </c>
      <c r="G47" s="13">
        <v>10.990680855906648</v>
      </c>
      <c r="H47" s="13">
        <v>126.29830567246785</v>
      </c>
      <c r="I47" s="13">
        <v>0.15608219808990953</v>
      </c>
    </row>
    <row r="48" spans="1:9" x14ac:dyDescent="0.25">
      <c r="A48" s="17" t="s">
        <v>53</v>
      </c>
      <c r="B48" s="13">
        <v>1</v>
      </c>
      <c r="C48" s="13">
        <v>9462.1315030303031</v>
      </c>
      <c r="D48" s="13">
        <v>0.43330000000000002</v>
      </c>
      <c r="E48" s="13">
        <v>10.878237901653916</v>
      </c>
      <c r="F48" s="13">
        <v>38394072.021305129</v>
      </c>
      <c r="G48" s="13">
        <v>10.31370996413858</v>
      </c>
      <c r="H48" s="13">
        <v>109.21446805521332</v>
      </c>
      <c r="I48" s="13">
        <v>0.1007592038266102</v>
      </c>
    </row>
    <row r="49" spans="1:9" x14ac:dyDescent="0.25">
      <c r="A49" s="17" t="s">
        <v>54</v>
      </c>
      <c r="B49" s="13">
        <v>1</v>
      </c>
      <c r="C49" s="13">
        <v>10294.101742857143</v>
      </c>
      <c r="D49" s="13">
        <v>0.42521809692440576</v>
      </c>
      <c r="E49" s="13">
        <v>5.2996543623442145</v>
      </c>
      <c r="F49" s="13">
        <v>21923749.595242534</v>
      </c>
      <c r="G49" s="13">
        <v>22.357995125289467</v>
      </c>
      <c r="H49" s="13">
        <v>113.86099429269082</v>
      </c>
      <c r="I49" s="13">
        <v>5.3087310803706024E-2</v>
      </c>
    </row>
    <row r="50" spans="1:9" x14ac:dyDescent="0.25">
      <c r="A50" s="17" t="s">
        <v>55</v>
      </c>
      <c r="B50" s="13">
        <v>1</v>
      </c>
      <c r="C50" s="13">
        <v>4856.0988024242424</v>
      </c>
      <c r="D50" s="13">
        <v>0.38656083337514391</v>
      </c>
      <c r="E50" s="13">
        <v>16.456821440963612</v>
      </c>
      <c r="F50" s="13">
        <v>14140969.014884425</v>
      </c>
      <c r="G50" s="13">
        <v>5.4776610413929099</v>
      </c>
      <c r="H50" s="13">
        <v>77.735285762789857</v>
      </c>
      <c r="I50" s="13">
        <v>7.3681749525379134E-2</v>
      </c>
    </row>
    <row r="51" spans="1:9" x14ac:dyDescent="0.25">
      <c r="A51" s="17" t="s">
        <v>56</v>
      </c>
      <c r="B51" s="13">
        <v>1</v>
      </c>
      <c r="C51" s="13">
        <v>18569.752966666667</v>
      </c>
      <c r="D51" s="13">
        <v>0.41849999999999998</v>
      </c>
      <c r="E51" s="13">
        <v>5.8575127162751857</v>
      </c>
      <c r="F51" s="13">
        <v>79459704.744554222</v>
      </c>
      <c r="G51" s="13">
        <v>27.618202109830815</v>
      </c>
      <c r="H51" s="13">
        <v>153.72186795828404</v>
      </c>
      <c r="I51" s="13">
        <v>0.1083494337948578</v>
      </c>
    </row>
    <row r="52" spans="1:9" x14ac:dyDescent="0.25">
      <c r="A52" s="16" t="s">
        <v>57</v>
      </c>
      <c r="B52" s="13">
        <v>15</v>
      </c>
      <c r="C52" s="13">
        <v>928.79212026391724</v>
      </c>
      <c r="D52" s="13">
        <v>0.72234535261822463</v>
      </c>
      <c r="E52" s="13">
        <v>107.46030401851704</v>
      </c>
      <c r="F52" s="13">
        <v>3227349.6864719582</v>
      </c>
      <c r="G52" s="13">
        <v>0.53127974301020864</v>
      </c>
      <c r="H52" s="13">
        <v>32.650458439659182</v>
      </c>
      <c r="I52" s="13">
        <v>7.4989566554483036E-2</v>
      </c>
    </row>
    <row r="53" spans="1:9" x14ac:dyDescent="0.25">
      <c r="A53" s="17" t="s">
        <v>58</v>
      </c>
      <c r="B53" s="13">
        <v>1</v>
      </c>
      <c r="C53" s="13">
        <v>2290.147610608346</v>
      </c>
      <c r="D53" s="13">
        <v>0.64609496973963598</v>
      </c>
      <c r="E53" s="13">
        <v>71.038815877928371</v>
      </c>
      <c r="F53" s="13">
        <v>14627393.140226394</v>
      </c>
      <c r="G53" s="13">
        <v>0.77887924040950673</v>
      </c>
      <c r="H53" s="13">
        <v>53.957698187342089</v>
      </c>
      <c r="I53" s="13">
        <v>0.16155561076399153</v>
      </c>
    </row>
    <row r="54" spans="1:9" x14ac:dyDescent="0.25">
      <c r="A54" s="17" t="s">
        <v>59</v>
      </c>
      <c r="B54" s="13">
        <v>1</v>
      </c>
      <c r="C54" s="13">
        <v>411.86147537643109</v>
      </c>
      <c r="D54" s="13">
        <v>0.59689013725532014</v>
      </c>
      <c r="E54" s="13">
        <v>206.35084612160142</v>
      </c>
      <c r="F54" s="13">
        <v>1396343.5509495838</v>
      </c>
      <c r="G54" s="13">
        <v>0.11415674870228941</v>
      </c>
      <c r="H54" s="13">
        <v>22.892043682324047</v>
      </c>
      <c r="I54" s="13">
        <v>8.5235840352513817E-2</v>
      </c>
    </row>
    <row r="55" spans="1:9" x14ac:dyDescent="0.25">
      <c r="A55" s="17" t="s">
        <v>60</v>
      </c>
      <c r="B55" s="13">
        <v>1</v>
      </c>
      <c r="C55" s="13">
        <v>481.53999436392922</v>
      </c>
      <c r="D55" s="13">
        <v>0.71274256475382325</v>
      </c>
      <c r="E55" s="13">
        <v>99.7926223047089</v>
      </c>
      <c r="F55" s="13">
        <v>936630.71429094195</v>
      </c>
      <c r="G55" s="13">
        <v>0.25031874189623665</v>
      </c>
      <c r="H55" s="13">
        <v>24.741561216696521</v>
      </c>
      <c r="I55" s="13">
        <v>4.8447374709901792E-2</v>
      </c>
    </row>
    <row r="56" spans="1:9" x14ac:dyDescent="0.25">
      <c r="A56" s="17" t="s">
        <v>61</v>
      </c>
      <c r="B56" s="13">
        <v>1</v>
      </c>
      <c r="C56" s="13">
        <v>426.98363565233785</v>
      </c>
      <c r="D56" s="13">
        <v>0.81904669759702675</v>
      </c>
      <c r="E56" s="13">
        <v>106.55822381689255</v>
      </c>
      <c r="F56" s="13">
        <v>702754.86582419171</v>
      </c>
      <c r="G56" s="13">
        <v>0.26407586965169005</v>
      </c>
      <c r="H56" s="13">
        <v>23.245655936814799</v>
      </c>
      <c r="I56" s="13">
        <v>4.3000624037095286E-2</v>
      </c>
    </row>
    <row r="57" spans="1:9" x14ac:dyDescent="0.25">
      <c r="A57" s="17" t="s">
        <v>62</v>
      </c>
      <c r="B57" s="13">
        <v>1</v>
      </c>
      <c r="C57" s="13">
        <v>1942.7318214285715</v>
      </c>
      <c r="D57" s="13">
        <v>0.829486791127374</v>
      </c>
      <c r="E57" s="13">
        <v>35.519407938964179</v>
      </c>
      <c r="F57" s="13">
        <v>5390233.9327860437</v>
      </c>
      <c r="G57" s="13">
        <v>1.4254294263777323</v>
      </c>
      <c r="H57" s="13">
        <v>49.296931134652873</v>
      </c>
      <c r="I57" s="13">
        <v>6.7255283470068761E-2</v>
      </c>
    </row>
    <row r="58" spans="1:9" x14ac:dyDescent="0.25">
      <c r="A58" s="17" t="s">
        <v>63</v>
      </c>
      <c r="B58" s="13">
        <v>1</v>
      </c>
      <c r="C58" s="13">
        <v>807.34153611111117</v>
      </c>
      <c r="D58" s="13">
        <v>0.83350361024060127</v>
      </c>
      <c r="E58" s="13">
        <v>50.742011341377406</v>
      </c>
      <c r="F58" s="13">
        <v>1338454.9213039477</v>
      </c>
      <c r="G58" s="13">
        <v>0.64830583842574152</v>
      </c>
      <c r="H58" s="13">
        <v>31.914795027569824</v>
      </c>
      <c r="I58" s="13">
        <v>4.0620143762232712E-2</v>
      </c>
    </row>
    <row r="59" spans="1:9" x14ac:dyDescent="0.25">
      <c r="A59" s="17" t="s">
        <v>64</v>
      </c>
      <c r="B59" s="13">
        <v>1</v>
      </c>
      <c r="C59" s="13">
        <v>1685.6565976307193</v>
      </c>
      <c r="D59" s="13">
        <v>0.61521933201034618</v>
      </c>
      <c r="E59" s="13">
        <v>76.113017012066095</v>
      </c>
      <c r="F59" s="13">
        <v>8515676.5826539285</v>
      </c>
      <c r="G59" s="13">
        <v>0.62987019323464299</v>
      </c>
      <c r="H59" s="13">
        <v>45.873386815864954</v>
      </c>
      <c r="I59" s="13">
        <v>0.12322481293285188</v>
      </c>
    </row>
    <row r="60" spans="1:9" x14ac:dyDescent="0.25">
      <c r="A60" s="17" t="s">
        <v>65</v>
      </c>
      <c r="B60" s="13">
        <v>1</v>
      </c>
      <c r="C60" s="13">
        <v>588.59534544695066</v>
      </c>
      <c r="D60" s="13">
        <v>0.70219420229473228</v>
      </c>
      <c r="E60" s="13">
        <v>71.038815877928357</v>
      </c>
      <c r="F60" s="13">
        <v>948599.34186573757</v>
      </c>
      <c r="G60" s="13">
        <v>0.42765283521822234</v>
      </c>
      <c r="H60" s="13">
        <v>27.317379180195072</v>
      </c>
      <c r="I60" s="13">
        <v>4.0982852733502002E-2</v>
      </c>
    </row>
    <row r="61" spans="1:9" x14ac:dyDescent="0.25">
      <c r="A61" s="17" t="s">
        <v>66</v>
      </c>
      <c r="B61" s="13">
        <v>1</v>
      </c>
      <c r="C61" s="13">
        <v>618.72749305555556</v>
      </c>
      <c r="D61" s="13">
        <v>0.74980000000000002</v>
      </c>
      <c r="E61" s="13">
        <v>79.49581776815792</v>
      </c>
      <c r="F61" s="13">
        <v>894295.748318717</v>
      </c>
      <c r="G61" s="13">
        <v>0.60191033528336169</v>
      </c>
      <c r="H61" s="13">
        <v>27.864132607485754</v>
      </c>
      <c r="I61" s="13">
        <v>4.1068569521860616E-2</v>
      </c>
    </row>
    <row r="62" spans="1:9" x14ac:dyDescent="0.25">
      <c r="A62" s="17" t="s">
        <v>67</v>
      </c>
      <c r="B62" s="13">
        <v>1</v>
      </c>
      <c r="C62" s="13">
        <v>568.44389610061057</v>
      </c>
      <c r="D62" s="13">
        <v>0.59897299454251574</v>
      </c>
      <c r="E62" s="13">
        <v>233.41325217033605</v>
      </c>
      <c r="F62" s="13">
        <v>2990220.9066898101</v>
      </c>
      <c r="G62" s="13">
        <v>0.11619499716068511</v>
      </c>
      <c r="H62" s="13">
        <v>26.886780145848174</v>
      </c>
      <c r="I62" s="13">
        <v>0.13252125513930527</v>
      </c>
    </row>
    <row r="63" spans="1:9" x14ac:dyDescent="0.25">
      <c r="A63" s="17" t="s">
        <v>68</v>
      </c>
      <c r="B63" s="13">
        <v>1</v>
      </c>
      <c r="C63" s="13">
        <v>937.5056166666667</v>
      </c>
      <c r="D63" s="13">
        <v>0.92223587663009576</v>
      </c>
      <c r="E63" s="13">
        <v>57.507612853561056</v>
      </c>
      <c r="F63" s="13">
        <v>1996700.6482765127</v>
      </c>
      <c r="G63" s="13">
        <v>0.60568401171559272</v>
      </c>
      <c r="H63" s="13">
        <v>34.537663765400147</v>
      </c>
      <c r="I63" s="13">
        <v>5.3803004570141831E-2</v>
      </c>
    </row>
    <row r="64" spans="1:9" x14ac:dyDescent="0.25">
      <c r="A64" s="17" t="s">
        <v>69</v>
      </c>
      <c r="B64" s="13">
        <v>1</v>
      </c>
      <c r="C64" s="13">
        <v>996.06265170940162</v>
      </c>
      <c r="D64" s="13">
        <v>0.70609999999999995</v>
      </c>
      <c r="E64" s="13">
        <v>108.24962419493848</v>
      </c>
      <c r="F64" s="13">
        <v>4162598.2374756113</v>
      </c>
      <c r="G64" s="13">
        <v>0.33998361001951144</v>
      </c>
      <c r="H64" s="13">
        <v>35.452936177374191</v>
      </c>
      <c r="I64" s="13">
        <v>0.10477781518535234</v>
      </c>
    </row>
    <row r="65" spans="1:9" x14ac:dyDescent="0.25">
      <c r="A65" s="17" t="s">
        <v>70</v>
      </c>
      <c r="B65" s="13">
        <v>1</v>
      </c>
      <c r="C65" s="13">
        <v>1441.8360595238094</v>
      </c>
      <c r="D65" s="13">
        <v>0.78439999999999999</v>
      </c>
      <c r="E65" s="13">
        <v>30.445206804826437</v>
      </c>
      <c r="F65" s="13">
        <v>2470117.5044581308</v>
      </c>
      <c r="G65" s="13">
        <v>1.523024270032258</v>
      </c>
      <c r="H65" s="13">
        <v>42.667102262296773</v>
      </c>
      <c r="I65" s="13">
        <v>4.2879595883044207E-2</v>
      </c>
    </row>
    <row r="66" spans="1:9" x14ac:dyDescent="0.25">
      <c r="A66" s="17" t="s">
        <v>71</v>
      </c>
      <c r="B66" s="13">
        <v>1</v>
      </c>
      <c r="C66" s="13">
        <v>379.64567437275991</v>
      </c>
      <c r="D66" s="13">
        <v>0.75649311308190059</v>
      </c>
      <c r="E66" s="13">
        <v>143.76903213390264</v>
      </c>
      <c r="F66" s="13">
        <v>814749.37470638601</v>
      </c>
      <c r="G66" s="13">
        <v>0.15583680394549401</v>
      </c>
      <c r="H66" s="13">
        <v>21.894083603300157</v>
      </c>
      <c r="I66" s="13">
        <v>5.353250059908133E-2</v>
      </c>
    </row>
    <row r="67" spans="1:9" x14ac:dyDescent="0.25">
      <c r="A67" s="17" t="s">
        <v>72</v>
      </c>
      <c r="B67" s="13">
        <v>1</v>
      </c>
      <c r="C67" s="13">
        <v>354.80239591155618</v>
      </c>
      <c r="D67" s="13">
        <v>0.56200000000000006</v>
      </c>
      <c r="E67" s="13">
        <v>241.8702540605656</v>
      </c>
      <c r="F67" s="13">
        <v>1225475.8272534341</v>
      </c>
      <c r="G67" s="13">
        <v>8.7873223080163168E-2</v>
      </c>
      <c r="H67" s="13">
        <v>21.214726851722393</v>
      </c>
      <c r="I67" s="13">
        <v>8.5938214656301928E-2</v>
      </c>
    </row>
    <row r="68" spans="1:9" x14ac:dyDescent="0.25">
      <c r="A68" s="16" t="s">
        <v>73</v>
      </c>
      <c r="B68" s="13">
        <v>15</v>
      </c>
      <c r="C68" s="13">
        <v>3326.4585108951696</v>
      </c>
      <c r="D68" s="13">
        <v>0.63324264000377939</v>
      </c>
      <c r="E68" s="13">
        <v>41.285132617334405</v>
      </c>
      <c r="F68" s="13">
        <v>11561070.885302665</v>
      </c>
      <c r="G68" s="13">
        <v>3.5752083660965135</v>
      </c>
      <c r="H68" s="13">
        <v>61.913761083902621</v>
      </c>
      <c r="I68" s="13">
        <v>9.3941310473455136E-2</v>
      </c>
    </row>
    <row r="69" spans="1:9" x14ac:dyDescent="0.25">
      <c r="A69" s="17" t="s">
        <v>74</v>
      </c>
      <c r="B69" s="13">
        <v>1</v>
      </c>
      <c r="C69" s="13">
        <v>2512.9790819735817</v>
      </c>
      <c r="D69" s="13">
        <v>0.53710000000000002</v>
      </c>
      <c r="E69" s="13">
        <v>71.038815877928371</v>
      </c>
      <c r="F69" s="13">
        <v>17529828.250895403</v>
      </c>
      <c r="G69" s="13">
        <v>0.83285767152228163</v>
      </c>
      <c r="H69" s="13">
        <v>56.484654445594174</v>
      </c>
      <c r="I69" s="13">
        <v>0.17633986069602806</v>
      </c>
    </row>
    <row r="70" spans="1:9" x14ac:dyDescent="0.25">
      <c r="A70" s="17" t="s">
        <v>75</v>
      </c>
      <c r="B70" s="13">
        <v>1</v>
      </c>
      <c r="C70" s="13">
        <v>1688.4127153679656</v>
      </c>
      <c r="D70" s="13">
        <v>0.78562183308882438</v>
      </c>
      <c r="E70" s="13">
        <v>43.976409829193749</v>
      </c>
      <c r="F70" s="13">
        <v>5034699.0092366077</v>
      </c>
      <c r="G70" s="13">
        <v>1.0927906344330605</v>
      </c>
      <c r="H70" s="13">
        <v>46.098667555462278</v>
      </c>
      <c r="I70" s="13">
        <v>7.3024044638248034E-2</v>
      </c>
    </row>
    <row r="71" spans="1:9" x14ac:dyDescent="0.25">
      <c r="A71" s="17" t="s">
        <v>76</v>
      </c>
      <c r="B71" s="13">
        <v>1</v>
      </c>
      <c r="C71" s="13">
        <v>3065.910100957854</v>
      </c>
      <c r="D71" s="13">
        <v>0.55740000000000001</v>
      </c>
      <c r="E71" s="13">
        <v>22.035404980273317</v>
      </c>
      <c r="F71" s="13">
        <v>8056089.728796619</v>
      </c>
      <c r="G71" s="13">
        <v>2.9483159566546759</v>
      </c>
      <c r="H71" s="13">
        <v>62.433903155310169</v>
      </c>
      <c r="I71" s="13">
        <v>6.680973234239572E-2</v>
      </c>
    </row>
    <row r="72" spans="1:9" x14ac:dyDescent="0.25">
      <c r="A72" s="17" t="s">
        <v>77</v>
      </c>
      <c r="B72" s="13">
        <v>1</v>
      </c>
      <c r="C72" s="13">
        <v>1277.1651915954415</v>
      </c>
      <c r="D72" s="13">
        <v>0.829486791127374</v>
      </c>
      <c r="E72" s="13">
        <v>50.742011341377406</v>
      </c>
      <c r="F72" s="13">
        <v>3234246.3098925799</v>
      </c>
      <c r="G72" s="13">
        <v>0.83337070604753294</v>
      </c>
      <c r="H72" s="13">
        <v>40.228754805754875</v>
      </c>
      <c r="I72" s="13">
        <v>6.38500733503682E-2</v>
      </c>
    </row>
    <row r="73" spans="1:9" x14ac:dyDescent="0.25">
      <c r="A73" s="17" t="s">
        <v>78</v>
      </c>
      <c r="B73" s="13">
        <v>1</v>
      </c>
      <c r="C73" s="13">
        <v>2336.0960799019608</v>
      </c>
      <c r="D73" s="13">
        <v>0.78300193959814579</v>
      </c>
      <c r="E73" s="13">
        <v>59.199013231606976</v>
      </c>
      <c r="F73" s="13">
        <v>12576142.965493454</v>
      </c>
      <c r="G73" s="13">
        <v>1.020801661359874</v>
      </c>
      <c r="H73" s="13">
        <v>54.521321809702783</v>
      </c>
      <c r="I73" s="13">
        <v>0.13701783797013919</v>
      </c>
    </row>
    <row r="74" spans="1:9" x14ac:dyDescent="0.25">
      <c r="A74" s="17" t="s">
        <v>79</v>
      </c>
      <c r="B74" s="13">
        <v>1</v>
      </c>
      <c r="C74" s="13">
        <v>6846.9735185185191</v>
      </c>
      <c r="D74" s="13">
        <v>0.55483504454145693</v>
      </c>
      <c r="E74" s="13">
        <v>6.415371070206155</v>
      </c>
      <c r="F74" s="13">
        <v>11869591.613210505</v>
      </c>
      <c r="G74" s="13">
        <v>14.9963396248513</v>
      </c>
      <c r="H74" s="13">
        <v>93.345439413871034</v>
      </c>
      <c r="I74" s="13">
        <v>4.3830132573051843E-2</v>
      </c>
    </row>
    <row r="75" spans="1:9" x14ac:dyDescent="0.25">
      <c r="A75" s="17" t="s">
        <v>80</v>
      </c>
      <c r="B75" s="13">
        <v>1</v>
      </c>
      <c r="C75" s="13">
        <v>1335.9319534231199</v>
      </c>
      <c r="D75" s="13">
        <v>0.55225985294598345</v>
      </c>
      <c r="E75" s="13">
        <v>109.94102457298436</v>
      </c>
      <c r="F75" s="13">
        <v>7581465.015030886</v>
      </c>
      <c r="G75" s="13">
        <v>0.39623436694389508</v>
      </c>
      <c r="H75" s="13">
        <v>41.163623535347291</v>
      </c>
      <c r="I75" s="13">
        <v>0.1441693561581793</v>
      </c>
    </row>
    <row r="76" spans="1:9" x14ac:dyDescent="0.25">
      <c r="A76" s="17" t="s">
        <v>81</v>
      </c>
      <c r="B76" s="13">
        <v>1</v>
      </c>
      <c r="C76" s="13">
        <v>5498.8736188197772</v>
      </c>
      <c r="D76" s="13">
        <v>0.4158</v>
      </c>
      <c r="E76" s="13">
        <v>17.572538148825554</v>
      </c>
      <c r="F76" s="13">
        <v>20962386.257990405</v>
      </c>
      <c r="G76" s="13">
        <v>4.7931990801828137</v>
      </c>
      <c r="H76" s="13">
        <v>83.582830454667061</v>
      </c>
      <c r="I76" s="13">
        <v>9.6083609147987123E-2</v>
      </c>
    </row>
    <row r="77" spans="1:9" x14ac:dyDescent="0.25">
      <c r="A77" s="17" t="s">
        <v>82</v>
      </c>
      <c r="B77" s="13">
        <v>1</v>
      </c>
      <c r="C77" s="13">
        <v>3341.34878175618</v>
      </c>
      <c r="D77" s="13">
        <v>0.54172243013707244</v>
      </c>
      <c r="E77" s="13">
        <v>15.898963087032646</v>
      </c>
      <c r="F77" s="13">
        <v>7094268.0627534492</v>
      </c>
      <c r="G77" s="13">
        <v>4.1777639810810472</v>
      </c>
      <c r="H77" s="13">
        <v>65.206460313758882</v>
      </c>
      <c r="I77" s="13">
        <v>5.3334039280765903E-2</v>
      </c>
    </row>
    <row r="78" spans="1:9" x14ac:dyDescent="0.25">
      <c r="A78" s="17" t="s">
        <v>83</v>
      </c>
      <c r="B78" s="13">
        <v>1</v>
      </c>
      <c r="C78" s="13">
        <v>1538.9379592592593</v>
      </c>
      <c r="D78" s="13">
        <v>0.72456524177640147</v>
      </c>
      <c r="E78" s="13">
        <v>47.359210585285581</v>
      </c>
      <c r="F78" s="13">
        <v>4474791.0689928615</v>
      </c>
      <c r="G78" s="13">
        <v>0.93568612611108926</v>
      </c>
      <c r="H78" s="13">
        <v>44.230245006959365</v>
      </c>
      <c r="I78" s="13">
        <v>7.2969302465012584E-2</v>
      </c>
    </row>
    <row r="79" spans="1:9" x14ac:dyDescent="0.25">
      <c r="A79" s="17" t="s">
        <v>84</v>
      </c>
      <c r="B79" s="13">
        <v>1</v>
      </c>
      <c r="C79" s="13">
        <v>8955.3186186868697</v>
      </c>
      <c r="D79" s="13">
        <v>0.433</v>
      </c>
      <c r="E79" s="13">
        <v>8.6468044859300353</v>
      </c>
      <c r="F79" s="13">
        <v>29312546.413004816</v>
      </c>
      <c r="G79" s="13">
        <v>12.569668482386382</v>
      </c>
      <c r="H79" s="13">
        <v>106.40460969253699</v>
      </c>
      <c r="I79" s="13">
        <v>7.8846478034808196E-2</v>
      </c>
    </row>
    <row r="80" spans="1:9" x14ac:dyDescent="0.25">
      <c r="A80" s="17" t="s">
        <v>85</v>
      </c>
      <c r="B80" s="13">
        <v>1</v>
      </c>
      <c r="C80" s="13">
        <v>2878.6002424242429</v>
      </c>
      <c r="D80" s="13">
        <v>0.69279999999999997</v>
      </c>
      <c r="E80" s="13">
        <v>64.273214365744707</v>
      </c>
      <c r="F80" s="13">
        <v>20468579.423949882</v>
      </c>
      <c r="G80" s="13">
        <v>0.98056347197234439</v>
      </c>
      <c r="H80" s="13">
        <v>60.364742962661303</v>
      </c>
      <c r="I80" s="13">
        <v>0.1801067023649571</v>
      </c>
    </row>
    <row r="81" spans="1:9" x14ac:dyDescent="0.25">
      <c r="A81" s="17" t="s">
        <v>86</v>
      </c>
      <c r="B81" s="13">
        <v>1</v>
      </c>
      <c r="C81" s="13">
        <v>1799.833691086691</v>
      </c>
      <c r="D81" s="13">
        <v>0.69041842051739144</v>
      </c>
      <c r="E81" s="13">
        <v>49.050610963331486</v>
      </c>
      <c r="F81" s="13">
        <v>5997976.9181589289</v>
      </c>
      <c r="G81" s="13">
        <v>1.0602243690715711</v>
      </c>
      <c r="H81" s="13">
        <v>47.495314209838263</v>
      </c>
      <c r="I81" s="13">
        <v>8.3667946030072826E-2</v>
      </c>
    </row>
    <row r="82" spans="1:9" x14ac:dyDescent="0.25">
      <c r="A82" s="17" t="s">
        <v>87</v>
      </c>
      <c r="B82" s="13">
        <v>1</v>
      </c>
      <c r="C82" s="13">
        <v>5040.9062472222222</v>
      </c>
      <c r="D82" s="13">
        <v>0.75649311308190059</v>
      </c>
      <c r="E82" s="13">
        <v>14.225388025239738</v>
      </c>
      <c r="F82" s="13">
        <v>14328379.577532282</v>
      </c>
      <c r="G82" s="13">
        <v>5.7501342937102242</v>
      </c>
      <c r="H82" s="13">
        <v>79.576870095179174</v>
      </c>
      <c r="I82" s="13">
        <v>6.9863042572003015E-2</v>
      </c>
    </row>
    <row r="83" spans="1:9" x14ac:dyDescent="0.25">
      <c r="A83" s="17" t="s">
        <v>88</v>
      </c>
      <c r="B83" s="13">
        <v>1</v>
      </c>
      <c r="C83" s="13">
        <v>1779.5898624338624</v>
      </c>
      <c r="D83" s="13">
        <v>0.64413493324214111</v>
      </c>
      <c r="E83" s="13">
        <v>38.902208695056011</v>
      </c>
      <c r="F83" s="13">
        <v>4895072.664601258</v>
      </c>
      <c r="G83" s="13">
        <v>1.2401750651196142</v>
      </c>
      <c r="H83" s="13">
        <v>47.568978801895867</v>
      </c>
      <c r="I83" s="13">
        <v>6.9207499477809728E-2</v>
      </c>
    </row>
    <row r="84" spans="1:9" x14ac:dyDescent="0.25">
      <c r="A84" s="16" t="s">
        <v>89</v>
      </c>
      <c r="B84" s="13">
        <v>15</v>
      </c>
      <c r="C84" s="13">
        <v>34351.645723830814</v>
      </c>
      <c r="D84" s="13">
        <v>0.475451803228576</v>
      </c>
      <c r="E84" s="13">
        <v>23.763454807840159</v>
      </c>
      <c r="F84" s="13">
        <v>440135300.05790788</v>
      </c>
      <c r="G84" s="13">
        <v>39.055189361910394</v>
      </c>
      <c r="H84" s="13">
        <v>165.02714559347254</v>
      </c>
      <c r="I84" s="13">
        <v>0.25162023416647616</v>
      </c>
    </row>
    <row r="85" spans="1:9" x14ac:dyDescent="0.25">
      <c r="A85" s="17" t="s">
        <v>90</v>
      </c>
      <c r="B85" s="13">
        <v>1</v>
      </c>
      <c r="C85" s="13">
        <v>3119.151024326939</v>
      </c>
      <c r="D85" s="13">
        <v>0.49215505076337551</v>
      </c>
      <c r="E85" s="13">
        <v>28.171846873513985</v>
      </c>
      <c r="F85" s="13">
        <v>10890055.57920767</v>
      </c>
      <c r="G85" s="13">
        <v>2.2868824953696394</v>
      </c>
      <c r="H85" s="13">
        <v>62.978958783933969</v>
      </c>
      <c r="I85" s="13">
        <v>8.7856928904119183E-2</v>
      </c>
    </row>
    <row r="86" spans="1:9" x14ac:dyDescent="0.25">
      <c r="A86" s="17" t="s">
        <v>91</v>
      </c>
      <c r="B86" s="13">
        <v>1</v>
      </c>
      <c r="C86" s="13">
        <v>7093.7029166666662</v>
      </c>
      <c r="D86" s="13">
        <v>0.65200076505863747</v>
      </c>
      <c r="E86" s="13">
        <v>43.976409829193749</v>
      </c>
      <c r="F86" s="13">
        <v>86873902.877760336</v>
      </c>
      <c r="G86" s="13">
        <v>2.1929643517640516</v>
      </c>
      <c r="H86" s="13">
        <v>94.855053564114726</v>
      </c>
      <c r="I86" s="13">
        <v>0.30831831162601087</v>
      </c>
    </row>
    <row r="87" spans="1:9" x14ac:dyDescent="0.25">
      <c r="A87" s="17" t="s">
        <v>92</v>
      </c>
      <c r="B87" s="13">
        <v>1</v>
      </c>
      <c r="C87" s="13">
        <v>9579.8738891975318</v>
      </c>
      <c r="D87" s="13">
        <v>0.35457208990821976</v>
      </c>
      <c r="E87" s="13">
        <v>22.593263334204284</v>
      </c>
      <c r="F87" s="13">
        <v>85360974.073399931</v>
      </c>
      <c r="G87" s="13">
        <v>4.8959865152001596</v>
      </c>
      <c r="H87" s="13">
        <v>110.15590245657863</v>
      </c>
      <c r="I87" s="13">
        <v>0.21839859254077823</v>
      </c>
    </row>
    <row r="88" spans="1:9" x14ac:dyDescent="0.25">
      <c r="A88" s="17" t="s">
        <v>93</v>
      </c>
      <c r="B88" s="13">
        <v>1</v>
      </c>
      <c r="C88" s="13">
        <v>125816.3343205814</v>
      </c>
      <c r="D88" s="13">
        <v>0.39698628338501551</v>
      </c>
      <c r="E88" s="13">
        <v>2.1532118055611629</v>
      </c>
      <c r="F88" s="13">
        <v>1323535351.2530954</v>
      </c>
      <c r="G88" s="13">
        <v>194.6872753569744</v>
      </c>
      <c r="H88" s="13">
        <v>396.07327395651123</v>
      </c>
      <c r="I88" s="13">
        <v>0.25729064931577422</v>
      </c>
    </row>
    <row r="89" spans="1:9" x14ac:dyDescent="0.25">
      <c r="A89" s="17" t="s">
        <v>94</v>
      </c>
      <c r="B89" s="13">
        <v>1</v>
      </c>
      <c r="C89" s="13">
        <v>10489.997667464115</v>
      </c>
      <c r="D89" s="13">
        <v>0.66956478001988362</v>
      </c>
      <c r="E89" s="13">
        <v>15.620033910067159</v>
      </c>
      <c r="F89" s="13">
        <v>60670909.421216644</v>
      </c>
      <c r="G89" s="13">
        <v>8.7271073511932045</v>
      </c>
      <c r="H89" s="13">
        <v>114.19512361285331</v>
      </c>
      <c r="I89" s="13">
        <v>0.14767938522795498</v>
      </c>
    </row>
    <row r="90" spans="1:9" x14ac:dyDescent="0.25">
      <c r="A90" s="17" t="s">
        <v>95</v>
      </c>
      <c r="B90" s="13">
        <v>1</v>
      </c>
      <c r="C90" s="13">
        <v>8908.4982367167922</v>
      </c>
      <c r="D90" s="13">
        <v>0.52703414696441198</v>
      </c>
      <c r="E90" s="13">
        <v>39.050084775167903</v>
      </c>
      <c r="F90" s="13">
        <v>118577145.61511548</v>
      </c>
      <c r="G90" s="13">
        <v>2.8677744286879627</v>
      </c>
      <c r="H90" s="13">
        <v>105.97078065434016</v>
      </c>
      <c r="I90" s="13">
        <v>0.33487601697382674</v>
      </c>
    </row>
    <row r="91" spans="1:9" x14ac:dyDescent="0.25">
      <c r="A91" s="17" t="s">
        <v>96</v>
      </c>
      <c r="B91" s="13">
        <v>1</v>
      </c>
      <c r="C91" s="13">
        <v>71419.809055555554</v>
      </c>
      <c r="D91" s="13">
        <v>0.3286227855955039</v>
      </c>
      <c r="E91" s="13">
        <v>4.4628668314477595</v>
      </c>
      <c r="F91" s="13">
        <v>876480943.94811249</v>
      </c>
      <c r="G91" s="13">
        <v>70.723851905531689</v>
      </c>
      <c r="H91" s="13">
        <v>301.03660213254261</v>
      </c>
      <c r="I91" s="13">
        <v>0.31248388221697371</v>
      </c>
    </row>
    <row r="92" spans="1:9" x14ac:dyDescent="0.25">
      <c r="A92" s="17" t="s">
        <v>97</v>
      </c>
      <c r="B92" s="13">
        <v>1</v>
      </c>
      <c r="C92" s="13">
        <v>201281.92009999999</v>
      </c>
      <c r="D92" s="13">
        <v>0.29072545226727109</v>
      </c>
      <c r="E92" s="13">
        <v>1.9744068391329053</v>
      </c>
      <c r="F92" s="13">
        <v>3160962141.2892785</v>
      </c>
      <c r="G92" s="13">
        <v>260.34612044481213</v>
      </c>
      <c r="H92" s="13">
        <v>504.10164882980888</v>
      </c>
      <c r="I92" s="13">
        <v>0.39038787833053989</v>
      </c>
    </row>
    <row r="93" spans="1:9" x14ac:dyDescent="0.25">
      <c r="A93" s="17" t="s">
        <v>98</v>
      </c>
      <c r="B93" s="13">
        <v>1</v>
      </c>
      <c r="C93" s="13">
        <v>5381.7794526143798</v>
      </c>
      <c r="D93" s="13">
        <v>0.41452707438929987</v>
      </c>
      <c r="E93" s="13">
        <v>26.219342634755591</v>
      </c>
      <c r="F93" s="13">
        <v>31266037.67885083</v>
      </c>
      <c r="G93" s="13">
        <v>3.3084346339230706</v>
      </c>
      <c r="H93" s="13">
        <v>80.730578647907109</v>
      </c>
      <c r="I93" s="13">
        <v>0.13073652411754549</v>
      </c>
    </row>
    <row r="94" spans="1:9" x14ac:dyDescent="0.25">
      <c r="A94" s="17" t="s">
        <v>99</v>
      </c>
      <c r="B94" s="13">
        <v>1</v>
      </c>
      <c r="C94" s="13">
        <v>6433.9860619136962</v>
      </c>
      <c r="D94" s="13">
        <v>0.49836176189996784</v>
      </c>
      <c r="E94" s="13">
        <v>33.750430412823683</v>
      </c>
      <c r="F94" s="13">
        <v>55384398.505457245</v>
      </c>
      <c r="G94" s="13">
        <v>2.6831848435937533</v>
      </c>
      <c r="H94" s="13">
        <v>90.463713710745878</v>
      </c>
      <c r="I94" s="13">
        <v>0.21693839048934693</v>
      </c>
    </row>
    <row r="95" spans="1:9" x14ac:dyDescent="0.25">
      <c r="A95" s="17" t="s">
        <v>100</v>
      </c>
      <c r="B95" s="13">
        <v>1</v>
      </c>
      <c r="C95" s="13">
        <v>22994.490359523814</v>
      </c>
      <c r="D95" s="13">
        <v>0.49949262029397079</v>
      </c>
      <c r="E95" s="13">
        <v>12.272883786481339</v>
      </c>
      <c r="F95" s="13">
        <v>238330563.69080815</v>
      </c>
      <c r="G95" s="13">
        <v>15.482589329696394</v>
      </c>
      <c r="H95" s="13">
        <v>169.69025398792931</v>
      </c>
      <c r="I95" s="13">
        <v>0.26272290198415554</v>
      </c>
    </row>
    <row r="96" spans="1:9" x14ac:dyDescent="0.25">
      <c r="A96" s="17" t="s">
        <v>101</v>
      </c>
      <c r="B96" s="13">
        <v>1</v>
      </c>
      <c r="C96" s="13">
        <v>19385.256141234568</v>
      </c>
      <c r="D96" s="13">
        <v>0.3097669929955027</v>
      </c>
      <c r="E96" s="13">
        <v>20.082900741514923</v>
      </c>
      <c r="F96" s="13">
        <v>305551729.82613772</v>
      </c>
      <c r="G96" s="13">
        <v>7.9734630988500657</v>
      </c>
      <c r="H96" s="13">
        <v>155.6269303707254</v>
      </c>
      <c r="I96" s="13">
        <v>0.38059569249716646</v>
      </c>
    </row>
    <row r="97" spans="1:9" x14ac:dyDescent="0.25">
      <c r="A97" s="17" t="s">
        <v>102</v>
      </c>
      <c r="B97" s="13">
        <v>1</v>
      </c>
      <c r="C97" s="13">
        <v>5535.0934165671306</v>
      </c>
      <c r="D97" s="13">
        <v>0.55398789112485081</v>
      </c>
      <c r="E97" s="13">
        <v>42.955093252684698</v>
      </c>
      <c r="F97" s="13">
        <v>51968640.241068691</v>
      </c>
      <c r="G97" s="13">
        <v>1.9712922219416782</v>
      </c>
      <c r="H97" s="13">
        <v>83.814579902756293</v>
      </c>
      <c r="I97" s="13">
        <v>0.23603048932882467</v>
      </c>
    </row>
    <row r="98" spans="1:9" x14ac:dyDescent="0.25">
      <c r="A98" s="17" t="s">
        <v>103</v>
      </c>
      <c r="B98" s="13">
        <v>1</v>
      </c>
      <c r="C98" s="13">
        <v>4896.7440666666662</v>
      </c>
      <c r="D98" s="13">
        <v>0.61346204907008151</v>
      </c>
      <c r="E98" s="13">
        <v>38.902208695056011</v>
      </c>
      <c r="F98" s="13">
        <v>39272821.011815041</v>
      </c>
      <c r="G98" s="13">
        <v>2.2049884424891175</v>
      </c>
      <c r="H98" s="13">
        <v>77.744067166362868</v>
      </c>
      <c r="I98" s="13">
        <v>0.18361672856608516</v>
      </c>
    </row>
    <row r="99" spans="1:9" x14ac:dyDescent="0.25">
      <c r="A99" s="17" t="s">
        <v>104</v>
      </c>
      <c r="B99" s="13">
        <v>1</v>
      </c>
      <c r="C99" s="13">
        <v>12938.049148433047</v>
      </c>
      <c r="D99" s="13">
        <v>0.53051730469264768</v>
      </c>
      <c r="E99" s="13">
        <v>24.266838395997198</v>
      </c>
      <c r="F99" s="13">
        <v>156903885.85729373</v>
      </c>
      <c r="G99" s="13">
        <v>5.4759250086286544</v>
      </c>
      <c r="H99" s="13">
        <v>127.9697161249772</v>
      </c>
      <c r="I99" s="13">
        <v>0.30637114037804131</v>
      </c>
    </row>
    <row r="100" spans="1:9" x14ac:dyDescent="0.25">
      <c r="A100" s="16" t="s">
        <v>105</v>
      </c>
      <c r="B100" s="13"/>
      <c r="C100" s="13"/>
      <c r="D100" s="13"/>
      <c r="E100" s="13"/>
      <c r="F100" s="13"/>
      <c r="G100" s="13"/>
      <c r="H100" s="13"/>
      <c r="I100" s="13"/>
    </row>
    <row r="101" spans="1:9" x14ac:dyDescent="0.25">
      <c r="A101" s="17" t="s">
        <v>105</v>
      </c>
      <c r="B101" s="13"/>
      <c r="C101" s="13"/>
      <c r="D101" s="13"/>
      <c r="E101" s="13"/>
      <c r="F101" s="13"/>
      <c r="G101" s="13"/>
      <c r="H101" s="13"/>
      <c r="I101" s="13"/>
    </row>
    <row r="102" spans="1:9" x14ac:dyDescent="0.25">
      <c r="A102" s="16" t="s">
        <v>106</v>
      </c>
      <c r="B102" s="13">
        <v>90</v>
      </c>
      <c r="C102" s="13">
        <v>11532.79180823901</v>
      </c>
      <c r="D102" s="13">
        <v>0.57003675295861034</v>
      </c>
      <c r="E102" s="13">
        <v>37.510694848409166</v>
      </c>
      <c r="F102" s="13">
        <v>99214341.3804598</v>
      </c>
      <c r="G102" s="13">
        <v>13.821939757583431</v>
      </c>
      <c r="H102" s="13">
        <v>97.491400746936179</v>
      </c>
      <c r="I102" s="13">
        <v>0.12404099089330835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G18" sqref="G18"/>
    </sheetView>
  </sheetViews>
  <sheetFormatPr defaultRowHeight="15" x14ac:dyDescent="0.25"/>
  <sheetData>
    <row r="1" spans="1:13" x14ac:dyDescent="0.25">
      <c r="B1" t="s">
        <v>125</v>
      </c>
      <c r="C1" t="s">
        <v>126</v>
      </c>
      <c r="D1" t="s">
        <v>130</v>
      </c>
      <c r="E1" t="s">
        <v>132</v>
      </c>
      <c r="F1" t="s">
        <v>133</v>
      </c>
      <c r="G1" t="s">
        <v>127</v>
      </c>
      <c r="H1" t="s">
        <v>131</v>
      </c>
      <c r="I1" t="s">
        <v>128</v>
      </c>
      <c r="J1" t="s">
        <v>129</v>
      </c>
      <c r="K1" t="s">
        <v>134</v>
      </c>
      <c r="L1" t="s">
        <v>136</v>
      </c>
      <c r="M1" t="s">
        <v>135</v>
      </c>
    </row>
    <row r="2" spans="1:13" x14ac:dyDescent="0.25">
      <c r="A2" t="s">
        <v>177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</row>
    <row r="3" spans="1:13" x14ac:dyDescent="0.25">
      <c r="A3" t="s">
        <v>178</v>
      </c>
      <c r="B3">
        <v>0.3654</v>
      </c>
      <c r="C3">
        <v>0.97919999999999996</v>
      </c>
      <c r="D3">
        <v>0.68479999999999996</v>
      </c>
      <c r="E3">
        <v>0.24399999999999999</v>
      </c>
      <c r="F3">
        <v>0.35659999999999997</v>
      </c>
      <c r="G3">
        <v>0.73180000000000001</v>
      </c>
      <c r="H3">
        <v>0.84919999999999995</v>
      </c>
      <c r="I3">
        <v>0.7782</v>
      </c>
      <c r="J3">
        <v>0.78539999999999999</v>
      </c>
      <c r="K3">
        <v>0.96499999999999997</v>
      </c>
      <c r="L3">
        <v>0.94879999999999998</v>
      </c>
      <c r="M3">
        <v>0.99209999999999998</v>
      </c>
    </row>
    <row r="4" spans="1:13" x14ac:dyDescent="0.25">
      <c r="A4" t="s">
        <v>179</v>
      </c>
      <c r="B4" s="19">
        <v>6.8140000000000001E-18</v>
      </c>
      <c r="C4">
        <v>0.15790000000000001</v>
      </c>
      <c r="D4" s="19">
        <v>1.3290000000000001E-12</v>
      </c>
      <c r="E4" s="19">
        <v>2.2459999999999999E-19</v>
      </c>
      <c r="F4" s="19">
        <v>5.2469999999999999E-18</v>
      </c>
      <c r="G4" s="19">
        <v>1.58E-11</v>
      </c>
      <c r="H4" s="19">
        <v>3.9529999999999997E-8</v>
      </c>
      <c r="I4" s="19">
        <v>2.4850000000000002E-10</v>
      </c>
      <c r="J4" s="19">
        <v>3.9619999999999999E-10</v>
      </c>
      <c r="K4">
        <v>1.5779999999999999E-2</v>
      </c>
      <c r="L4">
        <v>1.418E-3</v>
      </c>
      <c r="M4">
        <v>0.87209999999999999</v>
      </c>
    </row>
    <row r="5" spans="1:13" x14ac:dyDescent="0.25">
      <c r="A5" t="s">
        <v>180</v>
      </c>
      <c r="B5">
        <v>24.57</v>
      </c>
      <c r="C5">
        <v>0.5151</v>
      </c>
      <c r="D5">
        <v>9.109</v>
      </c>
      <c r="E5">
        <v>31.49</v>
      </c>
      <c r="F5">
        <v>25.37</v>
      </c>
      <c r="G5">
        <v>4.2300000000000004</v>
      </c>
      <c r="H5">
        <v>4.1559999999999997</v>
      </c>
      <c r="I5">
        <v>3.5640000000000001</v>
      </c>
      <c r="J5">
        <v>3.8919999999999999</v>
      </c>
      <c r="K5">
        <v>0.77370000000000005</v>
      </c>
      <c r="L5">
        <v>1.9490000000000001</v>
      </c>
      <c r="M5">
        <v>0.14510000000000001</v>
      </c>
    </row>
    <row r="6" spans="1:13" x14ac:dyDescent="0.25">
      <c r="A6" t="s">
        <v>179</v>
      </c>
      <c r="B6" s="19">
        <v>1.1919999999999999E-56</v>
      </c>
      <c r="C6">
        <v>0.18679999999999999</v>
      </c>
      <c r="D6" s="19">
        <v>2.9150000000000002E-22</v>
      </c>
      <c r="E6" s="19">
        <v>9.1510000000000001E-71</v>
      </c>
      <c r="F6" s="19">
        <v>2.5970000000000002E-58</v>
      </c>
      <c r="G6" s="19">
        <v>1.3520000000000001E-10</v>
      </c>
      <c r="H6" s="19">
        <v>2.0509999999999999E-10</v>
      </c>
      <c r="I6" s="19">
        <v>5.655E-9</v>
      </c>
      <c r="J6" s="19">
        <v>9.0059999999999997E-10</v>
      </c>
      <c r="K6">
        <v>4.2860000000000002E-2</v>
      </c>
      <c r="L6" s="19">
        <v>5.24E-5</v>
      </c>
      <c r="M6">
        <v>0.96740000000000004</v>
      </c>
    </row>
    <row r="7" spans="1:13" x14ac:dyDescent="0.25">
      <c r="A7" t="s">
        <v>181</v>
      </c>
      <c r="B7">
        <v>1E-4</v>
      </c>
      <c r="C7">
        <v>0.185</v>
      </c>
      <c r="D7">
        <v>1E-4</v>
      </c>
      <c r="E7">
        <v>1E-4</v>
      </c>
      <c r="F7">
        <v>1E-4</v>
      </c>
      <c r="G7">
        <v>1E-4</v>
      </c>
      <c r="H7">
        <v>1E-4</v>
      </c>
      <c r="I7">
        <v>1E-4</v>
      </c>
      <c r="J7">
        <v>1E-4</v>
      </c>
      <c r="K7">
        <v>4.1200000000000001E-2</v>
      </c>
      <c r="L7">
        <v>1E-4</v>
      </c>
      <c r="M7">
        <v>0.97850000000000004</v>
      </c>
    </row>
    <row r="8" spans="1:13" x14ac:dyDescent="0.25">
      <c r="A8" t="s">
        <v>182</v>
      </c>
      <c r="B8">
        <v>5594</v>
      </c>
      <c r="C8">
        <v>2.8159999999999998</v>
      </c>
      <c r="D8">
        <v>241.5</v>
      </c>
      <c r="E8" s="19">
        <v>11280</v>
      </c>
      <c r="F8">
        <v>4751</v>
      </c>
      <c r="G8">
        <v>770.7</v>
      </c>
      <c r="H8">
        <v>52.08</v>
      </c>
      <c r="I8">
        <v>410.2</v>
      </c>
      <c r="J8">
        <v>255</v>
      </c>
      <c r="K8">
        <v>3.387</v>
      </c>
      <c r="L8">
        <v>6.1040000000000001</v>
      </c>
      <c r="M8">
        <v>0.65329999999999999</v>
      </c>
    </row>
    <row r="9" spans="1:13" x14ac:dyDescent="0.25">
      <c r="A9" t="s">
        <v>179</v>
      </c>
      <c r="B9">
        <v>0</v>
      </c>
      <c r="C9">
        <v>0.24460000000000001</v>
      </c>
      <c r="D9" s="19">
        <v>3.5890000000000001E-53</v>
      </c>
      <c r="E9">
        <v>0</v>
      </c>
      <c r="F9">
        <v>0</v>
      </c>
      <c r="G9" s="19">
        <v>4.4859999999999996E-168</v>
      </c>
      <c r="H9" s="19">
        <v>4.9190000000000003E-12</v>
      </c>
      <c r="I9" s="19">
        <v>8.5179999999999995E-90</v>
      </c>
      <c r="J9" s="19">
        <v>4.2559999999999997E-56</v>
      </c>
      <c r="K9">
        <v>0.18390000000000001</v>
      </c>
      <c r="L9">
        <v>4.727E-2</v>
      </c>
      <c r="M9">
        <v>0.72140000000000004</v>
      </c>
    </row>
    <row r="10" spans="1:13" x14ac:dyDescent="0.25">
      <c r="A10" t="s">
        <v>181</v>
      </c>
      <c r="B10">
        <v>1E-4</v>
      </c>
      <c r="C10">
        <v>0.16439999999999999</v>
      </c>
      <c r="D10">
        <v>1E-4</v>
      </c>
      <c r="E10">
        <v>1E-4</v>
      </c>
      <c r="F10">
        <v>1E-4</v>
      </c>
      <c r="G10">
        <v>1E-4</v>
      </c>
      <c r="H10">
        <v>4.0000000000000002E-4</v>
      </c>
      <c r="I10">
        <v>1E-4</v>
      </c>
      <c r="J10">
        <v>1E-4</v>
      </c>
      <c r="K10">
        <v>0.1164</v>
      </c>
      <c r="L10">
        <v>3.95E-2</v>
      </c>
      <c r="M10">
        <v>0.68559999999999999</v>
      </c>
    </row>
    <row r="12" spans="1:13" x14ac:dyDescent="0.25">
      <c r="A12" t="s">
        <v>183</v>
      </c>
    </row>
    <row r="14" spans="1:13" x14ac:dyDescent="0.25">
      <c r="B14" t="s">
        <v>125</v>
      </c>
      <c r="C14" s="20" t="s">
        <v>126</v>
      </c>
      <c r="D14" s="19" t="s">
        <v>130</v>
      </c>
      <c r="E14" s="19" t="s">
        <v>132</v>
      </c>
      <c r="F14" s="19" t="s">
        <v>133</v>
      </c>
      <c r="G14" s="19" t="s">
        <v>127</v>
      </c>
      <c r="H14" s="19" t="s">
        <v>131</v>
      </c>
      <c r="I14" s="19" t="s">
        <v>128</v>
      </c>
      <c r="J14" s="19" t="s">
        <v>129</v>
      </c>
      <c r="K14" t="s">
        <v>134</v>
      </c>
      <c r="L14" t="s">
        <v>136</v>
      </c>
      <c r="M14" t="s">
        <v>135</v>
      </c>
    </row>
    <row r="15" spans="1:13" x14ac:dyDescent="0.25">
      <c r="A15" t="s">
        <v>125</v>
      </c>
      <c r="B15" s="21"/>
      <c r="C15">
        <v>1.5969000000000001E-4</v>
      </c>
      <c r="D15" s="19">
        <v>1.1599999999999999E-2</v>
      </c>
      <c r="E15" s="19">
        <v>8.5683999999999995E-60</v>
      </c>
      <c r="F15" s="19">
        <v>1.3831E-63</v>
      </c>
      <c r="G15" s="19">
        <v>8.3564999999999998E-38</v>
      </c>
      <c r="H15" s="19">
        <v>2.7832999999999998E-8</v>
      </c>
      <c r="I15" s="19">
        <v>1.9454000000000001E-30</v>
      </c>
      <c r="J15" s="19">
        <v>8.5950999999999997E-22</v>
      </c>
      <c r="K15">
        <v>0.46183999999999997</v>
      </c>
      <c r="L15">
        <v>1.8273999999999999E-2</v>
      </c>
      <c r="M15">
        <v>3.4180000000000002E-2</v>
      </c>
    </row>
    <row r="16" spans="1:13" x14ac:dyDescent="0.25">
      <c r="A16" t="s">
        <v>126</v>
      </c>
      <c r="B16" s="21">
        <v>-0.38771</v>
      </c>
      <c r="C16" s="21"/>
      <c r="D16">
        <v>4.6109000000000002E-3</v>
      </c>
      <c r="E16" s="19">
        <v>1.6226999999999999E-3</v>
      </c>
      <c r="F16" s="19">
        <v>4.5489E-4</v>
      </c>
      <c r="G16" s="19">
        <v>7.9692999999999998E-8</v>
      </c>
      <c r="H16" s="32">
        <v>4.5563999999999999E-5</v>
      </c>
      <c r="I16" s="19">
        <v>4.9018000000000003E-8</v>
      </c>
      <c r="J16" s="19">
        <v>1.5963999999999999E-7</v>
      </c>
      <c r="K16">
        <v>0.87005999999999994</v>
      </c>
      <c r="L16" s="19">
        <v>2.9348000000000001E-5</v>
      </c>
      <c r="M16">
        <v>6.7192E-4</v>
      </c>
    </row>
    <row r="17" spans="1:13" x14ac:dyDescent="0.25">
      <c r="A17" t="s">
        <v>130</v>
      </c>
      <c r="B17" s="21">
        <v>-0.26499</v>
      </c>
      <c r="C17" s="21">
        <v>0.29604000000000003</v>
      </c>
      <c r="D17" s="21"/>
      <c r="E17">
        <v>0.10907</v>
      </c>
      <c r="F17" s="19">
        <v>1.3428000000000001E-2</v>
      </c>
      <c r="G17" s="19">
        <v>2.8690000000000001E-7</v>
      </c>
      <c r="H17" s="19">
        <v>0.24740999999999999</v>
      </c>
      <c r="I17" s="19">
        <v>8.9715000000000006E-8</v>
      </c>
      <c r="J17" s="19">
        <v>4.8153000000000005E-7</v>
      </c>
      <c r="K17">
        <v>0.35763</v>
      </c>
      <c r="L17" s="19">
        <v>1.5148999999999999E-7</v>
      </c>
      <c r="M17" s="19">
        <v>5.1674E-5</v>
      </c>
    </row>
    <row r="18" spans="1:13" x14ac:dyDescent="0.25">
      <c r="A18" t="s">
        <v>132</v>
      </c>
      <c r="B18" s="21">
        <v>0.97567999999999999</v>
      </c>
      <c r="C18" s="21">
        <v>-0.32758999999999999</v>
      </c>
      <c r="D18" s="21">
        <v>-0.17005000000000001</v>
      </c>
      <c r="E18" s="21"/>
      <c r="F18" s="19">
        <v>2.3633999999999998E-41</v>
      </c>
      <c r="G18" s="19">
        <v>5.3937999999999998E-25</v>
      </c>
      <c r="H18" s="19">
        <v>9.8001000000000005E-9</v>
      </c>
      <c r="I18" s="19">
        <v>5.1075000000000001E-21</v>
      </c>
      <c r="J18" s="19">
        <v>1.4415000000000001E-15</v>
      </c>
      <c r="K18">
        <v>0.49318000000000001</v>
      </c>
      <c r="L18">
        <v>0.15565999999999999</v>
      </c>
      <c r="M18">
        <v>0.21514</v>
      </c>
    </row>
    <row r="19" spans="1:13" x14ac:dyDescent="0.25">
      <c r="A19" t="s">
        <v>133</v>
      </c>
      <c r="B19" s="21">
        <v>0.98009999999999997</v>
      </c>
      <c r="C19" s="21">
        <v>-0.36201</v>
      </c>
      <c r="D19" s="21">
        <v>-0.25974000000000003</v>
      </c>
      <c r="E19" s="21">
        <v>0.93488000000000004</v>
      </c>
      <c r="F19" s="21"/>
      <c r="G19" s="19">
        <v>6.2999999999999997E-33</v>
      </c>
      <c r="H19" s="19">
        <v>3.1705000000000002E-5</v>
      </c>
      <c r="I19" s="19">
        <v>7.8508999999999998E-26</v>
      </c>
      <c r="J19" s="19">
        <v>1.1563E-19</v>
      </c>
      <c r="K19">
        <v>0.68206</v>
      </c>
      <c r="L19">
        <v>2.2013000000000001E-2</v>
      </c>
      <c r="M19">
        <v>3.3924000000000003E-2</v>
      </c>
    </row>
    <row r="20" spans="1:13" x14ac:dyDescent="0.25">
      <c r="A20" t="s">
        <v>127</v>
      </c>
      <c r="B20" s="21">
        <v>0.92105000000000004</v>
      </c>
      <c r="C20" s="1">
        <v>-0.52964999999999995</v>
      </c>
      <c r="D20" s="22">
        <v>-0.50978000000000001</v>
      </c>
      <c r="E20" s="23">
        <v>0.83911999999999998</v>
      </c>
      <c r="F20" s="21">
        <v>0.89685999999999999</v>
      </c>
      <c r="G20" s="21"/>
      <c r="H20" s="19">
        <v>4.7589999999999998E-10</v>
      </c>
      <c r="I20" s="19">
        <v>3.1332999999999998E-64</v>
      </c>
      <c r="J20" s="19">
        <v>4.7919000000000003E-36</v>
      </c>
      <c r="K20">
        <v>0.24503</v>
      </c>
      <c r="L20" s="19">
        <v>3.7444999999999999E-6</v>
      </c>
      <c r="M20" s="33">
        <v>9.8554000000000005E-5</v>
      </c>
    </row>
    <row r="21" spans="1:13" x14ac:dyDescent="0.25">
      <c r="A21" t="s">
        <v>131</v>
      </c>
      <c r="B21" s="21">
        <v>0.54507000000000005</v>
      </c>
      <c r="C21" s="21">
        <v>-0.41594999999999999</v>
      </c>
      <c r="D21" s="21">
        <v>-0.12318</v>
      </c>
      <c r="E21" s="21">
        <v>0.55964000000000003</v>
      </c>
      <c r="F21" s="21">
        <v>0.42366999999999999</v>
      </c>
      <c r="G21" s="21">
        <v>0.59826000000000001</v>
      </c>
      <c r="H21" s="21"/>
      <c r="I21" s="19">
        <v>1.7547E-11</v>
      </c>
      <c r="J21" s="19">
        <v>9.0382000000000006E-11</v>
      </c>
      <c r="K21">
        <v>0.10091</v>
      </c>
      <c r="L21">
        <v>7.9910999999999992E-3</v>
      </c>
      <c r="M21">
        <v>5.9518000000000001E-2</v>
      </c>
    </row>
    <row r="22" spans="1:13" x14ac:dyDescent="0.25">
      <c r="A22" t="s">
        <v>128</v>
      </c>
      <c r="B22" s="21">
        <v>0.88160000000000005</v>
      </c>
      <c r="C22" s="21">
        <v>-0.53686999999999996</v>
      </c>
      <c r="D22" s="21">
        <v>-0.52786999999999995</v>
      </c>
      <c r="E22" s="21">
        <v>0.79754999999999998</v>
      </c>
      <c r="F22" s="21">
        <v>0.84660999999999997</v>
      </c>
      <c r="G22" s="21">
        <v>0.98077000000000003</v>
      </c>
      <c r="H22" s="21">
        <v>0.63524999999999998</v>
      </c>
      <c r="I22" s="21"/>
      <c r="J22" s="19">
        <v>7.2520000000000002E-40</v>
      </c>
      <c r="K22">
        <v>0.25198999999999999</v>
      </c>
      <c r="L22" s="19">
        <v>1.0293E-6</v>
      </c>
      <c r="M22" s="19">
        <v>4.4583999999999999E-5</v>
      </c>
    </row>
    <row r="23" spans="1:13" x14ac:dyDescent="0.25">
      <c r="A23" t="s">
        <v>129</v>
      </c>
      <c r="B23">
        <v>0.80649999999999999</v>
      </c>
      <c r="C23">
        <v>-0.51902999999999999</v>
      </c>
      <c r="D23">
        <v>-0.50136999999999998</v>
      </c>
      <c r="E23">
        <v>0.71906999999999999</v>
      </c>
      <c r="F23">
        <v>0.78071999999999997</v>
      </c>
      <c r="G23">
        <v>0.91310000000000002</v>
      </c>
      <c r="H23">
        <v>0.61748000000000003</v>
      </c>
      <c r="I23" s="21">
        <v>0.92942000000000002</v>
      </c>
      <c r="K23">
        <v>0.44009999999999999</v>
      </c>
      <c r="L23" s="19">
        <v>7.6560999999999998E-7</v>
      </c>
      <c r="M23" s="19">
        <v>2.8801000000000001E-5</v>
      </c>
    </row>
    <row r="24" spans="1:13" x14ac:dyDescent="0.25">
      <c r="A24" t="s">
        <v>134</v>
      </c>
      <c r="B24">
        <v>7.8539999999999999E-2</v>
      </c>
      <c r="C24">
        <v>-1.7486000000000002E-2</v>
      </c>
      <c r="D24">
        <v>-9.8101999999999995E-2</v>
      </c>
      <c r="E24">
        <v>7.3159000000000002E-2</v>
      </c>
      <c r="F24">
        <v>4.3772999999999999E-2</v>
      </c>
      <c r="G24">
        <v>0.12379999999999999</v>
      </c>
      <c r="H24">
        <v>0.17402999999999999</v>
      </c>
      <c r="I24">
        <v>0.122</v>
      </c>
      <c r="J24">
        <v>8.2392000000000007E-2</v>
      </c>
      <c r="L24">
        <v>0.4234</v>
      </c>
      <c r="M24">
        <v>9.4918000000000002E-2</v>
      </c>
    </row>
    <row r="25" spans="1:13" x14ac:dyDescent="0.25">
      <c r="A25" t="s">
        <v>136</v>
      </c>
      <c r="B25">
        <v>0.24833</v>
      </c>
      <c r="C25">
        <v>-0.42529</v>
      </c>
      <c r="D25">
        <v>-0.51983999999999997</v>
      </c>
      <c r="E25">
        <v>0.15090999999999999</v>
      </c>
      <c r="F25">
        <v>0.2412</v>
      </c>
      <c r="G25">
        <v>0.46567999999999998</v>
      </c>
      <c r="H25">
        <v>0.27794999999999997</v>
      </c>
      <c r="I25">
        <v>0.48862</v>
      </c>
      <c r="J25">
        <v>0.49364999999999998</v>
      </c>
      <c r="K25">
        <v>8.5424E-2</v>
      </c>
      <c r="M25" s="19">
        <v>1.2779999999999999E-41</v>
      </c>
    </row>
    <row r="26" spans="1:13" x14ac:dyDescent="0.25">
      <c r="A26" t="s">
        <v>135</v>
      </c>
      <c r="B26">
        <v>0.22353999999999999</v>
      </c>
      <c r="C26">
        <v>-0.35186000000000001</v>
      </c>
      <c r="D26">
        <v>-0.41322999999999999</v>
      </c>
      <c r="E26">
        <v>0.13192999999999999</v>
      </c>
      <c r="F26">
        <v>0.22384999999999999</v>
      </c>
      <c r="G26">
        <v>0.39888000000000001</v>
      </c>
      <c r="H26">
        <v>0.19941999999999999</v>
      </c>
      <c r="I26">
        <v>0.41642000000000001</v>
      </c>
      <c r="J26">
        <v>0.42568</v>
      </c>
      <c r="K26">
        <v>0.17712</v>
      </c>
      <c r="L26">
        <v>0.93581000000000003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3" max="3" width="1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>
        <v>1</v>
      </c>
      <c r="C2">
        <v>14785.325386904762</v>
      </c>
      <c r="D2">
        <v>0.81066761908279406</v>
      </c>
      <c r="E2">
        <v>6.9732294241371262</v>
      </c>
      <c r="F2">
        <v>61427331.767956816</v>
      </c>
      <c r="G2">
        <v>20.038194791117377</v>
      </c>
      <c r="H2">
        <v>137.10673097041411</v>
      </c>
      <c r="I2">
        <v>0.10374911959073513</v>
      </c>
    </row>
    <row r="3" spans="1:9" x14ac:dyDescent="0.25">
      <c r="A3" s="17" t="s">
        <v>13</v>
      </c>
      <c r="B3" s="13">
        <v>1</v>
      </c>
      <c r="C3" s="13">
        <v>11629.41513968254</v>
      </c>
      <c r="D3" s="13">
        <v>0.62081469968004654</v>
      </c>
      <c r="E3" s="13">
        <v>7.8100169550335794</v>
      </c>
      <c r="F3" s="13">
        <v>36284052.554199025</v>
      </c>
      <c r="G3" s="13">
        <v>19.352955891648396</v>
      </c>
      <c r="H3" s="13">
        <v>120.57456512136737</v>
      </c>
      <c r="I3" s="13">
        <v>8.1525552613760197E-2</v>
      </c>
    </row>
    <row r="4" spans="1:9" x14ac:dyDescent="0.25">
      <c r="A4" s="17" t="s">
        <v>19</v>
      </c>
      <c r="B4" s="13">
        <v>1</v>
      </c>
      <c r="C4" s="13">
        <v>20303.718991666665</v>
      </c>
      <c r="D4" s="13">
        <v>0.676527130822693</v>
      </c>
      <c r="E4" s="13">
        <v>6.4153710702061559</v>
      </c>
      <c r="F4" s="13">
        <v>99175189.911499381</v>
      </c>
      <c r="G4" s="13">
        <v>27.67555834307667</v>
      </c>
      <c r="H4" s="13">
        <v>160.42752349802595</v>
      </c>
      <c r="I4" s="13">
        <v>0.12579691460504924</v>
      </c>
    </row>
    <row r="5" spans="1:9" x14ac:dyDescent="0.25">
      <c r="A5" s="17" t="s">
        <v>22</v>
      </c>
      <c r="B5" s="13">
        <v>1</v>
      </c>
      <c r="C5" s="13">
        <v>22593.611634920639</v>
      </c>
      <c r="D5" s="13">
        <v>0.55543222073066856</v>
      </c>
      <c r="E5" s="13">
        <v>11.436096255584886</v>
      </c>
      <c r="F5" s="13">
        <v>229716960.60155657</v>
      </c>
      <c r="G5" s="13">
        <v>14.996744762032877</v>
      </c>
      <c r="H5" s="13">
        <v>169.43784014635739</v>
      </c>
      <c r="I5" s="13">
        <v>0.25669804598708917</v>
      </c>
    </row>
    <row r="6" spans="1:9" x14ac:dyDescent="0.25">
      <c r="A6" s="17" t="s">
        <v>44</v>
      </c>
      <c r="B6" s="13">
        <v>1</v>
      </c>
      <c r="C6" s="13">
        <v>9838.6098291666694</v>
      </c>
      <c r="D6" s="13">
        <v>0.36099999999999999</v>
      </c>
      <c r="E6" s="13">
        <v>11.436096255584886</v>
      </c>
      <c r="F6" s="13">
        <v>43229151.643654257</v>
      </c>
      <c r="G6" s="13">
        <v>10.262172989878195</v>
      </c>
      <c r="H6" s="13">
        <v>111.84217419213307</v>
      </c>
      <c r="I6" s="13">
        <v>0.11146217406955528</v>
      </c>
    </row>
    <row r="7" spans="1:9" x14ac:dyDescent="0.25">
      <c r="A7" s="17" t="s">
        <v>47</v>
      </c>
      <c r="B7" s="13">
        <v>1</v>
      </c>
      <c r="C7" s="13">
        <v>14669.116571296296</v>
      </c>
      <c r="D7" s="13">
        <v>0.499</v>
      </c>
      <c r="E7" s="13">
        <v>7.5310877780680956</v>
      </c>
      <c r="F7" s="13">
        <v>66898860.40469265</v>
      </c>
      <c r="G7" s="13">
        <v>18.182422120356193</v>
      </c>
      <c r="H7" s="13">
        <v>136.13845816008657</v>
      </c>
      <c r="I7" s="13">
        <v>0.11115205224272973</v>
      </c>
    </row>
    <row r="8" spans="1:9" x14ac:dyDescent="0.25">
      <c r="A8" s="17" t="s">
        <v>84</v>
      </c>
      <c r="B8" s="13">
        <v>1</v>
      </c>
      <c r="C8" s="13">
        <v>8955.3186186868697</v>
      </c>
      <c r="D8" s="13">
        <v>0.433</v>
      </c>
      <c r="E8" s="13">
        <v>8.6468044859300353</v>
      </c>
      <c r="F8" s="13">
        <v>29312546.413004816</v>
      </c>
      <c r="G8" s="13">
        <v>12.569668482386382</v>
      </c>
      <c r="H8" s="13">
        <v>106.40460969253699</v>
      </c>
      <c r="I8" s="13">
        <v>7.8846478034808196E-2</v>
      </c>
    </row>
    <row r="10" spans="1:9" x14ac:dyDescent="0.25">
      <c r="C10" s="1" t="s">
        <v>126</v>
      </c>
      <c r="D10" s="1" t="s">
        <v>130</v>
      </c>
      <c r="E10" s="1" t="s">
        <v>125</v>
      </c>
      <c r="F10" s="1" t="s">
        <v>131</v>
      </c>
      <c r="G10" s="1" t="s">
        <v>127</v>
      </c>
      <c r="H10" s="1" t="s">
        <v>133</v>
      </c>
      <c r="I10" s="1" t="s">
        <v>184</v>
      </c>
    </row>
    <row r="11" spans="1:9" x14ac:dyDescent="0.25">
      <c r="A11" t="s">
        <v>10</v>
      </c>
      <c r="C11">
        <v>0.81066761908279406</v>
      </c>
      <c r="D11">
        <v>6.9732294241371262</v>
      </c>
      <c r="E11">
        <v>14785.325386904762</v>
      </c>
      <c r="F11">
        <v>0.10374911959073513</v>
      </c>
      <c r="G11">
        <v>137.10673097041411</v>
      </c>
      <c r="H11">
        <v>20.038194791117377</v>
      </c>
      <c r="I11">
        <v>61427331.767956816</v>
      </c>
    </row>
    <row r="12" spans="1:9" x14ac:dyDescent="0.25">
      <c r="A12" s="17" t="s">
        <v>13</v>
      </c>
      <c r="C12" s="13">
        <v>0.62081469968004654</v>
      </c>
      <c r="D12" s="13">
        <v>7.8100169550335794</v>
      </c>
      <c r="E12" s="13">
        <v>11629.41513968254</v>
      </c>
      <c r="F12" s="13">
        <v>8.1525552613760197E-2</v>
      </c>
      <c r="G12" s="13">
        <v>120.57456512136737</v>
      </c>
      <c r="H12" s="13">
        <v>19.352955891648396</v>
      </c>
      <c r="I12" s="13">
        <v>36284052.554199025</v>
      </c>
    </row>
    <row r="13" spans="1:9" x14ac:dyDescent="0.25">
      <c r="A13" s="17" t="s">
        <v>19</v>
      </c>
      <c r="C13" s="13">
        <v>0.676527130822693</v>
      </c>
      <c r="D13" s="13">
        <v>6.4153710702061559</v>
      </c>
      <c r="E13" s="13">
        <v>20303.718991666665</v>
      </c>
      <c r="F13" s="13">
        <v>0.12579691460504924</v>
      </c>
      <c r="G13" s="13">
        <v>160.42752349802595</v>
      </c>
      <c r="H13" s="13">
        <v>27.67555834307667</v>
      </c>
      <c r="I13" s="13">
        <v>99175189.911499381</v>
      </c>
    </row>
    <row r="14" spans="1:9" x14ac:dyDescent="0.25">
      <c r="A14" s="17" t="s">
        <v>22</v>
      </c>
      <c r="C14" s="13">
        <v>0.55543222073066856</v>
      </c>
      <c r="D14" s="13">
        <v>11.436096255584886</v>
      </c>
      <c r="E14" s="13">
        <v>22593.611634920639</v>
      </c>
      <c r="F14" s="13">
        <v>0.25669804598708917</v>
      </c>
      <c r="G14" s="13">
        <v>169.43784014635739</v>
      </c>
      <c r="H14" s="13">
        <v>14.996744762032877</v>
      </c>
      <c r="I14" s="13">
        <v>229716960.60155657</v>
      </c>
    </row>
    <row r="15" spans="1:9" x14ac:dyDescent="0.25">
      <c r="A15" s="17" t="s">
        <v>44</v>
      </c>
      <c r="C15" s="13">
        <v>0.36099999999999999</v>
      </c>
      <c r="D15" s="13">
        <v>11.436096255584886</v>
      </c>
      <c r="E15" s="13">
        <v>9838.6098291666694</v>
      </c>
      <c r="F15" s="13">
        <v>0.11146217406955528</v>
      </c>
      <c r="G15" s="13">
        <v>111.84217419213307</v>
      </c>
      <c r="H15" s="13">
        <v>10.262172989878195</v>
      </c>
      <c r="I15" s="13">
        <v>43229151.643654257</v>
      </c>
    </row>
    <row r="16" spans="1:9" x14ac:dyDescent="0.25">
      <c r="A16" s="17" t="s">
        <v>47</v>
      </c>
      <c r="C16" s="13">
        <v>0.499</v>
      </c>
      <c r="D16" s="13">
        <v>7.5310877780680956</v>
      </c>
      <c r="E16" s="13">
        <v>14669.116571296296</v>
      </c>
      <c r="F16" s="13">
        <v>0.11115205224272973</v>
      </c>
      <c r="G16" s="13">
        <v>136.13845816008657</v>
      </c>
      <c r="H16" s="13">
        <v>18.182422120356193</v>
      </c>
      <c r="I16" s="13">
        <v>66898860.40469265</v>
      </c>
    </row>
    <row r="17" spans="1:9" x14ac:dyDescent="0.25">
      <c r="A17" s="17" t="s">
        <v>84</v>
      </c>
      <c r="C17" s="13">
        <v>0.433</v>
      </c>
      <c r="D17" s="13">
        <v>8.6468044859300353</v>
      </c>
      <c r="E17" s="13">
        <v>8955.3186186868697</v>
      </c>
      <c r="F17" s="13">
        <v>7.8846478034808196E-2</v>
      </c>
      <c r="G17" s="13">
        <v>106.40460969253699</v>
      </c>
      <c r="H17" s="13">
        <v>12.569668482386382</v>
      </c>
      <c r="I17" s="13">
        <v>29312546.413004816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91"/>
  <sheetViews>
    <sheetView workbookViewId="0">
      <pane ySplit="870" topLeftCell="A84"/>
      <selection activeCell="C1" sqref="C1"/>
      <selection pane="bottomLeft" activeCell="D84" sqref="D84"/>
    </sheetView>
  </sheetViews>
  <sheetFormatPr defaultRowHeight="15" x14ac:dyDescent="0.25"/>
  <cols>
    <col min="1" max="1" width="16.140625" bestFit="1" customWidth="1"/>
    <col min="2" max="2" width="26.140625" customWidth="1"/>
    <col min="47" max="47" width="11" bestFit="1" customWidth="1"/>
  </cols>
  <sheetData>
    <row r="1" spans="1:198" ht="27.75" x14ac:dyDescent="0.25">
      <c r="A1" s="1" t="s">
        <v>123</v>
      </c>
      <c r="B1" s="1" t="s">
        <v>124</v>
      </c>
      <c r="C1" s="2" t="s">
        <v>185</v>
      </c>
      <c r="D1" s="3" t="s">
        <v>186</v>
      </c>
      <c r="E1" s="1" t="s">
        <v>126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206</v>
      </c>
      <c r="Z1" s="1" t="s">
        <v>207</v>
      </c>
      <c r="AA1" s="1" t="s">
        <v>130</v>
      </c>
      <c r="AB1" s="1" t="s">
        <v>208</v>
      </c>
      <c r="AC1" s="1" t="s">
        <v>209</v>
      </c>
      <c r="AD1" s="1" t="s">
        <v>210</v>
      </c>
      <c r="AE1" s="1" t="s">
        <v>125</v>
      </c>
      <c r="AF1" s="1" t="s">
        <v>211</v>
      </c>
      <c r="AG1" s="1" t="s">
        <v>212</v>
      </c>
      <c r="AH1" s="1" t="s">
        <v>213</v>
      </c>
      <c r="AI1" s="1" t="s">
        <v>131</v>
      </c>
      <c r="AJ1" s="1" t="s">
        <v>214</v>
      </c>
      <c r="AK1" s="1" t="s">
        <v>215</v>
      </c>
      <c r="AL1" s="1" t="s">
        <v>216</v>
      </c>
      <c r="AM1" s="1" t="s">
        <v>127</v>
      </c>
      <c r="AN1" s="1" t="s">
        <v>217</v>
      </c>
      <c r="AO1" s="1" t="s">
        <v>218</v>
      </c>
      <c r="AP1" s="1" t="s">
        <v>219</v>
      </c>
      <c r="AQ1" s="1" t="s">
        <v>133</v>
      </c>
      <c r="AR1" s="1" t="s">
        <v>220</v>
      </c>
      <c r="AS1" s="1" t="s">
        <v>221</v>
      </c>
      <c r="AT1" s="1" t="s">
        <v>222</v>
      </c>
      <c r="AU1" s="1" t="s">
        <v>223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1:198" x14ac:dyDescent="0.25">
      <c r="A2" t="s">
        <v>9</v>
      </c>
      <c r="B2" t="s">
        <v>10</v>
      </c>
      <c r="C2">
        <v>-32.090499999999999</v>
      </c>
      <c r="D2">
        <v>29.284748117684853</v>
      </c>
      <c r="E2">
        <v>0.81066761908279406</v>
      </c>
      <c r="F2" s="1">
        <v>40</v>
      </c>
      <c r="G2" s="1"/>
      <c r="H2" s="1">
        <v>1195046.4879999999</v>
      </c>
      <c r="I2" s="1">
        <v>1195046.4879999999</v>
      </c>
      <c r="J2" s="1">
        <v>1195046.4879999999</v>
      </c>
      <c r="K2" s="1">
        <v>10</v>
      </c>
      <c r="L2" s="1">
        <v>8</v>
      </c>
      <c r="M2" s="1">
        <v>7</v>
      </c>
      <c r="N2" s="1">
        <v>8.3333333333333339</v>
      </c>
      <c r="O2" s="1">
        <v>159471.85</v>
      </c>
      <c r="P2" s="1">
        <v>108973.399</v>
      </c>
      <c r="Q2" s="1">
        <v>103509.81400000001</v>
      </c>
      <c r="R2" s="1">
        <v>123985.02100000001</v>
      </c>
      <c r="S2" s="1">
        <v>10</v>
      </c>
      <c r="T2" s="1">
        <v>8</v>
      </c>
      <c r="U2" s="1">
        <v>7</v>
      </c>
      <c r="V2" s="1">
        <v>8.3333333333333339</v>
      </c>
      <c r="W2" s="1"/>
      <c r="X2" s="1">
        <v>8.3678753089645515</v>
      </c>
      <c r="Y2" s="1">
        <v>6.6943002471716406</v>
      </c>
      <c r="Z2" s="1">
        <v>5.8575127162751848</v>
      </c>
      <c r="AA2" s="1">
        <v>6.9732294241371262</v>
      </c>
      <c r="AB2" s="1">
        <v>15947.185000000001</v>
      </c>
      <c r="AC2" s="1">
        <v>13621.674875000001</v>
      </c>
      <c r="AD2" s="1">
        <v>14787.116285714288</v>
      </c>
      <c r="AE2" s="1">
        <v>14785.325386904762</v>
      </c>
      <c r="AF2" s="1">
        <v>0.13344405560898984</v>
      </c>
      <c r="AG2" s="1">
        <v>9.1187581482604224E-2</v>
      </c>
      <c r="AH2" s="1">
        <v>8.6615721680611324E-2</v>
      </c>
      <c r="AI2" s="1">
        <v>0.10374911959073513</v>
      </c>
      <c r="AJ2" s="1">
        <v>142.46549502503149</v>
      </c>
      <c r="AK2" s="1">
        <v>131.6688160258015</v>
      </c>
      <c r="AL2" s="1">
        <v>137.18588186040932</v>
      </c>
      <c r="AM2" s="1">
        <v>137.10673097041411</v>
      </c>
      <c r="AN2" s="1">
        <v>17.02528894908453</v>
      </c>
      <c r="AO2" s="1">
        <v>19.668794521344022</v>
      </c>
      <c r="AP2" s="1">
        <v>23.420500902923582</v>
      </c>
      <c r="AQ2" s="1">
        <v>20.038194791117377</v>
      </c>
      <c r="AR2" s="1">
        <v>84318247.251714692</v>
      </c>
      <c r="AS2" s="1">
        <v>49215795.904172666</v>
      </c>
      <c r="AT2" s="1">
        <v>50747952.147983067</v>
      </c>
      <c r="AU2" s="1">
        <v>61427331.767956816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98" x14ac:dyDescent="0.25">
      <c r="A3" t="s">
        <v>9</v>
      </c>
      <c r="B3" t="s">
        <v>11</v>
      </c>
      <c r="C3">
        <v>-31.363</v>
      </c>
      <c r="D3">
        <v>37.19440256565801</v>
      </c>
      <c r="E3">
        <v>0.75175614782434663</v>
      </c>
      <c r="F3">
        <v>40</v>
      </c>
      <c r="H3">
        <v>1195046.4879999999</v>
      </c>
      <c r="I3">
        <v>1195046.4879999999</v>
      </c>
      <c r="J3">
        <v>1195046.4879999999</v>
      </c>
      <c r="K3">
        <v>13</v>
      </c>
      <c r="L3">
        <v>13</v>
      </c>
      <c r="M3">
        <v>13</v>
      </c>
      <c r="N3">
        <v>13</v>
      </c>
      <c r="O3">
        <v>109484.764</v>
      </c>
      <c r="P3">
        <v>129959.97100000001</v>
      </c>
      <c r="Q3">
        <v>137428.97899999999</v>
      </c>
      <c r="R3">
        <v>125624.57133333333</v>
      </c>
      <c r="S3">
        <v>13</v>
      </c>
      <c r="T3">
        <v>13</v>
      </c>
      <c r="U3">
        <v>13</v>
      </c>
      <c r="V3">
        <v>13</v>
      </c>
      <c r="X3">
        <v>10.878237901653916</v>
      </c>
      <c r="Y3">
        <v>10.878237901653916</v>
      </c>
      <c r="Z3">
        <v>10.878237901653916</v>
      </c>
      <c r="AA3">
        <v>10.878237901653916</v>
      </c>
      <c r="AB3">
        <v>8421.9049230769233</v>
      </c>
      <c r="AC3">
        <v>9996.9208461538474</v>
      </c>
      <c r="AD3">
        <v>10571.459923076922</v>
      </c>
      <c r="AE3">
        <v>9663.4285641025635</v>
      </c>
      <c r="AF3">
        <v>9.1615485338341088E-2</v>
      </c>
      <c r="AG3">
        <v>0.10874888324846491</v>
      </c>
      <c r="AH3">
        <v>0.11499885601103077</v>
      </c>
      <c r="AI3">
        <v>0.10512107486594559</v>
      </c>
      <c r="AJ3">
        <v>103.53158012855829</v>
      </c>
      <c r="AK3">
        <v>112.79784485616649</v>
      </c>
      <c r="AL3">
        <v>115.99390223905461</v>
      </c>
      <c r="AM3">
        <v>110.77444240792646</v>
      </c>
      <c r="AN3">
        <v>9.5173116330557033</v>
      </c>
      <c r="AO3">
        <v>10.369128334563893</v>
      </c>
      <c r="AP3">
        <v>10.662931192322887</v>
      </c>
      <c r="AQ3">
        <v>10.183123719980827</v>
      </c>
      <c r="AR3">
        <v>30571554.773132492</v>
      </c>
      <c r="AS3">
        <v>43075404.514994636</v>
      </c>
      <c r="AT3">
        <v>48168907.129896566</v>
      </c>
      <c r="AU3">
        <v>40605288.806007899</v>
      </c>
    </row>
    <row r="4" spans="1:198" x14ac:dyDescent="0.25">
      <c r="A4" t="s">
        <v>9</v>
      </c>
      <c r="B4" t="s">
        <v>12</v>
      </c>
      <c r="C4">
        <v>-30.715551258287483</v>
      </c>
      <c r="D4">
        <v>44.233709534346708</v>
      </c>
      <c r="E4">
        <v>0.58409999999999995</v>
      </c>
      <c r="F4">
        <v>40</v>
      </c>
      <c r="H4">
        <v>1195046.4879999999</v>
      </c>
      <c r="I4">
        <v>1195046.4879999999</v>
      </c>
      <c r="J4">
        <v>1195046.4879999999</v>
      </c>
      <c r="K4">
        <v>10</v>
      </c>
      <c r="L4">
        <v>11</v>
      </c>
      <c r="M4">
        <v>9</v>
      </c>
      <c r="N4">
        <v>10</v>
      </c>
      <c r="O4">
        <v>139424.07100000003</v>
      </c>
      <c r="P4">
        <v>148663.481</v>
      </c>
      <c r="Q4">
        <v>112381.198</v>
      </c>
      <c r="R4">
        <v>133489.58333333334</v>
      </c>
      <c r="S4">
        <v>10</v>
      </c>
      <c r="T4">
        <v>11</v>
      </c>
      <c r="U4">
        <v>9</v>
      </c>
      <c r="V4">
        <v>10</v>
      </c>
      <c r="X4" s="1">
        <v>8.3678753089645515</v>
      </c>
      <c r="Y4" s="1">
        <v>9.2046628398610046</v>
      </c>
      <c r="Z4" s="1">
        <v>7.5310877780680956</v>
      </c>
      <c r="AA4" s="1">
        <v>8.3678753089645515</v>
      </c>
      <c r="AB4">
        <v>13942.407100000002</v>
      </c>
      <c r="AC4">
        <v>13514.861909090909</v>
      </c>
      <c r="AD4">
        <v>12486.799777777778</v>
      </c>
      <c r="AE4" s="1">
        <v>13314.689595622896</v>
      </c>
      <c r="AF4" s="1">
        <v>0.11666832411962207</v>
      </c>
      <c r="AG4" s="1">
        <v>0.12439974720046205</v>
      </c>
      <c r="AH4" s="1">
        <v>9.4039185193605629E-2</v>
      </c>
      <c r="AI4" s="1">
        <v>0.1117024188378966</v>
      </c>
      <c r="AJ4" s="4">
        <v>133.209916161059</v>
      </c>
      <c r="AK4" s="4">
        <v>131.15156628436802</v>
      </c>
      <c r="AL4" s="4">
        <v>126.064628767401</v>
      </c>
      <c r="AM4" s="4">
        <v>130.14203707094268</v>
      </c>
      <c r="AN4" s="1">
        <v>15.919204247504796</v>
      </c>
      <c r="AO4" s="1">
        <v>14.24838351671211</v>
      </c>
      <c r="AP4" s="1">
        <v>16.739232429945147</v>
      </c>
      <c r="AQ4" s="1">
        <v>15.63560673138735</v>
      </c>
      <c r="AR4">
        <v>64450905.621240757</v>
      </c>
      <c r="AS4">
        <v>66614598.645747274</v>
      </c>
      <c r="AT4">
        <v>46526277.937235311</v>
      </c>
      <c r="AU4">
        <v>59197260.734741114</v>
      </c>
    </row>
    <row r="5" spans="1:198" x14ac:dyDescent="0.25">
      <c r="A5" t="s">
        <v>9</v>
      </c>
      <c r="B5" t="s">
        <v>13</v>
      </c>
      <c r="C5">
        <v>-29.323</v>
      </c>
      <c r="D5">
        <v>59.374052151727099</v>
      </c>
      <c r="E5" s="1">
        <v>0.62081469968004654</v>
      </c>
      <c r="F5" s="1">
        <v>40</v>
      </c>
      <c r="G5" s="1"/>
      <c r="H5" s="1">
        <v>1195046.4879999999</v>
      </c>
      <c r="I5" s="1">
        <v>1195046.4879999999</v>
      </c>
      <c r="J5" s="1">
        <v>1195046.4879999999</v>
      </c>
      <c r="K5" s="1">
        <v>9</v>
      </c>
      <c r="L5" s="1">
        <v>14</v>
      </c>
      <c r="M5" s="1">
        <v>5</v>
      </c>
      <c r="N5" s="1">
        <v>9.3333333333333339</v>
      </c>
      <c r="O5" s="1">
        <v>107932.59300000001</v>
      </c>
      <c r="P5" s="1">
        <v>108685.43400000001</v>
      </c>
      <c r="Q5" s="1">
        <v>75662.448999999993</v>
      </c>
      <c r="R5" s="1">
        <v>97426.825333333341</v>
      </c>
      <c r="S5" s="1">
        <v>9</v>
      </c>
      <c r="T5" s="1">
        <v>14</v>
      </c>
      <c r="U5" s="1">
        <v>5</v>
      </c>
      <c r="V5" s="1">
        <v>9.3333333333333339</v>
      </c>
      <c r="W5" s="1"/>
      <c r="X5" s="1">
        <v>7.5310877780680956</v>
      </c>
      <c r="Y5" s="1">
        <v>11.71502543255037</v>
      </c>
      <c r="Z5" s="1">
        <v>4.1839376544822757</v>
      </c>
      <c r="AA5" s="1">
        <v>7.8100169550335794</v>
      </c>
      <c r="AB5" s="1">
        <v>11992.510333333334</v>
      </c>
      <c r="AC5" s="1">
        <v>7763.2452857142862</v>
      </c>
      <c r="AD5" s="1">
        <v>15132.489799999999</v>
      </c>
      <c r="AE5" s="1">
        <v>11629.41513968254</v>
      </c>
      <c r="AF5" s="1">
        <v>9.0316647999722013E-2</v>
      </c>
      <c r="AG5" s="1">
        <v>9.0946615961269628E-2</v>
      </c>
      <c r="AH5" s="1">
        <v>6.3313393880288948E-2</v>
      </c>
      <c r="AI5" s="1">
        <v>8.1525552613760197E-2</v>
      </c>
      <c r="AJ5" s="1">
        <v>123.54430367158564</v>
      </c>
      <c r="AK5" s="1">
        <v>99.400674041980224</v>
      </c>
      <c r="AL5" s="1">
        <v>138.77871765053629</v>
      </c>
      <c r="AM5" s="1">
        <v>120.57456512136737</v>
      </c>
      <c r="AN5" s="1">
        <v>16.404576246125988</v>
      </c>
      <c r="AO5" s="1">
        <v>8.484887601335803</v>
      </c>
      <c r="AP5" s="1">
        <v>33.169403827483393</v>
      </c>
      <c r="AQ5" s="1">
        <v>19.352955891648396</v>
      </c>
      <c r="AR5" s="1">
        <v>42915701.653947994</v>
      </c>
      <c r="AS5" s="1">
        <v>27974875.183378406</v>
      </c>
      <c r="AT5" s="1">
        <v>37961580.825270668</v>
      </c>
      <c r="AU5" s="1">
        <v>36284052.554199025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98" x14ac:dyDescent="0.25">
      <c r="A6" t="s">
        <v>9</v>
      </c>
      <c r="B6" t="s">
        <v>14</v>
      </c>
      <c r="C6">
        <v>-31.854250000000004</v>
      </c>
      <c r="D6">
        <v>31.8533472425421</v>
      </c>
      <c r="E6">
        <v>0.40068250249312842</v>
      </c>
      <c r="F6">
        <v>40</v>
      </c>
      <c r="H6">
        <v>1195046.4879999999</v>
      </c>
      <c r="I6">
        <v>1195046.4879999999</v>
      </c>
      <c r="J6">
        <v>1195046.4879999999</v>
      </c>
      <c r="K6">
        <v>15</v>
      </c>
      <c r="L6">
        <v>10</v>
      </c>
      <c r="M6">
        <v>13</v>
      </c>
      <c r="N6">
        <v>12.666666666666666</v>
      </c>
      <c r="O6">
        <v>114226.49800000001</v>
      </c>
      <c r="P6">
        <v>116978.30500000002</v>
      </c>
      <c r="Q6">
        <v>96475.981</v>
      </c>
      <c r="R6">
        <v>109226.928</v>
      </c>
      <c r="S6">
        <v>15</v>
      </c>
      <c r="T6">
        <v>10</v>
      </c>
      <c r="U6">
        <v>13</v>
      </c>
      <c r="V6">
        <v>12.666666666666666</v>
      </c>
      <c r="X6" s="1">
        <v>12.551812963446826</v>
      </c>
      <c r="Y6" s="1">
        <v>8.3678753089645515</v>
      </c>
      <c r="Z6" s="1">
        <v>10.878237901653916</v>
      </c>
      <c r="AA6" s="1">
        <v>10.599308724688433</v>
      </c>
      <c r="AB6">
        <v>7615.0998666666674</v>
      </c>
      <c r="AC6">
        <v>11697.830500000002</v>
      </c>
      <c r="AD6">
        <v>7421.2293076923079</v>
      </c>
      <c r="AE6" s="1">
        <v>8911.3865581196587</v>
      </c>
      <c r="AF6" s="1">
        <v>9.5583309224368862E-2</v>
      </c>
      <c r="AG6" s="1">
        <v>9.7885987009402459E-2</v>
      </c>
      <c r="AH6" s="1">
        <v>8.072989793180331E-2</v>
      </c>
      <c r="AI6" s="1">
        <v>9.1399731388524877E-2</v>
      </c>
      <c r="AJ6" s="4">
        <v>98.447677904806298</v>
      </c>
      <c r="AK6" s="4">
        <v>122.01699844321246</v>
      </c>
      <c r="AL6" s="4">
        <v>97.186423625231399</v>
      </c>
      <c r="AM6" s="4">
        <v>105.88369999108339</v>
      </c>
      <c r="AN6" s="1">
        <v>7.8433034487929296</v>
      </c>
      <c r="AO6" s="1">
        <v>14.581598546586248</v>
      </c>
      <c r="AP6" s="1">
        <v>8.9340226334317681</v>
      </c>
      <c r="AQ6" s="1">
        <v>10.452974876270316</v>
      </c>
      <c r="AR6">
        <v>28840047.459391024</v>
      </c>
      <c r="AS6">
        <v>45369516.780493014</v>
      </c>
      <c r="AT6">
        <v>23738242.365972981</v>
      </c>
      <c r="AU6">
        <v>32649268.868619006</v>
      </c>
    </row>
    <row r="7" spans="1:198" x14ac:dyDescent="0.25">
      <c r="A7" t="s">
        <v>9</v>
      </c>
      <c r="B7" t="s">
        <v>15</v>
      </c>
      <c r="C7">
        <v>-33.84813242828173</v>
      </c>
      <c r="D7">
        <v>10.17510529395912</v>
      </c>
      <c r="E7">
        <v>0.57881183534409941</v>
      </c>
      <c r="F7">
        <v>100</v>
      </c>
      <c r="H7">
        <v>197075.35699999999</v>
      </c>
      <c r="I7">
        <v>197075.35699999999</v>
      </c>
      <c r="J7">
        <v>197075.35699999999</v>
      </c>
      <c r="K7">
        <v>4</v>
      </c>
      <c r="L7">
        <v>2</v>
      </c>
      <c r="M7">
        <v>3</v>
      </c>
      <c r="N7">
        <v>3</v>
      </c>
      <c r="O7">
        <v>26890.754000000001</v>
      </c>
      <c r="P7">
        <v>34816.623</v>
      </c>
      <c r="Q7">
        <v>29759.647000000001</v>
      </c>
      <c r="R7">
        <v>30489.008000000002</v>
      </c>
      <c r="S7">
        <v>4</v>
      </c>
      <c r="T7">
        <v>2</v>
      </c>
      <c r="U7">
        <v>3</v>
      </c>
      <c r="V7">
        <v>3</v>
      </c>
      <c r="X7">
        <v>20.296804536550958</v>
      </c>
      <c r="Y7">
        <v>10.148402268275479</v>
      </c>
      <c r="Z7">
        <v>15.22260340241322</v>
      </c>
      <c r="AA7">
        <v>15.222603402413219</v>
      </c>
      <c r="AB7">
        <v>6722.6885000000002</v>
      </c>
      <c r="AC7">
        <v>17408.3115</v>
      </c>
      <c r="AD7">
        <v>9919.882333333333</v>
      </c>
      <c r="AE7">
        <v>11350.294111111112</v>
      </c>
      <c r="AF7">
        <v>0.13644909444461897</v>
      </c>
      <c r="AG7">
        <v>0.17666654791344613</v>
      </c>
      <c r="AH7">
        <v>0.15100643455893881</v>
      </c>
      <c r="AI7">
        <v>0.15470735897233465</v>
      </c>
      <c r="AJ7">
        <v>92.499454052442928</v>
      </c>
      <c r="AK7">
        <v>148.84902693058433</v>
      </c>
      <c r="AL7">
        <v>112.36238155129494</v>
      </c>
      <c r="AM7">
        <v>117.90362084477407</v>
      </c>
      <c r="AN7">
        <v>4.5573407324225723</v>
      </c>
      <c r="AO7">
        <v>14.667237560723763</v>
      </c>
      <c r="AP7">
        <v>7.3812854858638879</v>
      </c>
      <c r="AQ7">
        <v>8.8686212596700749</v>
      </c>
      <c r="AR7">
        <v>36345609.102832519</v>
      </c>
      <c r="AS7">
        <v>121856662.01275009</v>
      </c>
      <c r="AT7">
        <v>59352672.571522638</v>
      </c>
      <c r="AU7">
        <v>72518314.562368408</v>
      </c>
    </row>
    <row r="8" spans="1:198" s="6" customFormat="1" x14ac:dyDescent="0.25">
      <c r="A8" t="s">
        <v>9</v>
      </c>
      <c r="B8" t="s">
        <v>16</v>
      </c>
      <c r="C8">
        <v>-28.325066459126532</v>
      </c>
      <c r="D8">
        <v>70.223962076608771</v>
      </c>
      <c r="E8">
        <v>0.76559999999999995</v>
      </c>
      <c r="F8">
        <v>40</v>
      </c>
      <c r="G8"/>
      <c r="H8">
        <v>1195046.4879999999</v>
      </c>
      <c r="I8">
        <v>1195046.4879999999</v>
      </c>
      <c r="J8">
        <v>1195046.4879999999</v>
      </c>
      <c r="K8">
        <v>18</v>
      </c>
      <c r="L8">
        <v>15</v>
      </c>
      <c r="M8">
        <v>12</v>
      </c>
      <c r="N8">
        <v>15</v>
      </c>
      <c r="O8">
        <v>102552.944</v>
      </c>
      <c r="P8">
        <v>82365.700999999986</v>
      </c>
      <c r="Q8">
        <v>70861.31</v>
      </c>
      <c r="R8">
        <v>85259.985000000001</v>
      </c>
      <c r="S8">
        <v>18</v>
      </c>
      <c r="T8">
        <v>15</v>
      </c>
      <c r="U8">
        <v>12</v>
      </c>
      <c r="V8">
        <v>15</v>
      </c>
      <c r="W8"/>
      <c r="X8" s="1">
        <v>15.062175556136191</v>
      </c>
      <c r="Y8" s="1">
        <v>12.551812963446826</v>
      </c>
      <c r="Z8" s="1">
        <v>10.04145037075746</v>
      </c>
      <c r="AA8" s="1">
        <v>12.551812963446826</v>
      </c>
      <c r="AB8">
        <v>5697.3857777777775</v>
      </c>
      <c r="AC8">
        <v>5491.0467333333327</v>
      </c>
      <c r="AD8">
        <v>5905.1091666666662</v>
      </c>
      <c r="AE8" s="1">
        <v>5697.8472259259252</v>
      </c>
      <c r="AF8" s="1">
        <v>8.5815024795922429E-2</v>
      </c>
      <c r="AG8" s="1">
        <v>6.8922591570345665E-2</v>
      </c>
      <c r="AH8" s="1">
        <v>5.9295860630988274E-2</v>
      </c>
      <c r="AI8" s="1">
        <v>7.1344492332418782E-2</v>
      </c>
      <c r="AJ8" s="4">
        <v>85.154085413597528</v>
      </c>
      <c r="AK8" s="4">
        <v>83.597876368561742</v>
      </c>
      <c r="AL8" s="4">
        <v>86.692522658234395</v>
      </c>
      <c r="AM8" s="4">
        <v>85.148161480131222</v>
      </c>
      <c r="AN8" s="1">
        <v>5.6535050395762081</v>
      </c>
      <c r="AO8" s="1">
        <v>6.6602232372338595</v>
      </c>
      <c r="AP8" s="1">
        <v>8.633466228215287</v>
      </c>
      <c r="AQ8" s="1">
        <v>6.9823981683417848</v>
      </c>
      <c r="AR8">
        <v>19372125.08806064</v>
      </c>
      <c r="AS8">
        <v>14995296.04444289</v>
      </c>
      <c r="AT8">
        <v>13873646.128221003</v>
      </c>
      <c r="AU8">
        <v>16080355.753574846</v>
      </c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</row>
    <row r="9" spans="1:198" x14ac:dyDescent="0.25">
      <c r="A9" t="s">
        <v>9</v>
      </c>
      <c r="B9" t="s">
        <v>17</v>
      </c>
      <c r="C9" s="7">
        <v>-30.56982066930539</v>
      </c>
      <c r="D9" s="4">
        <v>45.818147474343895</v>
      </c>
      <c r="E9">
        <v>0.67912002214396328</v>
      </c>
      <c r="F9">
        <v>40</v>
      </c>
      <c r="H9">
        <v>1195046.4879999999</v>
      </c>
      <c r="I9">
        <v>1195046.4879999999</v>
      </c>
      <c r="J9">
        <v>1195046.4879999999</v>
      </c>
      <c r="K9">
        <v>9</v>
      </c>
      <c r="L9">
        <v>14</v>
      </c>
      <c r="M9">
        <v>18</v>
      </c>
      <c r="N9">
        <v>13.666666666666666</v>
      </c>
      <c r="O9">
        <v>62426.396000000001</v>
      </c>
      <c r="P9">
        <v>95869.061000000002</v>
      </c>
      <c r="Q9">
        <v>117008.00499999999</v>
      </c>
      <c r="R9">
        <v>91767.820666666667</v>
      </c>
      <c r="S9">
        <v>9</v>
      </c>
      <c r="T9">
        <v>14</v>
      </c>
      <c r="U9">
        <v>18</v>
      </c>
      <c r="V9">
        <v>13.666666666666666</v>
      </c>
      <c r="X9">
        <v>7.5310877780680956</v>
      </c>
      <c r="Y9">
        <v>11.71502543255037</v>
      </c>
      <c r="Z9">
        <v>15.062175556136191</v>
      </c>
      <c r="AA9">
        <v>11.436096255584886</v>
      </c>
      <c r="AB9">
        <v>6936.2662222222225</v>
      </c>
      <c r="AC9">
        <v>6847.7900714285715</v>
      </c>
      <c r="AD9">
        <v>6500.4447222222216</v>
      </c>
      <c r="AE9">
        <v>6761.5003386243379</v>
      </c>
      <c r="AF9">
        <v>5.2237629771604337E-2</v>
      </c>
      <c r="AG9">
        <v>8.0222034843551629E-2</v>
      </c>
      <c r="AH9">
        <v>9.7910839599070057E-2</v>
      </c>
      <c r="AI9">
        <v>7.6790168071408663E-2</v>
      </c>
      <c r="AJ9">
        <v>93.957305154624322</v>
      </c>
      <c r="AK9">
        <v>93.356141639520331</v>
      </c>
      <c r="AL9">
        <v>90.957645543562109</v>
      </c>
      <c r="AM9">
        <v>92.757030779235592</v>
      </c>
      <c r="AN9">
        <v>12.475927505219786</v>
      </c>
      <c r="AO9">
        <v>7.9689235142528094</v>
      </c>
      <c r="AP9">
        <v>6.0388119368657076</v>
      </c>
      <c r="AQ9">
        <v>8.827887652112766</v>
      </c>
      <c r="AR9">
        <v>14356465.17563796</v>
      </c>
      <c r="AS9">
        <v>21766190.05354695</v>
      </c>
      <c r="AT9">
        <v>25218087.628692184</v>
      </c>
      <c r="AU9">
        <v>20446914.285959031</v>
      </c>
    </row>
    <row r="10" spans="1:198" x14ac:dyDescent="0.25">
      <c r="A10" t="s">
        <v>9</v>
      </c>
      <c r="B10" t="s">
        <v>18</v>
      </c>
      <c r="C10">
        <v>-32.342876400541307</v>
      </c>
      <c r="D10">
        <v>21.550045459121876</v>
      </c>
      <c r="E10">
        <v>0.73558537984876549</v>
      </c>
      <c r="F10">
        <v>40</v>
      </c>
      <c r="H10">
        <v>1195046.4879999999</v>
      </c>
      <c r="I10">
        <v>1195046.4879999999</v>
      </c>
      <c r="J10">
        <v>1195046.4879999999</v>
      </c>
      <c r="K10">
        <v>10</v>
      </c>
      <c r="L10">
        <v>13</v>
      </c>
      <c r="M10">
        <v>8</v>
      </c>
      <c r="N10">
        <v>10.333333333333334</v>
      </c>
      <c r="O10">
        <v>60579.804000000004</v>
      </c>
      <c r="P10">
        <v>89469.267999999996</v>
      </c>
      <c r="Q10">
        <v>57891.270999999993</v>
      </c>
      <c r="R10">
        <v>69313.44766666666</v>
      </c>
      <c r="S10">
        <v>10</v>
      </c>
      <c r="T10">
        <v>13</v>
      </c>
      <c r="U10">
        <v>8</v>
      </c>
      <c r="V10">
        <v>10.333333333333334</v>
      </c>
      <c r="X10">
        <v>8.3678753089645515</v>
      </c>
      <c r="Y10">
        <v>10.878237901653916</v>
      </c>
      <c r="Z10">
        <v>6.6943002471716406</v>
      </c>
      <c r="AA10">
        <v>8.6468044859300353</v>
      </c>
      <c r="AB10">
        <v>6057.9804000000004</v>
      </c>
      <c r="AC10">
        <v>6882.2513846153843</v>
      </c>
      <c r="AD10">
        <v>7236.4088749999992</v>
      </c>
      <c r="AE10">
        <v>6725.546886538461</v>
      </c>
      <c r="AF10">
        <v>5.0692424611351192E-2</v>
      </c>
      <c r="AG10">
        <v>7.4866767860833211E-2</v>
      </c>
      <c r="AH10">
        <v>4.8442693720547547E-2</v>
      </c>
      <c r="AI10">
        <v>5.8000628730910643E-2</v>
      </c>
      <c r="AJ10">
        <v>87.807498954971223</v>
      </c>
      <c r="AK10">
        <v>93.590752935132613</v>
      </c>
      <c r="AL10">
        <v>95.968614306022886</v>
      </c>
      <c r="AM10">
        <v>92.455622065375564</v>
      </c>
      <c r="AN10">
        <v>10.493404324620201</v>
      </c>
      <c r="AO10">
        <v>8.6034846618773777</v>
      </c>
      <c r="AP10">
        <v>14.335869435579898</v>
      </c>
      <c r="AQ10">
        <v>11.144252807359159</v>
      </c>
      <c r="AR10">
        <v>12167720.72230766</v>
      </c>
      <c r="AS10">
        <v>20415401.306887485</v>
      </c>
      <c r="AT10">
        <v>13889598.35681509</v>
      </c>
      <c r="AU10">
        <v>15490906.795336746</v>
      </c>
    </row>
    <row r="11" spans="1:198" x14ac:dyDescent="0.25">
      <c r="A11" t="s">
        <v>9</v>
      </c>
      <c r="B11" t="s">
        <v>19</v>
      </c>
      <c r="C11">
        <v>-33.058750000000003</v>
      </c>
      <c r="D11">
        <v>18.75756884723808</v>
      </c>
      <c r="E11" s="1">
        <v>0.676527130822693</v>
      </c>
      <c r="F11" s="1">
        <v>40</v>
      </c>
      <c r="G11" s="1"/>
      <c r="H11" s="1">
        <v>1195046.4879999999</v>
      </c>
      <c r="I11" s="1">
        <v>1195046.4879999999</v>
      </c>
      <c r="J11" s="1">
        <v>1195046.4879999999</v>
      </c>
      <c r="K11" s="1">
        <v>5</v>
      </c>
      <c r="L11" s="1">
        <v>8</v>
      </c>
      <c r="M11" s="1">
        <v>10</v>
      </c>
      <c r="N11" s="1">
        <v>7.666666666666667</v>
      </c>
      <c r="O11" s="1">
        <v>118957.90299999999</v>
      </c>
      <c r="P11" s="1">
        <v>156616.73499999999</v>
      </c>
      <c r="Q11" s="1">
        <v>175424.845</v>
      </c>
      <c r="R11" s="1">
        <v>150333.16099999999</v>
      </c>
      <c r="S11" s="1">
        <v>5</v>
      </c>
      <c r="T11" s="1">
        <v>8</v>
      </c>
      <c r="U11" s="1">
        <v>10</v>
      </c>
      <c r="V11" s="1">
        <v>7.666666666666667</v>
      </c>
      <c r="W11" s="1"/>
      <c r="X11" s="1">
        <v>4.1839376544822757</v>
      </c>
      <c r="Y11" s="1">
        <v>6.6943002471716406</v>
      </c>
      <c r="Z11" s="1">
        <v>8.3678753089645515</v>
      </c>
      <c r="AA11">
        <v>6.4153710702061559</v>
      </c>
      <c r="AB11" s="1">
        <v>23791.580599999998</v>
      </c>
      <c r="AC11" s="1">
        <v>19577.091874999998</v>
      </c>
      <c r="AD11" s="1">
        <v>17542.484499999999</v>
      </c>
      <c r="AE11" s="1">
        <v>20303.718991666665</v>
      </c>
      <c r="AF11" s="1">
        <v>9.9542489931989997E-2</v>
      </c>
      <c r="AG11" s="1">
        <v>0.1310549309777144</v>
      </c>
      <c r="AH11" s="1">
        <v>0.14679332290544334</v>
      </c>
      <c r="AI11">
        <v>0.12579691460504924</v>
      </c>
      <c r="AJ11" s="1">
        <v>174.01204984399524</v>
      </c>
      <c r="AK11" s="1">
        <v>157.84897449777745</v>
      </c>
      <c r="AL11" s="1">
        <v>149.42154615230513</v>
      </c>
      <c r="AM11" s="1">
        <v>160.42752349802595</v>
      </c>
      <c r="AN11" s="1">
        <v>41.590497807149482</v>
      </c>
      <c r="AO11" s="1">
        <v>23.579607825996309</v>
      </c>
      <c r="AP11" s="1">
        <v>17.856569396084211</v>
      </c>
      <c r="AQ11" s="1">
        <v>27.67555834307667</v>
      </c>
      <c r="AR11" s="1">
        <v>93836132.664197475</v>
      </c>
      <c r="AS11" s="1">
        <v>101657599.50116047</v>
      </c>
      <c r="AT11" s="1">
        <v>102031837.56914021</v>
      </c>
      <c r="AU11" s="1">
        <v>99175189.911499381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98" x14ac:dyDescent="0.25">
      <c r="A12" t="s">
        <v>9</v>
      </c>
      <c r="B12" t="s">
        <v>20</v>
      </c>
      <c r="C12">
        <v>-30.643999999999998</v>
      </c>
      <c r="D12">
        <v>45.011641807022571</v>
      </c>
      <c r="E12" s="4">
        <v>0.65628884712941571</v>
      </c>
      <c r="F12">
        <v>40</v>
      </c>
      <c r="H12">
        <v>1195046.4879999999</v>
      </c>
      <c r="I12">
        <v>1195046.4879999999</v>
      </c>
      <c r="J12">
        <v>1195046.4879999999</v>
      </c>
      <c r="K12">
        <v>16</v>
      </c>
      <c r="L12">
        <v>17</v>
      </c>
      <c r="M12">
        <v>10</v>
      </c>
      <c r="N12">
        <v>14.333333333333334</v>
      </c>
      <c r="O12">
        <v>159017.302</v>
      </c>
      <c r="P12">
        <v>97707.902000000002</v>
      </c>
      <c r="Q12">
        <v>88815.858000000007</v>
      </c>
      <c r="R12">
        <v>115180.35400000001</v>
      </c>
      <c r="S12">
        <v>16</v>
      </c>
      <c r="T12">
        <v>17</v>
      </c>
      <c r="U12">
        <v>10</v>
      </c>
      <c r="V12">
        <v>14.333333333333334</v>
      </c>
      <c r="X12">
        <v>13.388600494343281</v>
      </c>
      <c r="Y12">
        <v>14.225388025239734</v>
      </c>
      <c r="Z12">
        <v>8.3678753089645515</v>
      </c>
      <c r="AA12">
        <v>11.993954609515855</v>
      </c>
      <c r="AB12">
        <v>9938.5813749999998</v>
      </c>
      <c r="AC12">
        <v>5747.5236470588234</v>
      </c>
      <c r="AD12">
        <v>8881.5858000000007</v>
      </c>
      <c r="AE12">
        <v>8189.2302740196074</v>
      </c>
      <c r="AF12">
        <v>0.13306369551039593</v>
      </c>
      <c r="AG12">
        <v>8.1760754063652796E-2</v>
      </c>
      <c r="AH12">
        <v>7.432000252027017E-2</v>
      </c>
      <c r="AI12">
        <v>9.6381484031439632E-2</v>
      </c>
      <c r="AJ12">
        <v>112.46823359589951</v>
      </c>
      <c r="AK12">
        <v>85.527949211101074</v>
      </c>
      <c r="AL12">
        <v>106.31950184574453</v>
      </c>
      <c r="AM12">
        <v>101.43856155091504</v>
      </c>
      <c r="AN12">
        <v>8.400297973146456</v>
      </c>
      <c r="AO12">
        <v>6.012345607680512</v>
      </c>
      <c r="AP12">
        <v>12.705674728666649</v>
      </c>
      <c r="AQ12">
        <v>9.0394394364978723</v>
      </c>
      <c r="AR12">
        <v>52398913.744595088</v>
      </c>
      <c r="AS12">
        <v>18619326.184354186</v>
      </c>
      <c r="AT12">
        <v>26153784.237174366</v>
      </c>
      <c r="AU12">
        <v>32390674.722041208</v>
      </c>
    </row>
    <row r="13" spans="1:198" s="5" customFormat="1" x14ac:dyDescent="0.25">
      <c r="A13" t="s">
        <v>9</v>
      </c>
      <c r="B13" t="s">
        <v>21</v>
      </c>
      <c r="C13">
        <v>-30.979597248521706</v>
      </c>
      <c r="D13">
        <v>34.016591355440525</v>
      </c>
      <c r="E13">
        <v>0.7983398247188751</v>
      </c>
      <c r="F13">
        <v>40</v>
      </c>
      <c r="G13"/>
      <c r="H13">
        <v>1195046.4879999999</v>
      </c>
      <c r="I13">
        <v>1195046.4879999999</v>
      </c>
      <c r="J13">
        <v>1195046.4879999999</v>
      </c>
      <c r="K13">
        <v>14</v>
      </c>
      <c r="L13">
        <v>25</v>
      </c>
      <c r="M13">
        <v>10</v>
      </c>
      <c r="N13">
        <v>16.333333333333332</v>
      </c>
      <c r="O13">
        <v>75475.206999999995</v>
      </c>
      <c r="P13">
        <v>84523.499999999985</v>
      </c>
      <c r="Q13">
        <v>50905.216999999997</v>
      </c>
      <c r="R13">
        <v>70301.308000000005</v>
      </c>
      <c r="S13">
        <v>14</v>
      </c>
      <c r="T13">
        <v>25</v>
      </c>
      <c r="U13">
        <v>10</v>
      </c>
      <c r="V13">
        <v>16.333333333333332</v>
      </c>
      <c r="W13"/>
      <c r="X13">
        <v>11.71502543255037</v>
      </c>
      <c r="Y13">
        <v>20.919688272411374</v>
      </c>
      <c r="Z13">
        <v>8.3678753089645515</v>
      </c>
      <c r="AA13">
        <v>13.667529671308763</v>
      </c>
      <c r="AB13">
        <v>5391.086214285714</v>
      </c>
      <c r="AC13">
        <v>3380.9399999999996</v>
      </c>
      <c r="AD13">
        <v>5090.5216999999993</v>
      </c>
      <c r="AE13">
        <v>4620.849304761904</v>
      </c>
      <c r="AF13">
        <v>6.3156712109428831E-2</v>
      </c>
      <c r="AG13">
        <v>7.0728210867726501E-2</v>
      </c>
      <c r="AH13">
        <v>4.2596850843178248E-2</v>
      </c>
      <c r="AI13">
        <v>5.8827257940111184E-2</v>
      </c>
      <c r="AJ13">
        <v>82.833462166840846</v>
      </c>
      <c r="AK13">
        <v>65.597366909461741</v>
      </c>
      <c r="AL13">
        <v>80.491277788341762</v>
      </c>
      <c r="AM13">
        <v>76.307368954881454</v>
      </c>
      <c r="AN13">
        <v>7.0707027179545729</v>
      </c>
      <c r="AO13">
        <v>3.1356761178879866</v>
      </c>
      <c r="AP13">
        <v>9.6190818835590211</v>
      </c>
      <c r="AQ13">
        <v>6.6084869064671947</v>
      </c>
      <c r="AR13">
        <v>13490687.900564665</v>
      </c>
      <c r="AS13">
        <v>9474764.8717455249</v>
      </c>
      <c r="AT13">
        <v>8591679.9667749032</v>
      </c>
      <c r="AU13">
        <v>10519044.246361697</v>
      </c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</row>
    <row r="14" spans="1:198" x14ac:dyDescent="0.25">
      <c r="A14" t="s">
        <v>9</v>
      </c>
      <c r="B14" s="8" t="s">
        <v>22</v>
      </c>
      <c r="C14" s="8">
        <v>-30.964500000000001</v>
      </c>
      <c r="D14" s="8">
        <v>41.527044899015117</v>
      </c>
      <c r="E14" s="1">
        <v>0.55543222073066856</v>
      </c>
      <c r="F14" s="1">
        <v>40</v>
      </c>
      <c r="G14" s="1"/>
      <c r="H14" s="1">
        <v>1195046.4879999999</v>
      </c>
      <c r="I14" s="1">
        <v>1195046.4879999999</v>
      </c>
      <c r="J14" s="1">
        <v>1195046.4879999999</v>
      </c>
      <c r="K14" s="1">
        <v>15</v>
      </c>
      <c r="L14" s="1">
        <v>12</v>
      </c>
      <c r="M14" s="1">
        <v>14</v>
      </c>
      <c r="N14" s="1">
        <v>13.666666666666666</v>
      </c>
      <c r="O14" s="1">
        <v>325131.71500000008</v>
      </c>
      <c r="P14" s="1">
        <v>301853.04800000001</v>
      </c>
      <c r="Q14" s="1">
        <v>293313.53200000001</v>
      </c>
      <c r="R14" s="1">
        <v>306766.09833333333</v>
      </c>
      <c r="S14" s="1">
        <v>15</v>
      </c>
      <c r="T14" s="1">
        <v>12</v>
      </c>
      <c r="U14" s="1">
        <v>14</v>
      </c>
      <c r="V14" s="1">
        <v>13.666666666666666</v>
      </c>
      <c r="W14" s="1"/>
      <c r="X14" s="1">
        <v>12.551812963446826</v>
      </c>
      <c r="Y14" s="1">
        <v>10.04145037075746</v>
      </c>
      <c r="Z14" s="1">
        <v>11.71502543255037</v>
      </c>
      <c r="AA14" s="1">
        <v>11.436096255584886</v>
      </c>
      <c r="AB14" s="1">
        <v>21675.447666666671</v>
      </c>
      <c r="AC14" s="1">
        <v>25154.420666666669</v>
      </c>
      <c r="AD14" s="1">
        <v>20950.966571428573</v>
      </c>
      <c r="AE14" s="1">
        <v>22593.611634920639</v>
      </c>
      <c r="AF14" s="1">
        <v>0.27206616501097997</v>
      </c>
      <c r="AG14" s="1">
        <v>0.25258686672948916</v>
      </c>
      <c r="AH14" s="1">
        <v>0.24544110622079837</v>
      </c>
      <c r="AI14" s="1">
        <v>0.25669804598708917</v>
      </c>
      <c r="AJ14" s="1">
        <v>166.09314673983209</v>
      </c>
      <c r="AK14" s="1">
        <v>178.92656932977064</v>
      </c>
      <c r="AL14" s="1">
        <v>163.29380436946943</v>
      </c>
      <c r="AM14" s="1">
        <v>169.43784014635739</v>
      </c>
      <c r="AN14" s="1">
        <v>13.232602112820331</v>
      </c>
      <c r="AO14" s="1">
        <v>17.818797357285909</v>
      </c>
      <c r="AP14" s="1">
        <v>13.938834815992392</v>
      </c>
      <c r="AQ14" s="1">
        <v>14.996744762032877</v>
      </c>
      <c r="AR14" s="1">
        <v>233658140.39535084</v>
      </c>
      <c r="AS14" s="1">
        <v>251746470.47068715</v>
      </c>
      <c r="AT14" s="1">
        <v>203746270.93863177</v>
      </c>
      <c r="AU14" s="1">
        <v>229716960.60155657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98" x14ac:dyDescent="0.25">
      <c r="A15" t="s">
        <v>9</v>
      </c>
      <c r="B15" t="s">
        <v>23</v>
      </c>
      <c r="C15">
        <v>-30.028981782470584</v>
      </c>
      <c r="D15">
        <v>48.41631617932169</v>
      </c>
      <c r="E15">
        <v>0.57846245296784049</v>
      </c>
      <c r="F15">
        <v>40</v>
      </c>
      <c r="H15">
        <v>1195046.4879999999</v>
      </c>
      <c r="I15">
        <v>1195046.4879999999</v>
      </c>
      <c r="J15">
        <v>1195046.4879999999</v>
      </c>
      <c r="K15">
        <v>16</v>
      </c>
      <c r="L15">
        <v>18</v>
      </c>
      <c r="M15">
        <v>22</v>
      </c>
      <c r="N15">
        <v>18.666666666666668</v>
      </c>
      <c r="O15">
        <v>165816.11600000004</v>
      </c>
      <c r="P15">
        <v>157396.69399999999</v>
      </c>
      <c r="Q15">
        <v>203331.61100000003</v>
      </c>
      <c r="R15">
        <v>175514.80700000003</v>
      </c>
      <c r="S15">
        <v>16</v>
      </c>
      <c r="T15">
        <v>18</v>
      </c>
      <c r="U15">
        <v>22</v>
      </c>
      <c r="V15">
        <v>18.666666666666668</v>
      </c>
      <c r="X15" s="1">
        <v>13.388600494343281</v>
      </c>
      <c r="Y15" s="1">
        <v>15.062175556136191</v>
      </c>
      <c r="Z15" s="1">
        <v>18.409325679722009</v>
      </c>
      <c r="AA15" s="1">
        <v>15.620033910067159</v>
      </c>
      <c r="AB15">
        <v>10363.507250000002</v>
      </c>
      <c r="AC15">
        <v>8744.2607777777775</v>
      </c>
      <c r="AD15">
        <v>9242.3459545454552</v>
      </c>
      <c r="AE15" s="1">
        <v>9450.0379941077463</v>
      </c>
      <c r="AF15" s="1">
        <v>0.1387528582904802</v>
      </c>
      <c r="AG15" s="1">
        <v>0.13170759094352488</v>
      </c>
      <c r="AH15" s="1">
        <v>0.17014535672188852</v>
      </c>
      <c r="AI15" s="1">
        <v>0.14686860198529786</v>
      </c>
      <c r="AJ15" s="4">
        <v>114.84736966157223</v>
      </c>
      <c r="AK15" s="4">
        <v>105.49435611309816</v>
      </c>
      <c r="AL15" s="4">
        <v>108.45729924873926</v>
      </c>
      <c r="AM15" s="4">
        <v>109.59967500780323</v>
      </c>
      <c r="AN15" s="1">
        <v>8.5779966106312262</v>
      </c>
      <c r="AO15" s="1">
        <v>7.0039255431544039</v>
      </c>
      <c r="AP15" s="1">
        <v>5.8914324802350402</v>
      </c>
      <c r="AQ15" s="1">
        <v>7.1577848780068898</v>
      </c>
      <c r="AR15">
        <v>56975349.653523266</v>
      </c>
      <c r="AS15">
        <v>45632284.593083277</v>
      </c>
      <c r="AT15">
        <v>62307543.258314259</v>
      </c>
      <c r="AU15">
        <v>54971725.834973603</v>
      </c>
    </row>
    <row r="16" spans="1:198" x14ac:dyDescent="0.25">
      <c r="A16" t="s">
        <v>9</v>
      </c>
      <c r="B16" t="s">
        <v>24</v>
      </c>
      <c r="C16" s="9">
        <v>-31.216999999999999</v>
      </c>
      <c r="D16" s="9">
        <v>38.78176964</v>
      </c>
      <c r="E16">
        <v>0.58089999999999997</v>
      </c>
      <c r="F16">
        <v>40</v>
      </c>
      <c r="H16">
        <v>1195046.4879999999</v>
      </c>
      <c r="I16">
        <v>1195046.4879999999</v>
      </c>
      <c r="J16">
        <v>1195046.4879999999</v>
      </c>
      <c r="K16">
        <v>19</v>
      </c>
      <c r="L16">
        <v>32</v>
      </c>
      <c r="M16">
        <v>18</v>
      </c>
      <c r="N16">
        <v>23</v>
      </c>
      <c r="O16">
        <v>212449.63800000001</v>
      </c>
      <c r="P16">
        <v>247345.04299999998</v>
      </c>
      <c r="Q16">
        <v>198806.81700000007</v>
      </c>
      <c r="R16">
        <v>219533.83266666668</v>
      </c>
      <c r="S16">
        <v>19</v>
      </c>
      <c r="T16">
        <v>32</v>
      </c>
      <c r="U16">
        <v>18</v>
      </c>
      <c r="V16">
        <v>23</v>
      </c>
      <c r="X16">
        <v>15.898963087032646</v>
      </c>
      <c r="Y16">
        <v>26.777200988686563</v>
      </c>
      <c r="Z16">
        <v>15.062175556136191</v>
      </c>
      <c r="AA16">
        <v>19.246113210618464</v>
      </c>
      <c r="AB16">
        <v>11181.559894736842</v>
      </c>
      <c r="AC16">
        <v>7729.5325937499993</v>
      </c>
      <c r="AD16">
        <v>11044.823166666671</v>
      </c>
      <c r="AE16">
        <v>9985.3052183845048</v>
      </c>
      <c r="AF16">
        <v>0.17777520802186569</v>
      </c>
      <c r="AG16">
        <v>0.20697524781144749</v>
      </c>
      <c r="AH16">
        <v>0.16635906552281343</v>
      </c>
      <c r="AI16">
        <v>0.18370317378537551</v>
      </c>
      <c r="AJ16">
        <v>119.2940745790212</v>
      </c>
      <c r="AK16">
        <v>99.184610386390077</v>
      </c>
      <c r="AL16">
        <v>118.56242097168341</v>
      </c>
      <c r="AM16">
        <v>112.34703531236489</v>
      </c>
      <c r="AN16">
        <v>7.5032613086773337</v>
      </c>
      <c r="AO16">
        <v>3.7040693845594928</v>
      </c>
      <c r="AP16">
        <v>7.8715335994993216</v>
      </c>
      <c r="AQ16">
        <v>6.3596214309120498</v>
      </c>
      <c r="AR16">
        <v>78761122.16373387</v>
      </c>
      <c r="AS16">
        <v>63388423.285888202</v>
      </c>
      <c r="AT16">
        <v>72802039.238533437</v>
      </c>
      <c r="AU16">
        <v>71650528.229385167</v>
      </c>
    </row>
    <row r="17" spans="1:198" x14ac:dyDescent="0.25">
      <c r="A17" t="s">
        <v>25</v>
      </c>
      <c r="B17" t="s">
        <v>27</v>
      </c>
      <c r="C17">
        <v>-29.75247476790722</v>
      </c>
      <c r="D17">
        <v>54.704640456511143</v>
      </c>
      <c r="E17">
        <v>0.70348502853313366</v>
      </c>
      <c r="F17">
        <v>100</v>
      </c>
      <c r="H17">
        <v>197075.35699999999</v>
      </c>
      <c r="I17">
        <v>197075.35699999999</v>
      </c>
      <c r="J17">
        <v>197075.35699999999</v>
      </c>
      <c r="K17">
        <v>24</v>
      </c>
      <c r="L17">
        <v>28</v>
      </c>
      <c r="M17">
        <v>25</v>
      </c>
      <c r="N17">
        <v>25.666666666666668</v>
      </c>
      <c r="O17">
        <v>22079.738000000001</v>
      </c>
      <c r="P17">
        <v>24829.378000000001</v>
      </c>
      <c r="Q17">
        <v>24520.595999999998</v>
      </c>
      <c r="R17">
        <v>23809.903999999999</v>
      </c>
      <c r="S17">
        <v>24</v>
      </c>
      <c r="T17">
        <v>28</v>
      </c>
      <c r="U17">
        <v>25</v>
      </c>
      <c r="V17">
        <v>25.666666666666668</v>
      </c>
      <c r="X17">
        <v>121.78082721930576</v>
      </c>
      <c r="Y17">
        <v>142.07763175585671</v>
      </c>
      <c r="Z17">
        <v>126.8550283534435</v>
      </c>
      <c r="AA17">
        <v>130.23782910953534</v>
      </c>
      <c r="AB17">
        <v>919.98908333333338</v>
      </c>
      <c r="AC17">
        <v>886.76350000000002</v>
      </c>
      <c r="AD17">
        <v>980.8238399999999</v>
      </c>
      <c r="AE17">
        <v>929.19214111111114</v>
      </c>
      <c r="AF17">
        <v>0.11203703160106417</v>
      </c>
      <c r="AG17">
        <v>0.12598925800753466</v>
      </c>
      <c r="AH17">
        <v>0.12442243603293332</v>
      </c>
      <c r="AI17">
        <v>0.12081624188051072</v>
      </c>
      <c r="AJ17">
        <v>34.218345912239784</v>
      </c>
      <c r="AK17">
        <v>33.594762849424775</v>
      </c>
      <c r="AL17">
        <v>35.331589985579349</v>
      </c>
      <c r="AM17">
        <v>34.381566249081295</v>
      </c>
      <c r="AN17">
        <v>0.28098303069183939</v>
      </c>
      <c r="AO17">
        <v>0.23645356721002589</v>
      </c>
      <c r="AP17">
        <v>0.27851942839142702</v>
      </c>
      <c r="AQ17">
        <v>0.26531867543109744</v>
      </c>
      <c r="AR17">
        <v>4083970.2803210369</v>
      </c>
      <c r="AS17">
        <v>4426695.3289963519</v>
      </c>
      <c r="AT17">
        <v>4835351.149205341</v>
      </c>
      <c r="AU17">
        <v>4448672.2528409101</v>
      </c>
    </row>
    <row r="18" spans="1:198" s="6" customFormat="1" ht="15.75" x14ac:dyDescent="0.25">
      <c r="A18" s="6" t="s">
        <v>25</v>
      </c>
      <c r="B18" s="27" t="s">
        <v>28</v>
      </c>
      <c r="C18" s="27" t="s">
        <v>224</v>
      </c>
      <c r="D18" s="27" t="s">
        <v>224</v>
      </c>
      <c r="E18" s="28">
        <v>0.33480114177560327</v>
      </c>
      <c r="F18" s="27">
        <v>100</v>
      </c>
      <c r="G18" s="27"/>
      <c r="H18" s="27">
        <v>197075.35699999999</v>
      </c>
      <c r="I18" s="27">
        <v>197075.35699999999</v>
      </c>
      <c r="J18" s="27">
        <v>197075.35699999999</v>
      </c>
      <c r="K18" s="27">
        <v>9</v>
      </c>
      <c r="L18" s="27">
        <v>7</v>
      </c>
      <c r="M18" s="27">
        <v>7</v>
      </c>
      <c r="N18" s="27">
        <v>7.666666666666667</v>
      </c>
      <c r="O18" s="27">
        <v>14935.404000000002</v>
      </c>
      <c r="P18" s="27">
        <v>17349.856</v>
      </c>
      <c r="Q18" s="27">
        <v>14430.282999999999</v>
      </c>
      <c r="R18" s="27">
        <v>15571.847666666668</v>
      </c>
      <c r="S18" s="27">
        <v>9</v>
      </c>
      <c r="T18" s="27">
        <v>7</v>
      </c>
      <c r="U18" s="27">
        <v>7</v>
      </c>
      <c r="V18" s="27">
        <v>7.666666666666667</v>
      </c>
      <c r="W18" s="27"/>
      <c r="X18" s="29">
        <v>45.667810207239668</v>
      </c>
      <c r="Y18" s="29">
        <v>35.519407938964179</v>
      </c>
      <c r="Z18" s="29">
        <v>35.519407938964179</v>
      </c>
      <c r="AA18" s="29">
        <v>38.902208695056011</v>
      </c>
      <c r="AB18" s="27">
        <v>1659.4893333333337</v>
      </c>
      <c r="AC18" s="27">
        <v>2478.5508571428572</v>
      </c>
      <c r="AD18" s="27">
        <v>2061.4690000000001</v>
      </c>
      <c r="AE18" s="29">
        <v>2066.5030634920636</v>
      </c>
      <c r="AF18" s="29">
        <v>7.5785243915605358E-2</v>
      </c>
      <c r="AG18" s="29">
        <v>8.8036658992326475E-2</v>
      </c>
      <c r="AH18" s="29">
        <v>7.3222158364528556E-2</v>
      </c>
      <c r="AI18" s="29">
        <v>7.9014687090820129E-2</v>
      </c>
      <c r="AJ18" s="27">
        <v>45.957342539939511</v>
      </c>
      <c r="AK18" s="27">
        <v>56.16510725287786</v>
      </c>
      <c r="AL18" s="27">
        <v>51.221946645767169</v>
      </c>
      <c r="AM18" s="27">
        <v>51.114798812861515</v>
      </c>
      <c r="AN18" s="29">
        <v>1.0063399653144294</v>
      </c>
      <c r="AO18" s="29">
        <v>1.581251223257742</v>
      </c>
      <c r="AP18" s="29">
        <v>1.4420833459213598</v>
      </c>
      <c r="AQ18" s="29">
        <v>1.343224844831177</v>
      </c>
      <c r="AR18" s="27">
        <v>4983074.9937379351</v>
      </c>
      <c r="AS18" s="27">
        <v>8645690.6579033453</v>
      </c>
      <c r="AT18" s="27">
        <v>5980777.4190661442</v>
      </c>
      <c r="AU18" s="27">
        <v>6536514.3569024755</v>
      </c>
    </row>
    <row r="19" spans="1:198" s="6" customFormat="1" x14ac:dyDescent="0.25">
      <c r="A19" s="6" t="s">
        <v>25</v>
      </c>
      <c r="B19" s="6" t="s">
        <v>29</v>
      </c>
      <c r="C19" s="6" t="s">
        <v>224</v>
      </c>
      <c r="D19" s="6" t="s">
        <v>224</v>
      </c>
      <c r="E19" s="6">
        <v>0.33744936918528579</v>
      </c>
      <c r="F19" s="6">
        <v>40</v>
      </c>
      <c r="H19" s="6">
        <v>1195046.4879999999</v>
      </c>
      <c r="I19" s="6">
        <v>1195046.4879999999</v>
      </c>
      <c r="J19" s="6">
        <v>1195046.4879999999</v>
      </c>
      <c r="K19" s="6">
        <v>14</v>
      </c>
      <c r="L19" s="6">
        <v>20</v>
      </c>
      <c r="M19" s="6">
        <v>15</v>
      </c>
      <c r="N19" s="6">
        <v>16.333333333333332</v>
      </c>
      <c r="O19" s="6">
        <v>47603.307000000008</v>
      </c>
      <c r="P19" s="6">
        <v>56532.800999999999</v>
      </c>
      <c r="Q19" s="6">
        <v>40879.391000000003</v>
      </c>
      <c r="R19" s="6">
        <v>48338.49966666667</v>
      </c>
      <c r="S19" s="6">
        <v>14</v>
      </c>
      <c r="T19" s="6">
        <v>20</v>
      </c>
      <c r="U19" s="6">
        <v>15</v>
      </c>
      <c r="V19" s="6">
        <v>16.333333333333332</v>
      </c>
      <c r="X19" s="30">
        <v>11.71502543255037</v>
      </c>
      <c r="Y19" s="30">
        <v>16.735750617929103</v>
      </c>
      <c r="Z19" s="30">
        <v>12.551812963446826</v>
      </c>
      <c r="AA19" s="30">
        <v>13.667529671308765</v>
      </c>
      <c r="AB19" s="6">
        <v>3400.2362142857151</v>
      </c>
      <c r="AC19" s="6">
        <v>2826.64005</v>
      </c>
      <c r="AD19" s="6">
        <v>2725.2927333333337</v>
      </c>
      <c r="AE19" s="30">
        <v>2984.0563325396829</v>
      </c>
      <c r="AF19" s="30">
        <v>3.9833853727035941E-2</v>
      </c>
      <c r="AG19" s="30">
        <v>4.7305942963450642E-2</v>
      </c>
      <c r="AH19" s="30">
        <v>3.420736465944077E-2</v>
      </c>
      <c r="AI19" s="30">
        <v>4.0449053783309118E-2</v>
      </c>
      <c r="AJ19" s="31">
        <v>65.784294201856156</v>
      </c>
      <c r="AK19" s="31">
        <v>59.979512183896446</v>
      </c>
      <c r="AL19" s="31">
        <v>58.894434269112296</v>
      </c>
      <c r="AM19" s="31">
        <v>61.552746884954963</v>
      </c>
      <c r="AN19" s="30">
        <v>5.6153778393919263</v>
      </c>
      <c r="AO19" s="30">
        <v>3.583915269365932</v>
      </c>
      <c r="AP19" s="30">
        <v>4.6921057890699656</v>
      </c>
      <c r="AQ19" s="30">
        <v>4.6304662992759411</v>
      </c>
      <c r="AR19" s="6">
        <v>5366606.0760392556</v>
      </c>
      <c r="AS19" s="6">
        <v>5298153.2617352353</v>
      </c>
      <c r="AT19" s="6">
        <v>3693780.4707584828</v>
      </c>
      <c r="AU19" s="6">
        <v>4786179.9361776579</v>
      </c>
      <c r="GF19" s="6">
        <v>5631.4570000000003</v>
      </c>
      <c r="GG19" s="6">
        <v>5337.0349999999999</v>
      </c>
      <c r="GH19" s="6">
        <v>3223.14</v>
      </c>
      <c r="GI19" s="6">
        <v>361.57</v>
      </c>
      <c r="GJ19" s="6">
        <v>3304.4940000000001</v>
      </c>
      <c r="GK19" s="6">
        <v>1255418.388</v>
      </c>
      <c r="GL19" s="6">
        <v>3304.4940000000001</v>
      </c>
      <c r="GM19" s="6">
        <v>2594.2669999999998</v>
      </c>
      <c r="GN19" s="6">
        <v>8057.8509999999997</v>
      </c>
      <c r="GO19" s="6">
        <v>5631.4570000000003</v>
      </c>
      <c r="GP19" s="6">
        <v>8472.366</v>
      </c>
    </row>
    <row r="20" spans="1:198" x14ac:dyDescent="0.25">
      <c r="A20" t="s">
        <v>25</v>
      </c>
      <c r="B20" t="s">
        <v>30</v>
      </c>
      <c r="C20">
        <v>-28.051567411335718</v>
      </c>
      <c r="D20">
        <v>73.19754690117928</v>
      </c>
      <c r="E20" s="1">
        <v>0.55897635758884956</v>
      </c>
      <c r="F20">
        <v>40</v>
      </c>
      <c r="H20">
        <v>1195046.4879999999</v>
      </c>
      <c r="I20">
        <v>1195046.4879999999</v>
      </c>
      <c r="J20">
        <v>1195046.4879999999</v>
      </c>
      <c r="K20">
        <v>6</v>
      </c>
      <c r="L20">
        <v>9</v>
      </c>
      <c r="M20">
        <v>8</v>
      </c>
      <c r="N20">
        <v>7.666666666666667</v>
      </c>
      <c r="O20">
        <v>76814.30799999999</v>
      </c>
      <c r="P20">
        <v>78465.909</v>
      </c>
      <c r="Q20">
        <v>65232.438000000002</v>
      </c>
      <c r="R20">
        <v>73504.218333333338</v>
      </c>
      <c r="S20">
        <v>6</v>
      </c>
      <c r="T20">
        <v>9</v>
      </c>
      <c r="U20">
        <v>8</v>
      </c>
      <c r="V20">
        <v>7.666666666666667</v>
      </c>
      <c r="X20">
        <v>5.0207251853787298</v>
      </c>
      <c r="Y20">
        <v>7.5310877780680956</v>
      </c>
      <c r="Z20">
        <v>6.6943002471716406</v>
      </c>
      <c r="AA20">
        <v>6.415371070206155</v>
      </c>
      <c r="AB20">
        <v>12802.384666666665</v>
      </c>
      <c r="AC20">
        <v>8718.4343333333327</v>
      </c>
      <c r="AD20">
        <v>8154.0547500000002</v>
      </c>
      <c r="AE20">
        <v>9891.6245833333323</v>
      </c>
      <c r="AF20">
        <v>6.4277255128839805E-2</v>
      </c>
      <c r="AG20">
        <v>6.5659294251655925E-2</v>
      </c>
      <c r="AH20">
        <v>5.4585690728376088E-2</v>
      </c>
      <c r="AI20">
        <v>6.1507413369623933E-2</v>
      </c>
      <c r="AJ20">
        <v>127.64773449306541</v>
      </c>
      <c r="AK20">
        <v>105.338450489435</v>
      </c>
      <c r="AL20">
        <v>101.87191891604067</v>
      </c>
      <c r="AM20">
        <v>111.61936796618038</v>
      </c>
      <c r="AN20">
        <v>25.42416280118238</v>
      </c>
      <c r="AO20">
        <v>13.98714947875124</v>
      </c>
      <c r="AP20">
        <v>15.217709865804395</v>
      </c>
      <c r="AQ20">
        <v>18.209674048579338</v>
      </c>
      <c r="AR20">
        <v>32605172.323204629</v>
      </c>
      <c r="AS20">
        <v>22681564.966827955</v>
      </c>
      <c r="AT20">
        <v>17635620.255010992</v>
      </c>
      <c r="AU20">
        <v>24307452.515014526</v>
      </c>
    </row>
    <row r="21" spans="1:198" x14ac:dyDescent="0.25">
      <c r="A21" t="s">
        <v>25</v>
      </c>
      <c r="B21" t="s">
        <v>31</v>
      </c>
      <c r="C21">
        <v>-30.337118468130903</v>
      </c>
      <c r="D21">
        <v>48.348173591969939</v>
      </c>
      <c r="E21">
        <v>0.49549352503304078</v>
      </c>
      <c r="F21">
        <v>40</v>
      </c>
      <c r="H21">
        <v>1195046.4879999999</v>
      </c>
      <c r="I21">
        <v>1195046.4879999999</v>
      </c>
      <c r="J21">
        <v>1195046.4879999999</v>
      </c>
      <c r="K21">
        <v>8</v>
      </c>
      <c r="L21">
        <v>13</v>
      </c>
      <c r="M21">
        <v>9</v>
      </c>
      <c r="N21">
        <v>10</v>
      </c>
      <c r="O21">
        <v>181884.03899999999</v>
      </c>
      <c r="P21">
        <v>140761.87899999999</v>
      </c>
      <c r="Q21">
        <v>88210.227000000014</v>
      </c>
      <c r="R21">
        <v>136952.04833333331</v>
      </c>
      <c r="S21">
        <v>8</v>
      </c>
      <c r="T21">
        <v>13</v>
      </c>
      <c r="U21">
        <v>9</v>
      </c>
      <c r="V21">
        <v>10</v>
      </c>
      <c r="X21">
        <v>6.6943002471716406</v>
      </c>
      <c r="Y21">
        <v>10.878237901653916</v>
      </c>
      <c r="Z21">
        <v>7.5310877780680956</v>
      </c>
      <c r="AA21">
        <v>8.3678753089645515</v>
      </c>
      <c r="AB21">
        <v>22735.504874999999</v>
      </c>
      <c r="AC21">
        <v>10827.836846153845</v>
      </c>
      <c r="AD21">
        <v>9801.1363333333356</v>
      </c>
      <c r="AE21">
        <v>14454.826018162394</v>
      </c>
      <c r="AF21">
        <v>0.15219829590428452</v>
      </c>
      <c r="AG21">
        <v>0.11778778517275555</v>
      </c>
      <c r="AH21">
        <v>7.3813218051145824E-2</v>
      </c>
      <c r="AI21">
        <v>0.11459976637606197</v>
      </c>
      <c r="AJ21">
        <v>170.10613485008813</v>
      </c>
      <c r="AK21">
        <v>117.39200679237602</v>
      </c>
      <c r="AL21">
        <v>111.68783960284807</v>
      </c>
      <c r="AM21">
        <v>133.0619937484374</v>
      </c>
      <c r="AN21">
        <v>25.410592379981523</v>
      </c>
      <c r="AO21">
        <v>10.791454264346237</v>
      </c>
      <c r="AP21">
        <v>14.830240052187877</v>
      </c>
      <c r="AQ21">
        <v>17.010762232171878</v>
      </c>
      <c r="AR21">
        <v>137104812.09406292</v>
      </c>
      <c r="AS21">
        <v>50533602.985941835</v>
      </c>
      <c r="AT21">
        <v>28664797.313759882</v>
      </c>
      <c r="AU21">
        <v>72101070.797921553</v>
      </c>
    </row>
    <row r="22" spans="1:198" x14ac:dyDescent="0.25">
      <c r="A22" s="5" t="s">
        <v>25</v>
      </c>
      <c r="B22" t="s">
        <v>40</v>
      </c>
      <c r="C22" t="s">
        <v>224</v>
      </c>
      <c r="D22" t="s">
        <v>224</v>
      </c>
      <c r="E22">
        <v>0.36449999999999999</v>
      </c>
      <c r="F22">
        <v>40</v>
      </c>
      <c r="H22">
        <v>1195046.4879999999</v>
      </c>
      <c r="I22">
        <v>1195046.4879999999</v>
      </c>
      <c r="J22">
        <v>1195046.4879999999</v>
      </c>
      <c r="K22">
        <v>12</v>
      </c>
      <c r="L22">
        <v>8</v>
      </c>
      <c r="M22">
        <v>7</v>
      </c>
      <c r="N22">
        <v>9</v>
      </c>
      <c r="O22">
        <v>129205.83799999997</v>
      </c>
      <c r="P22">
        <v>116747.16</v>
      </c>
      <c r="Q22">
        <v>102530.99099999999</v>
      </c>
      <c r="R22">
        <v>116161.32966666664</v>
      </c>
      <c r="S22">
        <v>12</v>
      </c>
      <c r="T22">
        <v>8</v>
      </c>
      <c r="U22">
        <v>7</v>
      </c>
      <c r="V22">
        <v>9</v>
      </c>
      <c r="X22">
        <v>10.04145037075746</v>
      </c>
      <c r="Y22">
        <v>6.6943002471716406</v>
      </c>
      <c r="Z22">
        <v>5.8575127162751848</v>
      </c>
      <c r="AA22">
        <v>7.5310877780680947</v>
      </c>
      <c r="AB22">
        <v>10767.153166666665</v>
      </c>
      <c r="AC22">
        <v>14593.395</v>
      </c>
      <c r="AD22">
        <v>14647.284428571427</v>
      </c>
      <c r="AE22">
        <v>13335.944198412699</v>
      </c>
      <c r="AF22">
        <v>0.10811783415742734</v>
      </c>
      <c r="AG22">
        <v>9.769256775557339E-2</v>
      </c>
      <c r="AH22">
        <v>8.5796654799256647E-2</v>
      </c>
      <c r="AI22">
        <v>9.7202352237419132E-2</v>
      </c>
      <c r="AJ22">
        <v>117.06258789574269</v>
      </c>
      <c r="AK22">
        <v>136.28430510584047</v>
      </c>
      <c r="AL22">
        <v>136.53570362229934</v>
      </c>
      <c r="AM22">
        <v>129.96086554129417</v>
      </c>
      <c r="AN22">
        <v>11.657936211749885</v>
      </c>
      <c r="AO22">
        <v>20.35826002328189</v>
      </c>
      <c r="AP22">
        <v>23.309501871491101</v>
      </c>
      <c r="AQ22">
        <v>18.441899368840957</v>
      </c>
      <c r="AR22">
        <v>46125016.396997616</v>
      </c>
      <c r="AS22">
        <v>56487995.995879203</v>
      </c>
      <c r="AT22">
        <v>49792711.336263195</v>
      </c>
      <c r="AU22">
        <v>50801907.909713335</v>
      </c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</row>
    <row r="23" spans="1:198" x14ac:dyDescent="0.25">
      <c r="A23" t="s">
        <v>25</v>
      </c>
      <c r="B23" t="s">
        <v>32</v>
      </c>
      <c r="C23">
        <v>-31.411318273528561</v>
      </c>
      <c r="D23">
        <v>33.257429388835384</v>
      </c>
      <c r="E23">
        <v>0.47336400696329806</v>
      </c>
      <c r="F23">
        <v>100</v>
      </c>
      <c r="H23">
        <v>1195046.4879999999</v>
      </c>
      <c r="I23">
        <v>1195046.4879999999</v>
      </c>
      <c r="J23">
        <v>1195046.4879999999</v>
      </c>
      <c r="K23">
        <v>9</v>
      </c>
      <c r="L23">
        <v>5</v>
      </c>
      <c r="M23">
        <v>10</v>
      </c>
      <c r="N23">
        <v>8</v>
      </c>
      <c r="O23">
        <v>33173.483999999997</v>
      </c>
      <c r="P23">
        <v>25553.628000000004</v>
      </c>
      <c r="Q23">
        <v>27161.205000000002</v>
      </c>
      <c r="R23">
        <v>28629.439000000002</v>
      </c>
      <c r="S23">
        <v>9</v>
      </c>
      <c r="T23">
        <v>5</v>
      </c>
      <c r="U23">
        <v>10</v>
      </c>
      <c r="V23">
        <v>8</v>
      </c>
      <c r="X23">
        <v>7.5310877780680956</v>
      </c>
      <c r="Y23">
        <v>4.1839376544822757</v>
      </c>
      <c r="Z23">
        <v>8.3678753089645515</v>
      </c>
      <c r="AA23">
        <v>6.6943002471716406</v>
      </c>
      <c r="AB23">
        <v>3685.9426666666664</v>
      </c>
      <c r="AC23">
        <v>5110.7256000000007</v>
      </c>
      <c r="AD23">
        <v>2716.1205</v>
      </c>
      <c r="AE23">
        <v>3837.5962555555561</v>
      </c>
      <c r="AF23">
        <v>2.7759157767593055E-2</v>
      </c>
      <c r="AG23">
        <v>2.1382957279566524E-2</v>
      </c>
      <c r="AH23">
        <v>2.2728157668122452E-2</v>
      </c>
      <c r="AI23">
        <v>2.3956757571760679E-2</v>
      </c>
      <c r="AJ23">
        <v>68.492333567894718</v>
      </c>
      <c r="AK23">
        <v>80.6508515425935</v>
      </c>
      <c r="AL23">
        <v>58.795243314095032</v>
      </c>
      <c r="AM23">
        <v>69.312809474861083</v>
      </c>
      <c r="AN23">
        <v>9.0946136316930097</v>
      </c>
      <c r="AO23">
        <v>19.276303378037145</v>
      </c>
      <c r="AP23">
        <v>7.0263049033614733</v>
      </c>
      <c r="AQ23">
        <v>11.799073971030543</v>
      </c>
      <c r="AR23">
        <v>4054087.949755264</v>
      </c>
      <c r="AS23">
        <v>4330007.3884104947</v>
      </c>
      <c r="AT23">
        <v>2445972.5121333688</v>
      </c>
      <c r="AU23">
        <v>3610022.616766376</v>
      </c>
    </row>
    <row r="24" spans="1:198" x14ac:dyDescent="0.25">
      <c r="A24" t="s">
        <v>25</v>
      </c>
      <c r="B24" t="s">
        <v>33</v>
      </c>
      <c r="C24">
        <v>-30.163797847500973</v>
      </c>
      <c r="D24">
        <v>50.232580764328702</v>
      </c>
      <c r="E24">
        <v>0.5701227628830926</v>
      </c>
      <c r="F24">
        <v>40</v>
      </c>
      <c r="H24">
        <v>1195046.4879999999</v>
      </c>
      <c r="I24">
        <v>1195046.4879999999</v>
      </c>
      <c r="J24">
        <v>1195046.4879999999</v>
      </c>
      <c r="K24">
        <v>42</v>
      </c>
      <c r="L24">
        <v>36</v>
      </c>
      <c r="M24">
        <v>33</v>
      </c>
      <c r="N24">
        <v>37</v>
      </c>
      <c r="O24">
        <v>153122.41699999999</v>
      </c>
      <c r="P24">
        <v>121219.00699999998</v>
      </c>
      <c r="Q24">
        <v>150530.73399999997</v>
      </c>
      <c r="R24">
        <v>141624.05266666666</v>
      </c>
      <c r="S24">
        <v>42</v>
      </c>
      <c r="T24">
        <v>36</v>
      </c>
      <c r="U24">
        <v>33</v>
      </c>
      <c r="V24">
        <v>37</v>
      </c>
      <c r="X24">
        <v>35.145076297651109</v>
      </c>
      <c r="Y24">
        <v>30.124351112272382</v>
      </c>
      <c r="Z24">
        <v>27.613988519583017</v>
      </c>
      <c r="AA24">
        <v>30.961138643168837</v>
      </c>
      <c r="AB24">
        <v>3645.7718333333332</v>
      </c>
      <c r="AC24">
        <v>3367.1946388888882</v>
      </c>
      <c r="AD24">
        <v>4561.537393939393</v>
      </c>
      <c r="AE24">
        <v>3858.167955387205</v>
      </c>
      <c r="AF24">
        <v>0.12813092924632735</v>
      </c>
      <c r="AG24">
        <v>0.10143455356525008</v>
      </c>
      <c r="AH24">
        <v>0.12596224122789104</v>
      </c>
      <c r="AI24">
        <v>0.11850924134648949</v>
      </c>
      <c r="AJ24">
        <v>68.118083079489566</v>
      </c>
      <c r="AK24">
        <v>65.463886605478507</v>
      </c>
      <c r="AL24">
        <v>76.194442361841297</v>
      </c>
      <c r="AM24">
        <v>69.92547068226979</v>
      </c>
      <c r="AN24">
        <v>1.9381970465103864</v>
      </c>
      <c r="AO24">
        <v>2.1731218827418699</v>
      </c>
      <c r="AP24">
        <v>2.7592697196859652</v>
      </c>
      <c r="AQ24">
        <v>2.2901962163127405</v>
      </c>
      <c r="AR24">
        <v>18508949.323896587</v>
      </c>
      <c r="AS24">
        <v>13532949.108712878</v>
      </c>
      <c r="AT24">
        <v>22766167.354099389</v>
      </c>
      <c r="AU24">
        <v>18269355.262236286</v>
      </c>
    </row>
    <row r="25" spans="1:198" s="5" customFormat="1" x14ac:dyDescent="0.25">
      <c r="A25" t="s">
        <v>25</v>
      </c>
      <c r="B25" t="s">
        <v>34</v>
      </c>
      <c r="C25">
        <v>-29.216210544100907</v>
      </c>
      <c r="D25">
        <v>22.267273506191959</v>
      </c>
      <c r="E25">
        <v>0.42844868760746069</v>
      </c>
      <c r="F25">
        <v>40</v>
      </c>
      <c r="G25"/>
      <c r="H25">
        <v>1195046.4879999999</v>
      </c>
      <c r="I25">
        <v>1195046.4879999999</v>
      </c>
      <c r="J25">
        <v>1195046.4879999999</v>
      </c>
      <c r="K25">
        <v>8</v>
      </c>
      <c r="L25">
        <v>8</v>
      </c>
      <c r="M25">
        <v>9</v>
      </c>
      <c r="N25">
        <v>8.3333333333333339</v>
      </c>
      <c r="O25">
        <v>100623.709</v>
      </c>
      <c r="P25">
        <v>122966.16700000002</v>
      </c>
      <c r="Q25">
        <v>114774.01800000001</v>
      </c>
      <c r="R25">
        <v>112787.96466666668</v>
      </c>
      <c r="S25">
        <v>8</v>
      </c>
      <c r="T25">
        <v>8</v>
      </c>
      <c r="U25">
        <v>9</v>
      </c>
      <c r="V25">
        <v>8.3333333333333339</v>
      </c>
      <c r="W25"/>
      <c r="X25">
        <v>6.6943002471716406</v>
      </c>
      <c r="Y25">
        <v>6.6943002471716406</v>
      </c>
      <c r="Z25">
        <v>7.5310877780680956</v>
      </c>
      <c r="AA25">
        <v>6.9732294241371262</v>
      </c>
      <c r="AB25">
        <v>12577.963625</v>
      </c>
      <c r="AC25">
        <v>15370.770875000002</v>
      </c>
      <c r="AD25">
        <v>12752.668666666668</v>
      </c>
      <c r="AE25">
        <v>13567.13438888889</v>
      </c>
      <c r="AF25">
        <v>8.4200665003753408E-2</v>
      </c>
      <c r="AG25">
        <v>0.10289655526773116</v>
      </c>
      <c r="AH25">
        <v>9.6041467133285291E-2</v>
      </c>
      <c r="AI25">
        <v>9.4379562468256628E-2</v>
      </c>
      <c r="AJ25">
        <v>126.52397931186441</v>
      </c>
      <c r="AK25">
        <v>139.86707723926509</v>
      </c>
      <c r="AL25">
        <v>127.39964368914544</v>
      </c>
      <c r="AM25">
        <v>131.2635667467583</v>
      </c>
      <c r="AN25">
        <v>18.900254640553523</v>
      </c>
      <c r="AO25">
        <v>20.893457430201057</v>
      </c>
      <c r="AP25">
        <v>16.916499640351621</v>
      </c>
      <c r="AQ25">
        <v>18.903403903702067</v>
      </c>
      <c r="AR25">
        <v>41962771.211491607</v>
      </c>
      <c r="AS25">
        <v>62666406.26301568</v>
      </c>
      <c r="AT25">
        <v>48528645.215170987</v>
      </c>
      <c r="AU25">
        <v>51052607.563226096</v>
      </c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</row>
    <row r="26" spans="1:198" x14ac:dyDescent="0.25">
      <c r="A26" t="s">
        <v>25</v>
      </c>
      <c r="B26" t="s">
        <v>35</v>
      </c>
      <c r="C26">
        <v>-29.842186980909389</v>
      </c>
      <c r="D26">
        <v>53.729255432992062</v>
      </c>
      <c r="E26">
        <v>0.51264260027349029</v>
      </c>
      <c r="F26">
        <v>100</v>
      </c>
      <c r="H26">
        <v>197075.35699999999</v>
      </c>
      <c r="I26">
        <v>197075.35699999999</v>
      </c>
      <c r="J26">
        <v>197075.35699999999</v>
      </c>
      <c r="K26">
        <v>7</v>
      </c>
      <c r="L26">
        <v>14</v>
      </c>
      <c r="M26">
        <v>7</v>
      </c>
      <c r="N26">
        <v>9.3333333333333339</v>
      </c>
      <c r="O26">
        <v>37238.955999999998</v>
      </c>
      <c r="P26">
        <v>27728.723000000002</v>
      </c>
      <c r="Q26">
        <v>24406.667000000001</v>
      </c>
      <c r="R26">
        <v>29791.448666666667</v>
      </c>
      <c r="S26">
        <v>7</v>
      </c>
      <c r="T26">
        <v>14</v>
      </c>
      <c r="U26">
        <v>7</v>
      </c>
      <c r="V26">
        <v>9.3333333333333339</v>
      </c>
      <c r="X26">
        <v>35.519407938964179</v>
      </c>
      <c r="Y26">
        <v>71.038815877928357</v>
      </c>
      <c r="Z26">
        <v>35.519407938964179</v>
      </c>
      <c r="AA26">
        <v>47.359210585285574</v>
      </c>
      <c r="AB26">
        <v>5319.8508571428565</v>
      </c>
      <c r="AC26">
        <v>1980.6230714285716</v>
      </c>
      <c r="AD26">
        <v>3486.6667142857145</v>
      </c>
      <c r="AE26">
        <v>3595.7135476190474</v>
      </c>
      <c r="AF26">
        <v>0.18895795276930541</v>
      </c>
      <c r="AG26">
        <v>0.14070111769479127</v>
      </c>
      <c r="AH26">
        <v>0.12384433737192217</v>
      </c>
      <c r="AI26">
        <v>0.1511678026120063</v>
      </c>
      <c r="AJ26">
        <v>82.28438049063304</v>
      </c>
      <c r="AK26">
        <v>50.207499439824723</v>
      </c>
      <c r="AL26">
        <v>66.615132051072436</v>
      </c>
      <c r="AM26">
        <v>66.369003993843407</v>
      </c>
      <c r="AN26">
        <v>2.3166033801021917</v>
      </c>
      <c r="AO26">
        <v>0.70676149115576836</v>
      </c>
      <c r="AP26">
        <v>1.8754572757953205</v>
      </c>
      <c r="AQ26">
        <v>1.6329407156844269</v>
      </c>
      <c r="AR26">
        <v>39829324.161131732</v>
      </c>
      <c r="AS26">
        <v>11041744.314095374</v>
      </c>
      <c r="AT26">
        <v>17109010.576708481</v>
      </c>
      <c r="AU26">
        <v>22660026.350645196</v>
      </c>
    </row>
    <row r="27" spans="1:198" x14ac:dyDescent="0.25">
      <c r="A27" t="s">
        <v>25</v>
      </c>
      <c r="B27" s="9" t="s">
        <v>36</v>
      </c>
      <c r="C27" s="9">
        <v>-30.561010584762325</v>
      </c>
      <c r="D27" s="9">
        <v>45.913934037083543</v>
      </c>
      <c r="E27" s="9">
        <v>0.40003455766098678</v>
      </c>
      <c r="F27" s="9">
        <v>40</v>
      </c>
      <c r="G27" s="9"/>
      <c r="H27" s="9">
        <v>1195046.4879999999</v>
      </c>
      <c r="I27" s="9">
        <v>1195046.4879999999</v>
      </c>
      <c r="J27" s="9">
        <v>1195046.4879999999</v>
      </c>
      <c r="K27" s="9">
        <v>22</v>
      </c>
      <c r="L27" s="9">
        <v>14</v>
      </c>
      <c r="M27" s="9">
        <v>13</v>
      </c>
      <c r="N27" s="9">
        <v>16.333333333333332</v>
      </c>
      <c r="O27" s="9">
        <v>253902.37599999999</v>
      </c>
      <c r="P27" s="9">
        <v>122359.24699999999</v>
      </c>
      <c r="Q27" s="9">
        <v>132342.45799999998</v>
      </c>
      <c r="R27" s="9">
        <v>169534.69366666666</v>
      </c>
      <c r="S27" s="9">
        <v>22</v>
      </c>
      <c r="T27" s="9">
        <v>14</v>
      </c>
      <c r="U27" s="9">
        <v>13</v>
      </c>
      <c r="V27" s="9">
        <v>16.333333333333332</v>
      </c>
      <c r="W27" s="9"/>
      <c r="X27" s="11">
        <v>18.409325679722009</v>
      </c>
      <c r="Y27" s="11">
        <v>11.71502543255037</v>
      </c>
      <c r="Z27" s="11">
        <v>10.878237901653916</v>
      </c>
      <c r="AA27" s="11">
        <v>13.667529671308765</v>
      </c>
      <c r="AB27" s="9">
        <v>11541.01709090909</v>
      </c>
      <c r="AC27" s="9">
        <v>8739.9462142857137</v>
      </c>
      <c r="AD27" s="9">
        <v>10180.189076923076</v>
      </c>
      <c r="AE27" s="11">
        <v>10153.717460705959</v>
      </c>
      <c r="AF27" s="11">
        <v>0.21246234230178335</v>
      </c>
      <c r="AG27" s="11">
        <v>0.10238869217947946</v>
      </c>
      <c r="AH27" s="11">
        <v>0.11074251866258779</v>
      </c>
      <c r="AI27" s="11">
        <v>0.14186451771461686</v>
      </c>
      <c r="AJ27" s="9">
        <v>121.19639931372372</v>
      </c>
      <c r="AK27" s="9">
        <v>105.46832656817358</v>
      </c>
      <c r="AL27" s="9">
        <v>113.82708060791281</v>
      </c>
      <c r="AM27" s="9">
        <v>113.49726882993671</v>
      </c>
      <c r="AN27" s="11">
        <v>6.583424152641415</v>
      </c>
      <c r="AO27" s="11">
        <v>9.0028252328952085</v>
      </c>
      <c r="AP27" s="11">
        <v>10.463742532290699</v>
      </c>
      <c r="AQ27" s="11">
        <v>8.6833306392757734</v>
      </c>
      <c r="AR27" s="9">
        <v>97154820.668461815</v>
      </c>
      <c r="AS27" s="9">
        <v>35456761.082215242</v>
      </c>
      <c r="AT27" s="9">
        <v>44669238.213575177</v>
      </c>
      <c r="AU27" s="9">
        <v>59093606.654750742</v>
      </c>
    </row>
    <row r="28" spans="1:198" x14ac:dyDescent="0.25">
      <c r="A28" t="s">
        <v>25</v>
      </c>
      <c r="B28" t="s">
        <v>37</v>
      </c>
      <c r="C28">
        <v>-30.934595646727818</v>
      </c>
      <c r="D28">
        <v>48.548689288816441</v>
      </c>
      <c r="E28" s="1">
        <v>0.53217012810428521</v>
      </c>
      <c r="F28">
        <v>100</v>
      </c>
      <c r="H28">
        <v>197075.35699999999</v>
      </c>
      <c r="I28">
        <v>197075.35699999999</v>
      </c>
      <c r="J28">
        <v>197075.35699999999</v>
      </c>
      <c r="K28">
        <v>18</v>
      </c>
      <c r="L28">
        <v>18</v>
      </c>
      <c r="M28">
        <v>19</v>
      </c>
      <c r="N28">
        <v>18.333333333333332</v>
      </c>
      <c r="O28">
        <v>20347.158999999996</v>
      </c>
      <c r="P28">
        <v>23753.329000000002</v>
      </c>
      <c r="Q28">
        <v>22684.307000000001</v>
      </c>
      <c r="R28">
        <v>22261.598333333332</v>
      </c>
      <c r="S28">
        <v>18</v>
      </c>
      <c r="T28">
        <v>18</v>
      </c>
      <c r="U28">
        <v>19</v>
      </c>
      <c r="V28">
        <v>18.333333333333332</v>
      </c>
      <c r="X28">
        <v>91.335620414479337</v>
      </c>
      <c r="Y28">
        <v>91.335620414479337</v>
      </c>
      <c r="Z28">
        <v>96.40982154861706</v>
      </c>
      <c r="AA28">
        <v>93.027020792525249</v>
      </c>
      <c r="AB28">
        <v>1130.397722222222</v>
      </c>
      <c r="AC28">
        <v>1319.629388888889</v>
      </c>
      <c r="AD28">
        <v>1193.9108947368422</v>
      </c>
      <c r="AE28">
        <v>1214.6460019493177</v>
      </c>
      <c r="AF28">
        <v>0.10324557727428091</v>
      </c>
      <c r="AG28">
        <v>0.12052916895134688</v>
      </c>
      <c r="AH28">
        <v>0.11510473630652869</v>
      </c>
      <c r="AI28">
        <v>0.11295982751071883</v>
      </c>
      <c r="AJ28">
        <v>37.93004099788201</v>
      </c>
      <c r="AK28">
        <v>40.982048669280964</v>
      </c>
      <c r="AL28">
        <v>38.981058950954619</v>
      </c>
      <c r="AM28">
        <v>39.297716206039198</v>
      </c>
      <c r="AN28">
        <v>0.41528202059345731</v>
      </c>
      <c r="AO28">
        <v>0.44869732622721775</v>
      </c>
      <c r="AP28">
        <v>0.40432663731565405</v>
      </c>
      <c r="AQ28">
        <v>0.42276866137877639</v>
      </c>
      <c r="AR28">
        <v>4624247.1316144178</v>
      </c>
      <c r="AS28">
        <v>6302058.7327529648</v>
      </c>
      <c r="AT28">
        <v>5445069.3416233119</v>
      </c>
      <c r="AU28">
        <v>5457125.0686635645</v>
      </c>
    </row>
    <row r="29" spans="1:198" x14ac:dyDescent="0.25">
      <c r="A29" t="s">
        <v>25</v>
      </c>
      <c r="B29" s="9" t="s">
        <v>38</v>
      </c>
      <c r="C29" s="9">
        <v>-29.585667253655785</v>
      </c>
      <c r="D29" s="9">
        <v>56.518234679266065</v>
      </c>
      <c r="E29" s="9">
        <v>0.52264864146250767</v>
      </c>
      <c r="F29" s="9">
        <v>40</v>
      </c>
      <c r="G29" s="9"/>
      <c r="H29" s="9">
        <v>1195046.4879999999</v>
      </c>
      <c r="I29" s="9">
        <v>1195046.4879999999</v>
      </c>
      <c r="J29" s="9">
        <v>1195046.4879999999</v>
      </c>
      <c r="K29" s="9">
        <v>28</v>
      </c>
      <c r="L29" s="9">
        <v>26</v>
      </c>
      <c r="M29" s="9">
        <v>22</v>
      </c>
      <c r="N29" s="9">
        <v>25.333333333333332</v>
      </c>
      <c r="O29" s="9">
        <v>127001.55200000003</v>
      </c>
      <c r="P29" s="9">
        <v>112258.523</v>
      </c>
      <c r="Q29" s="9">
        <v>115158.83300000003</v>
      </c>
      <c r="R29" s="9">
        <v>118139.63600000001</v>
      </c>
      <c r="S29" s="9">
        <v>28</v>
      </c>
      <c r="T29" s="9">
        <v>26</v>
      </c>
      <c r="U29" s="9">
        <v>22</v>
      </c>
      <c r="V29" s="9">
        <v>25.333333333333332</v>
      </c>
      <c r="W29" s="9"/>
      <c r="X29" s="11">
        <v>23.430050865100739</v>
      </c>
      <c r="Y29" s="11">
        <v>21.756475803307833</v>
      </c>
      <c r="Z29" s="11">
        <v>18.409325679722009</v>
      </c>
      <c r="AA29" s="11">
        <v>21.198617449376862</v>
      </c>
      <c r="AB29" s="9">
        <v>4535.7697142857151</v>
      </c>
      <c r="AC29" s="9">
        <v>4317.6355000000003</v>
      </c>
      <c r="AD29" s="9">
        <v>5234.4924090909108</v>
      </c>
      <c r="AE29" s="11">
        <v>4695.9658744588751</v>
      </c>
      <c r="AF29" s="11">
        <v>0.10627331511809776</v>
      </c>
      <c r="AG29" s="11">
        <v>9.393653228325291E-2</v>
      </c>
      <c r="AH29" s="11">
        <v>9.6363475526987236E-2</v>
      </c>
      <c r="AI29" s="11">
        <v>9.8857774309445978E-2</v>
      </c>
      <c r="AJ29" s="9">
        <v>75.978930093689911</v>
      </c>
      <c r="AK29" s="9">
        <v>74.129430421024111</v>
      </c>
      <c r="AL29" s="9">
        <v>81.62157342231211</v>
      </c>
      <c r="AM29" s="9">
        <v>77.243311312342044</v>
      </c>
      <c r="AN29" s="11">
        <v>3.2427983418022013</v>
      </c>
      <c r="AO29" s="11">
        <v>3.4072352108494313</v>
      </c>
      <c r="AP29" s="11">
        <v>4.4337079392440106</v>
      </c>
      <c r="AQ29" s="11">
        <v>3.6945804972985479</v>
      </c>
      <c r="AR29" s="9">
        <v>19099127.607401151</v>
      </c>
      <c r="AS29" s="9">
        <v>16070108.354537398</v>
      </c>
      <c r="AT29" s="9">
        <v>19985974.769691914</v>
      </c>
      <c r="AU29" s="9">
        <v>18385070.243876819</v>
      </c>
    </row>
    <row r="30" spans="1:198" s="5" customFormat="1" x14ac:dyDescent="0.25">
      <c r="A30" t="s">
        <v>25</v>
      </c>
      <c r="B30" t="s">
        <v>39</v>
      </c>
      <c r="C30">
        <v>-29.051895325463978</v>
      </c>
      <c r="D30">
        <v>62.321604446998798</v>
      </c>
      <c r="E30">
        <v>0.37470189063159665</v>
      </c>
      <c r="F30">
        <v>40</v>
      </c>
      <c r="G30"/>
      <c r="H30">
        <v>1195046.4879999999</v>
      </c>
      <c r="I30">
        <v>1195046.4879999999</v>
      </c>
      <c r="J30">
        <v>1195046.4879999999</v>
      </c>
      <c r="K30">
        <v>13</v>
      </c>
      <c r="L30">
        <v>27</v>
      </c>
      <c r="M30">
        <v>16</v>
      </c>
      <c r="N30">
        <v>18.666666666666668</v>
      </c>
      <c r="O30">
        <v>89836.001999999993</v>
      </c>
      <c r="P30">
        <v>147864.15399999998</v>
      </c>
      <c r="Q30">
        <v>95228.565000000002</v>
      </c>
      <c r="R30">
        <v>110976.24033333332</v>
      </c>
      <c r="S30">
        <v>13</v>
      </c>
      <c r="T30">
        <v>27</v>
      </c>
      <c r="U30">
        <v>16</v>
      </c>
      <c r="V30">
        <v>18.666666666666668</v>
      </c>
      <c r="W30"/>
      <c r="X30">
        <v>10.878237901653916</v>
      </c>
      <c r="Y30">
        <v>22.593263334204288</v>
      </c>
      <c r="Z30">
        <v>13.388600494343281</v>
      </c>
      <c r="AA30">
        <v>15.620033910067162</v>
      </c>
      <c r="AB30">
        <v>6910.4616923076919</v>
      </c>
      <c r="AC30">
        <v>5476.4501481481475</v>
      </c>
      <c r="AD30">
        <v>5951.7853125000001</v>
      </c>
      <c r="AE30">
        <v>6112.8990509852802</v>
      </c>
      <c r="AF30">
        <v>7.517364629918899E-2</v>
      </c>
      <c r="AG30">
        <v>0.12373088033375317</v>
      </c>
      <c r="AH30">
        <v>7.9686075777162579E-2</v>
      </c>
      <c r="AI30">
        <v>9.2863534136701578E-2</v>
      </c>
      <c r="AJ30">
        <v>93.782370747049583</v>
      </c>
      <c r="AK30">
        <v>83.486690324143652</v>
      </c>
      <c r="AL30">
        <v>87.034472989938664</v>
      </c>
      <c r="AM30">
        <v>88.10117802037729</v>
      </c>
      <c r="AN30">
        <v>8.6210994459673476</v>
      </c>
      <c r="AO30">
        <v>3.6952028172819049</v>
      </c>
      <c r="AP30">
        <v>6.5006400800973152</v>
      </c>
      <c r="AQ30">
        <v>6.2723141144488563</v>
      </c>
      <c r="AR30">
        <v>20583109.539660059</v>
      </c>
      <c r="AS30">
        <v>26848223.025449716</v>
      </c>
      <c r="AT30">
        <v>18791783.601847924</v>
      </c>
      <c r="AU30">
        <v>22074372.055652566</v>
      </c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</row>
    <row r="31" spans="1:198" x14ac:dyDescent="0.25">
      <c r="A31" t="s">
        <v>41</v>
      </c>
      <c r="B31" t="s">
        <v>44</v>
      </c>
      <c r="C31">
        <v>-28.835000000000001</v>
      </c>
      <c r="D31">
        <v>64.679772248786747</v>
      </c>
      <c r="E31" s="13">
        <v>0.36099999999999999</v>
      </c>
      <c r="F31">
        <v>40</v>
      </c>
      <c r="H31">
        <v>1195046.4879999999</v>
      </c>
      <c r="I31">
        <v>1195046.4879999999</v>
      </c>
      <c r="J31">
        <v>1195046.4879999999</v>
      </c>
      <c r="K31">
        <v>15</v>
      </c>
      <c r="L31">
        <v>16</v>
      </c>
      <c r="M31">
        <v>10</v>
      </c>
      <c r="N31">
        <v>13.666666666666666</v>
      </c>
      <c r="O31">
        <v>152079.03000000003</v>
      </c>
      <c r="P31">
        <v>143349.69099999999</v>
      </c>
      <c r="Q31">
        <v>104178.71800000002</v>
      </c>
      <c r="R31">
        <v>133202.47966666668</v>
      </c>
      <c r="S31">
        <v>15</v>
      </c>
      <c r="T31">
        <v>16</v>
      </c>
      <c r="U31">
        <v>10</v>
      </c>
      <c r="V31">
        <v>13.666666666666666</v>
      </c>
      <c r="X31">
        <v>12.551812963446826</v>
      </c>
      <c r="Y31">
        <v>13.388600494343281</v>
      </c>
      <c r="Z31">
        <v>8.3678753089645515</v>
      </c>
      <c r="AA31" s="13">
        <v>11.436096255584886</v>
      </c>
      <c r="AB31">
        <v>10138.602000000003</v>
      </c>
      <c r="AC31">
        <v>8959.3556874999995</v>
      </c>
      <c r="AD31">
        <v>10417.871800000003</v>
      </c>
      <c r="AE31" s="13">
        <v>9838.6098291666694</v>
      </c>
      <c r="AF31">
        <v>0.12725783601482793</v>
      </c>
      <c r="AG31">
        <v>0.11995323398665977</v>
      </c>
      <c r="AH31">
        <v>8.7175452207178095E-2</v>
      </c>
      <c r="AI31" s="13">
        <v>0.11146217406955528</v>
      </c>
      <c r="AJ31">
        <v>113.59434524978467</v>
      </c>
      <c r="AK31">
        <v>106.78397037732515</v>
      </c>
      <c r="AL31">
        <v>115.14820694928935</v>
      </c>
      <c r="AM31" s="13">
        <v>111.84217419213307</v>
      </c>
      <c r="AN31">
        <v>9.0500348898276428</v>
      </c>
      <c r="AO31">
        <v>7.9757380483824019</v>
      </c>
      <c r="AP31">
        <v>13.76074603142454</v>
      </c>
      <c r="AQ31" s="13">
        <v>10.262172989878195</v>
      </c>
      <c r="AR31">
        <v>51121185.188557826</v>
      </c>
      <c r="AS31">
        <v>42582097.001206785</v>
      </c>
      <c r="AT31">
        <v>35984172.74119816</v>
      </c>
      <c r="AU31" s="13">
        <v>43229151.643654257</v>
      </c>
    </row>
    <row r="32" spans="1:198" x14ac:dyDescent="0.25">
      <c r="A32" t="s">
        <v>41</v>
      </c>
      <c r="B32" t="s">
        <v>47</v>
      </c>
      <c r="C32">
        <v>-30.732500000000002</v>
      </c>
      <c r="D32">
        <v>44.049436420568085</v>
      </c>
      <c r="E32">
        <v>0.499</v>
      </c>
      <c r="F32">
        <v>40</v>
      </c>
      <c r="H32">
        <v>1195046.4879999999</v>
      </c>
      <c r="I32">
        <v>1195046.4879999999</v>
      </c>
      <c r="J32">
        <v>1195046.4879999999</v>
      </c>
      <c r="K32">
        <v>8</v>
      </c>
      <c r="L32">
        <v>10</v>
      </c>
      <c r="M32">
        <v>9</v>
      </c>
      <c r="N32">
        <v>9</v>
      </c>
      <c r="O32">
        <v>120409.349</v>
      </c>
      <c r="P32">
        <v>174806.302</v>
      </c>
      <c r="Q32">
        <v>103279.958</v>
      </c>
      <c r="R32">
        <v>132831.86966666667</v>
      </c>
      <c r="S32">
        <v>8</v>
      </c>
      <c r="T32">
        <v>10</v>
      </c>
      <c r="U32">
        <v>9</v>
      </c>
      <c r="V32">
        <v>9</v>
      </c>
      <c r="X32">
        <v>6.6943002471716406</v>
      </c>
      <c r="Y32">
        <v>8.3678753089645515</v>
      </c>
      <c r="Z32">
        <v>7.5310877780680956</v>
      </c>
      <c r="AA32">
        <v>7.5310877780680956</v>
      </c>
      <c r="AB32">
        <v>15051.168625</v>
      </c>
      <c r="AC32">
        <v>17480.6302</v>
      </c>
      <c r="AD32">
        <v>11475.550888888889</v>
      </c>
      <c r="AE32">
        <v>14669.116571296296</v>
      </c>
      <c r="AF32">
        <v>0.10075704184655954</v>
      </c>
      <c r="AG32">
        <v>0.14627573383572004</v>
      </c>
      <c r="AH32">
        <v>8.6423381045909575E-2</v>
      </c>
      <c r="AI32">
        <v>0.11115205224272973</v>
      </c>
      <c r="AJ32">
        <v>138.40532069055203</v>
      </c>
      <c r="AK32">
        <v>149.15788547710108</v>
      </c>
      <c r="AL32">
        <v>120.85216831260657</v>
      </c>
      <c r="AM32">
        <v>136.13845816008657</v>
      </c>
      <c r="AN32">
        <v>20.67509905146974</v>
      </c>
      <c r="AO32">
        <v>17.825060719691582</v>
      </c>
      <c r="AP32">
        <v>16.047106589907262</v>
      </c>
      <c r="AQ32">
        <v>18.182422120356193</v>
      </c>
      <c r="AR32">
        <v>60087472.3171224</v>
      </c>
      <c r="AS32">
        <v>101313583.37916565</v>
      </c>
      <c r="AT32">
        <v>39295525.5177899</v>
      </c>
      <c r="AU32">
        <v>66898860.40469265</v>
      </c>
    </row>
    <row r="33" spans="1:47" x14ac:dyDescent="0.25">
      <c r="A33" t="s">
        <v>41</v>
      </c>
      <c r="B33" t="s">
        <v>49</v>
      </c>
      <c r="C33" t="s">
        <v>224</v>
      </c>
      <c r="D33" t="s">
        <v>224</v>
      </c>
      <c r="E33">
        <v>0.40429999999999999</v>
      </c>
      <c r="F33">
        <v>40</v>
      </c>
      <c r="H33">
        <v>1195046.4879999999</v>
      </c>
      <c r="I33">
        <v>1195046.4879999999</v>
      </c>
      <c r="J33">
        <v>1195046.4879999999</v>
      </c>
      <c r="K33">
        <v>3</v>
      </c>
      <c r="L33">
        <v>5</v>
      </c>
      <c r="M33">
        <v>6</v>
      </c>
      <c r="N33">
        <v>4.666666666666667</v>
      </c>
      <c r="O33">
        <v>63378.099000000002</v>
      </c>
      <c r="P33">
        <v>93655.733000000007</v>
      </c>
      <c r="Q33">
        <v>79732.697</v>
      </c>
      <c r="R33">
        <v>78922.176333333322</v>
      </c>
      <c r="S33">
        <v>3</v>
      </c>
      <c r="T33">
        <v>5</v>
      </c>
      <c r="U33">
        <v>6</v>
      </c>
      <c r="V33">
        <v>4.666666666666667</v>
      </c>
      <c r="X33" s="1">
        <v>2.5103625926893649</v>
      </c>
      <c r="Y33" s="1">
        <v>4.1839376544822757</v>
      </c>
      <c r="Z33" s="1">
        <v>5.0207251853787298</v>
      </c>
      <c r="AA33" s="1">
        <v>3.9050084775167897</v>
      </c>
      <c r="AB33">
        <v>21126.032999999999</v>
      </c>
      <c r="AC33">
        <v>18731.1466</v>
      </c>
      <c r="AD33">
        <v>13288.782833333333</v>
      </c>
      <c r="AE33" s="1">
        <v>17715.320811111113</v>
      </c>
      <c r="AF33" s="1">
        <v>5.3034002975121085E-2</v>
      </c>
      <c r="AG33" s="1">
        <v>7.8369949571367656E-2</v>
      </c>
      <c r="AH33" s="1">
        <v>6.6719326654345185E-2</v>
      </c>
      <c r="AI33" s="1">
        <v>6.6041093066944639E-2</v>
      </c>
      <c r="AJ33" s="4">
        <v>163.97462719468632</v>
      </c>
      <c r="AK33" s="4">
        <v>154.40091038356195</v>
      </c>
      <c r="AL33" s="4">
        <v>130.04997629116789</v>
      </c>
      <c r="AM33" s="4">
        <v>149.47517128980539</v>
      </c>
      <c r="AN33" s="1">
        <v>65.319100783373059</v>
      </c>
      <c r="AO33" s="1">
        <v>36.903253139575682</v>
      </c>
      <c r="AP33" s="1">
        <v>25.902627905207243</v>
      </c>
      <c r="AQ33" s="1">
        <v>42.708327276051996</v>
      </c>
      <c r="AR33">
        <v>44392608.797093779</v>
      </c>
      <c r="AS33">
        <v>58163728.084581599</v>
      </c>
      <c r="AT33">
        <v>35129758.488246933</v>
      </c>
      <c r="AU33">
        <v>45895365.123307437</v>
      </c>
    </row>
    <row r="34" spans="1:47" x14ac:dyDescent="0.25">
      <c r="A34" t="s">
        <v>41</v>
      </c>
      <c r="B34" t="s">
        <v>48</v>
      </c>
      <c r="C34" t="s">
        <v>224</v>
      </c>
      <c r="D34" t="s">
        <v>224</v>
      </c>
      <c r="E34">
        <v>0.44519999999999998</v>
      </c>
      <c r="F34">
        <v>40</v>
      </c>
      <c r="H34">
        <v>1195046.4879999999</v>
      </c>
      <c r="I34">
        <v>1195046.4879999999</v>
      </c>
      <c r="J34">
        <v>1195046.4879999999</v>
      </c>
      <c r="K34">
        <v>9</v>
      </c>
      <c r="L34">
        <v>5</v>
      </c>
      <c r="M34">
        <v>6</v>
      </c>
      <c r="N34">
        <v>6.666666666666667</v>
      </c>
      <c r="O34">
        <v>127652.37599999999</v>
      </c>
      <c r="P34">
        <v>106834.96899999998</v>
      </c>
      <c r="Q34">
        <v>78360.02</v>
      </c>
      <c r="R34">
        <v>104282.455</v>
      </c>
      <c r="S34">
        <v>9</v>
      </c>
      <c r="T34">
        <v>5</v>
      </c>
      <c r="U34">
        <v>6</v>
      </c>
      <c r="V34">
        <v>6.666666666666667</v>
      </c>
      <c r="X34" s="1">
        <v>7.5310877780680956</v>
      </c>
      <c r="Y34" s="1">
        <v>4.1839376544822757</v>
      </c>
      <c r="Z34" s="1">
        <v>5.0207251853787298</v>
      </c>
      <c r="AA34" s="1">
        <v>5.5785835393097001</v>
      </c>
      <c r="AB34">
        <v>14183.597333333331</v>
      </c>
      <c r="AC34">
        <v>21366.993799999997</v>
      </c>
      <c r="AD34">
        <v>13060.003333333334</v>
      </c>
      <c r="AE34" s="1">
        <v>16203.531488888888</v>
      </c>
      <c r="AF34" s="1">
        <v>0.10681791652610588</v>
      </c>
      <c r="AG34" s="1">
        <v>8.9398169922909304E-2</v>
      </c>
      <c r="AH34" s="1">
        <v>6.5570687656796842E-2</v>
      </c>
      <c r="AI34" s="1">
        <v>8.7262258035270671E-2</v>
      </c>
      <c r="AJ34" s="4">
        <v>134.35717752139314</v>
      </c>
      <c r="AK34" s="4">
        <v>164.90711247685633</v>
      </c>
      <c r="AL34" s="4">
        <v>128.92564688316452</v>
      </c>
      <c r="AM34" s="4">
        <v>142.72997896047133</v>
      </c>
      <c r="AN34" s="1">
        <v>17.840341459392601</v>
      </c>
      <c r="AO34" s="1">
        <v>39.414333122337617</v>
      </c>
      <c r="AP34" s="1">
        <v>25.678690253475651</v>
      </c>
      <c r="AQ34" s="1">
        <v>27.64445494506862</v>
      </c>
      <c r="AR34">
        <v>60030063.312913336</v>
      </c>
      <c r="AS34">
        <v>75685094.521071225</v>
      </c>
      <c r="AT34">
        <v>33930583.738766834</v>
      </c>
      <c r="AU34">
        <v>56548580.52425047</v>
      </c>
    </row>
    <row r="35" spans="1:47" x14ac:dyDescent="0.25">
      <c r="A35" t="s">
        <v>41</v>
      </c>
      <c r="B35" t="s">
        <v>42</v>
      </c>
      <c r="C35">
        <v>-29.783148923807662</v>
      </c>
      <c r="D35">
        <v>38.008138612419891</v>
      </c>
      <c r="E35">
        <v>0.50376604790238755</v>
      </c>
      <c r="F35">
        <v>40</v>
      </c>
      <c r="H35">
        <v>1195046.4879999999</v>
      </c>
      <c r="I35">
        <v>1195046.4879999999</v>
      </c>
      <c r="J35">
        <v>1195046.4879999999</v>
      </c>
      <c r="K35">
        <v>4</v>
      </c>
      <c r="L35">
        <v>4</v>
      </c>
      <c r="M35">
        <v>3</v>
      </c>
      <c r="N35">
        <v>3.6666666666666665</v>
      </c>
      <c r="O35">
        <v>105353.82200000001</v>
      </c>
      <c r="P35">
        <v>99235.536999999997</v>
      </c>
      <c r="Q35">
        <v>85597.881999999998</v>
      </c>
      <c r="R35">
        <v>96729.080333333332</v>
      </c>
      <c r="S35">
        <v>4</v>
      </c>
      <c r="T35">
        <v>4</v>
      </c>
      <c r="U35">
        <v>3</v>
      </c>
      <c r="V35">
        <v>3.6666666666666665</v>
      </c>
      <c r="X35">
        <v>3.3471501235858203</v>
      </c>
      <c r="Y35">
        <v>3.3471501235858203</v>
      </c>
      <c r="Z35">
        <v>2.5103625926893649</v>
      </c>
      <c r="AA35">
        <v>3.0682209466203347</v>
      </c>
      <c r="AB35">
        <v>26338.455500000004</v>
      </c>
      <c r="AC35">
        <v>24808.884249999999</v>
      </c>
      <c r="AD35">
        <v>28532.627333333334</v>
      </c>
      <c r="AE35">
        <v>26559.989027777778</v>
      </c>
      <c r="AF35">
        <v>8.8158764581884638E-2</v>
      </c>
      <c r="AG35">
        <v>8.3039059983413807E-2</v>
      </c>
      <c r="AH35">
        <v>7.1627240328746108E-2</v>
      </c>
      <c r="AI35">
        <v>8.0941688298014847E-2</v>
      </c>
      <c r="AJ35">
        <v>183.08924227371645</v>
      </c>
      <c r="AK35">
        <v>177.69339771333398</v>
      </c>
      <c r="AL35">
        <v>190.56298950661161</v>
      </c>
      <c r="AM35">
        <v>183.78187649788734</v>
      </c>
      <c r="AN35">
        <v>54.700038992446487</v>
      </c>
      <c r="AO35">
        <v>53.087967719526745</v>
      </c>
      <c r="AP35">
        <v>75.910543784219016</v>
      </c>
      <c r="AQ35">
        <v>61.232850165397416</v>
      </c>
      <c r="AR35">
        <v>92001329.834799558</v>
      </c>
      <c r="AS35">
        <v>81625896.149779826</v>
      </c>
      <c r="AT35">
        <v>80976366.986394018</v>
      </c>
      <c r="AU35">
        <v>84867864.323657796</v>
      </c>
    </row>
    <row r="36" spans="1:47" x14ac:dyDescent="0.25">
      <c r="A36" t="s">
        <v>41</v>
      </c>
      <c r="B36" t="s">
        <v>43</v>
      </c>
      <c r="C36">
        <v>-30.502839927135369</v>
      </c>
      <c r="D36">
        <v>50.488013744849674</v>
      </c>
      <c r="E36">
        <v>0.62135835131556005</v>
      </c>
      <c r="F36">
        <v>40</v>
      </c>
      <c r="H36">
        <v>1195046.4879999999</v>
      </c>
      <c r="I36">
        <v>1195046.4879999999</v>
      </c>
      <c r="J36">
        <v>1195046.4879999999</v>
      </c>
      <c r="K36">
        <v>13</v>
      </c>
      <c r="L36">
        <v>18</v>
      </c>
      <c r="M36">
        <v>14</v>
      </c>
      <c r="N36">
        <v>15</v>
      </c>
      <c r="O36">
        <v>132178.462</v>
      </c>
      <c r="P36">
        <v>164682.33500000002</v>
      </c>
      <c r="Q36">
        <v>111290.03</v>
      </c>
      <c r="R36">
        <v>136050.27566666668</v>
      </c>
      <c r="S36">
        <v>13</v>
      </c>
      <c r="T36">
        <v>18</v>
      </c>
      <c r="U36">
        <v>14</v>
      </c>
      <c r="V36">
        <v>15</v>
      </c>
      <c r="X36">
        <v>10.878237901653916</v>
      </c>
      <c r="Y36">
        <v>15.062175556136191</v>
      </c>
      <c r="Z36">
        <v>11.71502543255037</v>
      </c>
      <c r="AA36">
        <v>12.551812963446826</v>
      </c>
      <c r="AB36">
        <v>10167.574000000001</v>
      </c>
      <c r="AC36">
        <v>9149.0186111111125</v>
      </c>
      <c r="AD36">
        <v>7949.2878571428573</v>
      </c>
      <c r="AE36">
        <v>9088.6268227513228</v>
      </c>
      <c r="AF36">
        <v>0.11060528885467091</v>
      </c>
      <c r="AG36">
        <v>0.13780412448691287</v>
      </c>
      <c r="AH36">
        <v>9.3126109417092401E-2</v>
      </c>
      <c r="AI36">
        <v>0.11384517425289205</v>
      </c>
      <c r="AJ36">
        <v>113.75653267954648</v>
      </c>
      <c r="AK36">
        <v>107.90831990653227</v>
      </c>
      <c r="AL36">
        <v>100.58466808885665</v>
      </c>
      <c r="AM36">
        <v>107.41650689164514</v>
      </c>
      <c r="AN36">
        <v>10.457257297365325</v>
      </c>
      <c r="AO36">
        <v>7.1641921516823253</v>
      </c>
      <c r="AP36">
        <v>8.5859538818738432</v>
      </c>
      <c r="AQ36">
        <v>8.7358011103071647</v>
      </c>
      <c r="AR36">
        <v>44558600.438663721</v>
      </c>
      <c r="AS36">
        <v>49954547.86012353</v>
      </c>
      <c r="AT36">
        <v>29331750.934906799</v>
      </c>
      <c r="AU36">
        <v>41281633.077898018</v>
      </c>
    </row>
    <row r="37" spans="1:47" x14ac:dyDescent="0.25">
      <c r="A37" t="s">
        <v>41</v>
      </c>
      <c r="B37" t="s">
        <v>46</v>
      </c>
      <c r="C37">
        <v>-32.553166094491715</v>
      </c>
      <c r="D37">
        <v>62.311628973179246</v>
      </c>
      <c r="E37">
        <v>0.441817625184518</v>
      </c>
      <c r="F37">
        <v>40</v>
      </c>
      <c r="H37">
        <v>1195046.4879999999</v>
      </c>
      <c r="I37">
        <v>1195046.4879999999</v>
      </c>
      <c r="J37">
        <v>1195046.4879999999</v>
      </c>
      <c r="K37">
        <v>13</v>
      </c>
      <c r="L37">
        <v>35</v>
      </c>
      <c r="M37">
        <v>12</v>
      </c>
      <c r="N37">
        <v>20</v>
      </c>
      <c r="O37">
        <v>142964.87599999999</v>
      </c>
      <c r="P37">
        <v>254520.91700000002</v>
      </c>
      <c r="Q37">
        <v>176417.87100000001</v>
      </c>
      <c r="R37">
        <v>191301.22133333332</v>
      </c>
      <c r="S37">
        <v>13</v>
      </c>
      <c r="T37">
        <v>35</v>
      </c>
      <c r="U37">
        <v>12</v>
      </c>
      <c r="V37">
        <v>20</v>
      </c>
      <c r="X37">
        <v>10.878237901653916</v>
      </c>
      <c r="Y37">
        <v>29.287563581375927</v>
      </c>
      <c r="Z37">
        <v>10.04145037075746</v>
      </c>
      <c r="AA37">
        <v>16.735750617929103</v>
      </c>
      <c r="AB37">
        <v>10997.298153846154</v>
      </c>
      <c r="AC37">
        <v>7272.0262000000002</v>
      </c>
      <c r="AD37">
        <v>14701.489250000001</v>
      </c>
      <c r="AE37">
        <v>10990.27120128205</v>
      </c>
      <c r="AF37">
        <v>0.11963122559295786</v>
      </c>
      <c r="AG37">
        <v>0.21297992969793159</v>
      </c>
      <c r="AH37">
        <v>0.14762427468009934</v>
      </c>
      <c r="AI37">
        <v>0.16007847665699626</v>
      </c>
      <c r="AJ37">
        <v>118.30706355375949</v>
      </c>
      <c r="AK37">
        <v>96.204501312190544</v>
      </c>
      <c r="AL37">
        <v>136.78810737115202</v>
      </c>
      <c r="AM37">
        <v>117.09989074570069</v>
      </c>
      <c r="AN37">
        <v>10.875572369654851</v>
      </c>
      <c r="AO37">
        <v>3.2848243263692769</v>
      </c>
      <c r="AP37">
        <v>13.622345609505178</v>
      </c>
      <c r="AQ37">
        <v>9.2609141018431007</v>
      </c>
      <c r="AR37">
        <v>52127735.243077345</v>
      </c>
      <c r="AS37">
        <v>61366650.517612569</v>
      </c>
      <c r="AT37">
        <v>85991873.844502524</v>
      </c>
      <c r="AU37">
        <v>66495419.868397474</v>
      </c>
    </row>
    <row r="38" spans="1:47" x14ac:dyDescent="0.25">
      <c r="A38" t="s">
        <v>41</v>
      </c>
      <c r="B38" t="s">
        <v>52</v>
      </c>
      <c r="C38">
        <v>-30.590026447608526</v>
      </c>
      <c r="D38">
        <v>31.663250090397714</v>
      </c>
      <c r="E38">
        <v>0.52010012266372441</v>
      </c>
      <c r="F38">
        <v>40</v>
      </c>
      <c r="H38">
        <v>1195046.4879999999</v>
      </c>
      <c r="I38">
        <v>1195046.4879999999</v>
      </c>
      <c r="J38">
        <v>1195046.4879999999</v>
      </c>
      <c r="K38">
        <v>15</v>
      </c>
      <c r="L38">
        <v>20</v>
      </c>
      <c r="M38">
        <v>10</v>
      </c>
      <c r="N38">
        <v>15</v>
      </c>
      <c r="O38">
        <v>161513.43</v>
      </c>
      <c r="P38">
        <v>257200.41400000002</v>
      </c>
      <c r="Q38">
        <v>140862.60399999999</v>
      </c>
      <c r="R38">
        <v>186525.48266666671</v>
      </c>
      <c r="S38">
        <v>15</v>
      </c>
      <c r="T38">
        <v>20</v>
      </c>
      <c r="U38">
        <v>10</v>
      </c>
      <c r="V38">
        <v>15</v>
      </c>
      <c r="X38">
        <v>12.551812963446826</v>
      </c>
      <c r="Y38">
        <v>16.735750617929103</v>
      </c>
      <c r="Z38">
        <v>8.3678753089645515</v>
      </c>
      <c r="AA38">
        <v>12.551812963446826</v>
      </c>
      <c r="AB38">
        <v>10767.562</v>
      </c>
      <c r="AC38">
        <v>12860.020700000001</v>
      </c>
      <c r="AD38">
        <v>14086.260399999999</v>
      </c>
      <c r="AE38">
        <v>12571.281033333333</v>
      </c>
      <c r="AF38">
        <v>0.13515242429631744</v>
      </c>
      <c r="AG38">
        <v>0.21522209937660605</v>
      </c>
      <c r="AH38">
        <v>0.1178720705968051</v>
      </c>
      <c r="AI38">
        <v>0.15608219808990953</v>
      </c>
      <c r="AJ38">
        <v>117.06481033248984</v>
      </c>
      <c r="AK38">
        <v>127.93474536937678</v>
      </c>
      <c r="AL38">
        <v>133.89536131553692</v>
      </c>
      <c r="AM38">
        <v>126.29830567246785</v>
      </c>
      <c r="AN38">
        <v>9.3265260304152058</v>
      </c>
      <c r="AO38">
        <v>7.6443984073423978</v>
      </c>
      <c r="AP38">
        <v>16.001118129962343</v>
      </c>
      <c r="AQ38">
        <v>10.990680855906648</v>
      </c>
      <c r="AR38">
        <v>57660649.045043632</v>
      </c>
      <c r="AS38">
        <v>109664695.29713255</v>
      </c>
      <c r="AT38">
        <v>65787734.3990741</v>
      </c>
      <c r="AU38">
        <v>77704359.580416769</v>
      </c>
    </row>
    <row r="39" spans="1:47" x14ac:dyDescent="0.25">
      <c r="A39" t="s">
        <v>41</v>
      </c>
      <c r="B39" t="s">
        <v>50</v>
      </c>
      <c r="C39">
        <v>-33.023310359377966</v>
      </c>
      <c r="D39">
        <v>19.142881989616953</v>
      </c>
      <c r="E39">
        <v>0.65189418686482903</v>
      </c>
      <c r="F39">
        <v>40</v>
      </c>
      <c r="H39">
        <v>1195046.4879999999</v>
      </c>
      <c r="I39">
        <v>1195046.4879999999</v>
      </c>
      <c r="J39">
        <v>1195046.4879999999</v>
      </c>
      <c r="K39">
        <v>26</v>
      </c>
      <c r="L39">
        <v>36</v>
      </c>
      <c r="M39">
        <v>30</v>
      </c>
      <c r="N39">
        <v>30.666666666666668</v>
      </c>
      <c r="O39">
        <v>310092.97500000003</v>
      </c>
      <c r="P39">
        <v>222729.85399999999</v>
      </c>
      <c r="Q39">
        <v>270136.87900000002</v>
      </c>
      <c r="R39">
        <v>267653.23600000003</v>
      </c>
      <c r="S39">
        <v>26</v>
      </c>
      <c r="T39">
        <v>36</v>
      </c>
      <c r="U39">
        <v>30</v>
      </c>
      <c r="V39">
        <v>30.666666666666668</v>
      </c>
      <c r="X39">
        <v>21.756475803307833</v>
      </c>
      <c r="Y39">
        <v>30.124351112272382</v>
      </c>
      <c r="Z39">
        <v>25.103625926893653</v>
      </c>
      <c r="AA39">
        <v>25.661484280824624</v>
      </c>
      <c r="AB39">
        <v>11926.652884615385</v>
      </c>
      <c r="AC39">
        <v>6186.9403888888883</v>
      </c>
      <c r="AD39">
        <v>9004.562633333333</v>
      </c>
      <c r="AE39">
        <v>9039.3853022792027</v>
      </c>
      <c r="AF39">
        <v>0.25948193489858618</v>
      </c>
      <c r="AG39">
        <v>0.18637756458558791</v>
      </c>
      <c r="AH39">
        <v>0.22604717198248445</v>
      </c>
      <c r="AI39">
        <v>0.22396889048888616</v>
      </c>
      <c r="AJ39">
        <v>123.20461192098857</v>
      </c>
      <c r="AK39">
        <v>88.737183681232338</v>
      </c>
      <c r="AL39">
        <v>107.05303565254113</v>
      </c>
      <c r="AM39">
        <v>106.33161041825402</v>
      </c>
      <c r="AN39">
        <v>5.6628937992915498</v>
      </c>
      <c r="AO39">
        <v>2.9456961031463225</v>
      </c>
      <c r="AP39">
        <v>4.2644451428769345</v>
      </c>
      <c r="AQ39">
        <v>4.2910116817716029</v>
      </c>
      <c r="AR39">
        <v>122620762.55716363</v>
      </c>
      <c r="AS39">
        <v>45688601.978549264</v>
      </c>
      <c r="AT39">
        <v>80649189.377034739</v>
      </c>
      <c r="AU39">
        <v>82986184.637582541</v>
      </c>
    </row>
    <row r="40" spans="1:47" x14ac:dyDescent="0.25">
      <c r="A40" t="s">
        <v>41</v>
      </c>
      <c r="B40" t="s">
        <v>51</v>
      </c>
      <c r="C40">
        <v>-29.478801236812739</v>
      </c>
      <c r="D40">
        <v>57.680122329382598</v>
      </c>
      <c r="E40" s="4">
        <v>0.2880655420224314</v>
      </c>
      <c r="F40">
        <v>40</v>
      </c>
      <c r="H40">
        <v>1195046.4879999999</v>
      </c>
      <c r="I40">
        <v>1195046.4879999999</v>
      </c>
      <c r="J40">
        <v>1195046.4879999999</v>
      </c>
      <c r="K40">
        <v>14</v>
      </c>
      <c r="L40">
        <v>9</v>
      </c>
      <c r="M40">
        <v>10</v>
      </c>
      <c r="N40">
        <v>11</v>
      </c>
      <c r="O40">
        <v>227618.80099999998</v>
      </c>
      <c r="P40">
        <v>172226.239</v>
      </c>
      <c r="Q40">
        <v>145021.95300000001</v>
      </c>
      <c r="R40">
        <v>181622.33100000001</v>
      </c>
      <c r="S40">
        <v>14</v>
      </c>
      <c r="T40">
        <v>9</v>
      </c>
      <c r="U40">
        <v>10</v>
      </c>
      <c r="V40">
        <v>11</v>
      </c>
      <c r="X40">
        <v>11.71502543255037</v>
      </c>
      <c r="Y40">
        <v>7.5310877780680956</v>
      </c>
      <c r="Z40">
        <v>8.3678753089645515</v>
      </c>
      <c r="AA40">
        <v>9.2046628398610064</v>
      </c>
      <c r="AB40">
        <v>16258.485785714283</v>
      </c>
      <c r="AC40">
        <v>19136.248777777779</v>
      </c>
      <c r="AD40">
        <v>14502.195300000001</v>
      </c>
      <c r="AE40">
        <v>16632.309954497356</v>
      </c>
      <c r="AF40">
        <v>0.19046857447440152</v>
      </c>
      <c r="AG40">
        <v>0.14411676928839276</v>
      </c>
      <c r="AH40">
        <v>0.12135256197665176</v>
      </c>
      <c r="AI40">
        <v>0.15197930191314868</v>
      </c>
      <c r="AJ40">
        <v>143.84929013633425</v>
      </c>
      <c r="AK40">
        <v>156.06160872287495</v>
      </c>
      <c r="AL40">
        <v>135.85779135819658</v>
      </c>
      <c r="AM40">
        <v>145.25623007246858</v>
      </c>
      <c r="AN40">
        <v>12.27904206990852</v>
      </c>
      <c r="AO40">
        <v>20.722319712877983</v>
      </c>
      <c r="AP40">
        <v>16.235637643004953</v>
      </c>
      <c r="AQ40">
        <v>16.412333141930485</v>
      </c>
      <c r="AR40">
        <v>122699200.33136876</v>
      </c>
      <c r="AS40">
        <v>109272186.03483541</v>
      </c>
      <c r="AT40">
        <v>69730214.989168122</v>
      </c>
      <c r="AU40">
        <v>100567200.45179076</v>
      </c>
    </row>
    <row r="41" spans="1:47" x14ac:dyDescent="0.25">
      <c r="A41" t="s">
        <v>41</v>
      </c>
      <c r="B41" t="s">
        <v>55</v>
      </c>
      <c r="C41">
        <v>-30.125755683056031</v>
      </c>
      <c r="D41">
        <v>50.646189527507325</v>
      </c>
      <c r="E41" s="1">
        <v>0.38656083337514391</v>
      </c>
      <c r="F41">
        <v>40</v>
      </c>
      <c r="H41">
        <v>1195046.4879999999</v>
      </c>
      <c r="I41">
        <v>1195046.4879999999</v>
      </c>
      <c r="J41">
        <v>1195046.4879999999</v>
      </c>
      <c r="K41">
        <v>12</v>
      </c>
      <c r="L41">
        <v>25</v>
      </c>
      <c r="M41">
        <v>22</v>
      </c>
      <c r="N41">
        <v>19.666666666666668</v>
      </c>
      <c r="O41">
        <v>82880.94</v>
      </c>
      <c r="P41">
        <v>106035.64199999998</v>
      </c>
      <c r="Q41">
        <v>75242.766000000003</v>
      </c>
      <c r="R41">
        <v>88053.115999999995</v>
      </c>
      <c r="S41">
        <v>12</v>
      </c>
      <c r="T41">
        <v>25</v>
      </c>
      <c r="U41">
        <v>22</v>
      </c>
      <c r="V41">
        <v>19.666666666666668</v>
      </c>
      <c r="X41">
        <v>10.04145037075746</v>
      </c>
      <c r="Y41">
        <v>20.919688272411374</v>
      </c>
      <c r="Z41">
        <v>18.409325679722009</v>
      </c>
      <c r="AA41">
        <v>16.456821440963612</v>
      </c>
      <c r="AB41">
        <v>6906.7449999999999</v>
      </c>
      <c r="AC41">
        <v>4241.4256799999994</v>
      </c>
      <c r="AD41">
        <v>3420.1257272727275</v>
      </c>
      <c r="AE41">
        <v>4856.0988024242424</v>
      </c>
      <c r="AF41">
        <v>6.9353737140977242E-2</v>
      </c>
      <c r="AG41">
        <v>8.8729303056200429E-2</v>
      </c>
      <c r="AH41">
        <v>6.2962208378959744E-2</v>
      </c>
      <c r="AI41">
        <v>7.3681749525379134E-2</v>
      </c>
      <c r="AJ41">
        <v>93.757147606317076</v>
      </c>
      <c r="AK41">
        <v>73.472295038210262</v>
      </c>
      <c r="AL41">
        <v>65.976414643842219</v>
      </c>
      <c r="AM41">
        <v>77.735285762789857</v>
      </c>
      <c r="AN41">
        <v>9.3370124976522355</v>
      </c>
      <c r="AO41">
        <v>3.5121123260285199</v>
      </c>
      <c r="AP41">
        <v>3.5838583004979734</v>
      </c>
      <c r="AQ41">
        <v>5.4776610413929099</v>
      </c>
      <c r="AR41">
        <v>18979361.386667032</v>
      </c>
      <c r="AS41">
        <v>14911359.370530277</v>
      </c>
      <c r="AT41">
        <v>8532186.2874559667</v>
      </c>
      <c r="AU41">
        <v>14140969.014884425</v>
      </c>
    </row>
    <row r="42" spans="1:47" x14ac:dyDescent="0.25">
      <c r="A42" s="9" t="s">
        <v>41</v>
      </c>
      <c r="B42" s="9" t="s">
        <v>54</v>
      </c>
      <c r="C42" s="9">
        <v>-31.732744199561207</v>
      </c>
      <c r="D42" s="9">
        <v>33.174404142741757</v>
      </c>
      <c r="E42" s="9">
        <v>0.42521809692440576</v>
      </c>
      <c r="F42" s="9">
        <v>40</v>
      </c>
      <c r="G42" s="9"/>
      <c r="H42" s="9">
        <v>1195046.4879999999</v>
      </c>
      <c r="I42" s="9">
        <v>1195046.4879999999</v>
      </c>
      <c r="J42" s="9">
        <v>1195046.4879999999</v>
      </c>
      <c r="K42" s="9">
        <v>7</v>
      </c>
      <c r="L42" s="9">
        <v>7</v>
      </c>
      <c r="M42" s="9">
        <v>5</v>
      </c>
      <c r="N42" s="9">
        <v>6.333333333333333</v>
      </c>
      <c r="O42" s="9">
        <v>71178.97600000001</v>
      </c>
      <c r="P42" s="9">
        <v>54519.628000000004</v>
      </c>
      <c r="Q42" s="9">
        <v>64626.809000000001</v>
      </c>
      <c r="R42" s="9">
        <v>63441.804333333341</v>
      </c>
      <c r="S42" s="9">
        <v>7</v>
      </c>
      <c r="T42" s="9">
        <v>7</v>
      </c>
      <c r="U42" s="9">
        <v>5</v>
      </c>
      <c r="V42" s="9">
        <v>6.333333333333333</v>
      </c>
      <c r="W42" s="9"/>
      <c r="X42" s="11">
        <v>5.8575127162751848</v>
      </c>
      <c r="Y42" s="11">
        <v>5.8575127162751848</v>
      </c>
      <c r="Z42" s="11">
        <v>4.1839376544822757</v>
      </c>
      <c r="AA42" s="11">
        <v>5.2996543623442145</v>
      </c>
      <c r="AB42" s="9">
        <v>10168.425142857144</v>
      </c>
      <c r="AC42" s="9">
        <v>7788.5182857142863</v>
      </c>
      <c r="AD42" s="9">
        <v>12925.361800000001</v>
      </c>
      <c r="AE42" s="11">
        <v>10294.101742857143</v>
      </c>
      <c r="AF42" s="11">
        <v>5.9561679578778039E-2</v>
      </c>
      <c r="AG42" s="11">
        <v>4.5621344899513236E-2</v>
      </c>
      <c r="AH42" s="11">
        <v>5.4078907932826797E-2</v>
      </c>
      <c r="AI42" s="11">
        <v>5.3087310803706024E-2</v>
      </c>
      <c r="AJ42" s="9">
        <v>113.76129394482115</v>
      </c>
      <c r="AK42" s="9">
        <v>99.562340452420258</v>
      </c>
      <c r="AL42" s="9">
        <v>128.25934848083111</v>
      </c>
      <c r="AM42" s="9">
        <v>113.86099429269082</v>
      </c>
      <c r="AN42" s="11">
        <v>19.42143354272774</v>
      </c>
      <c r="AO42" s="11">
        <v>16.997375042103595</v>
      </c>
      <c r="AP42" s="11">
        <v>30.655176791037064</v>
      </c>
      <c r="AQ42" s="11">
        <v>22.357995125289467</v>
      </c>
      <c r="AR42" s="9">
        <v>23997109.70749826</v>
      </c>
      <c r="AS42" s="9">
        <v>14078657.154800054</v>
      </c>
      <c r="AT42" s="9">
        <v>27695481.923429292</v>
      </c>
      <c r="AU42" s="9">
        <v>21923749.595242534</v>
      </c>
    </row>
    <row r="43" spans="1:47" x14ac:dyDescent="0.25">
      <c r="A43" t="s">
        <v>41</v>
      </c>
      <c r="B43" t="s">
        <v>45</v>
      </c>
      <c r="C43" t="s">
        <v>224</v>
      </c>
      <c r="D43" t="s">
        <v>224</v>
      </c>
      <c r="E43">
        <v>0.37609999999999999</v>
      </c>
      <c r="F43">
        <v>40</v>
      </c>
      <c r="H43">
        <v>1195046.4879999999</v>
      </c>
      <c r="I43">
        <v>1195046.4879999999</v>
      </c>
      <c r="J43">
        <v>1195046.4879999999</v>
      </c>
      <c r="K43">
        <v>5</v>
      </c>
      <c r="L43">
        <v>8</v>
      </c>
      <c r="M43">
        <v>24</v>
      </c>
      <c r="N43">
        <v>12.333333333333334</v>
      </c>
      <c r="O43">
        <v>78598.914999999994</v>
      </c>
      <c r="P43">
        <v>150572.05600000001</v>
      </c>
      <c r="Q43">
        <v>150331.86700000003</v>
      </c>
      <c r="R43">
        <v>126500.94600000001</v>
      </c>
      <c r="S43">
        <v>5</v>
      </c>
      <c r="T43">
        <v>8</v>
      </c>
      <c r="U43">
        <v>24</v>
      </c>
      <c r="V43">
        <v>12.333333333333334</v>
      </c>
      <c r="X43" s="1">
        <v>4.1839376544822757</v>
      </c>
      <c r="Y43" s="1">
        <v>6.6943002471716406</v>
      </c>
      <c r="Z43" s="1">
        <v>20.082900741514919</v>
      </c>
      <c r="AA43" s="1">
        <v>10.320379547722945</v>
      </c>
      <c r="AB43">
        <v>15719.782999999999</v>
      </c>
      <c r="AC43">
        <v>18821.507000000001</v>
      </c>
      <c r="AD43">
        <v>6263.8277916666675</v>
      </c>
      <c r="AE43" s="1">
        <v>13601.705930555558</v>
      </c>
      <c r="AF43" s="1">
        <v>6.5770592013990339E-2</v>
      </c>
      <c r="AG43" s="1">
        <v>0.12599681896224277</v>
      </c>
      <c r="AH43" s="1">
        <v>0.12579583180198428</v>
      </c>
      <c r="AI43" s="1">
        <v>0.1058544142594058</v>
      </c>
      <c r="AJ43" s="4">
        <v>141.44609059798913</v>
      </c>
      <c r="AK43" s="4">
        <v>154.77288287270247</v>
      </c>
      <c r="AL43" s="4">
        <v>89.286866123306254</v>
      </c>
      <c r="AM43" s="4">
        <v>128.50194653133261</v>
      </c>
      <c r="AN43" s="1">
        <v>33.806930762091341</v>
      </c>
      <c r="AO43" s="1">
        <v>23.120098764332301</v>
      </c>
      <c r="AP43" s="1">
        <v>4.4459148243826379</v>
      </c>
      <c r="AQ43" s="1">
        <v>20.457648116935427</v>
      </c>
      <c r="AR43">
        <v>40965343.696814716</v>
      </c>
      <c r="AS43">
        <v>93962005.882936671</v>
      </c>
      <c r="AT43">
        <v>31220824.33892332</v>
      </c>
      <c r="AU43">
        <v>55382724.639558233</v>
      </c>
    </row>
    <row r="44" spans="1:47" x14ac:dyDescent="0.25">
      <c r="A44" t="s">
        <v>41</v>
      </c>
      <c r="B44" t="s">
        <v>56</v>
      </c>
      <c r="C44" t="s">
        <v>224</v>
      </c>
      <c r="D44" t="s">
        <v>224</v>
      </c>
      <c r="E44">
        <v>0.41849999999999998</v>
      </c>
      <c r="F44">
        <v>40</v>
      </c>
      <c r="H44">
        <v>1195046.4879999999</v>
      </c>
      <c r="I44">
        <v>1195046.4879999999</v>
      </c>
      <c r="J44">
        <v>1195046.4879999999</v>
      </c>
      <c r="K44">
        <v>8</v>
      </c>
      <c r="L44">
        <v>5</v>
      </c>
      <c r="M44">
        <v>8</v>
      </c>
      <c r="N44">
        <v>7</v>
      </c>
      <c r="O44">
        <v>143533.05800000002</v>
      </c>
      <c r="P44">
        <v>95377.066999999995</v>
      </c>
      <c r="Q44">
        <v>149537.70600000001</v>
      </c>
      <c r="R44">
        <v>129482.61033333333</v>
      </c>
      <c r="S44">
        <v>8</v>
      </c>
      <c r="T44">
        <v>5</v>
      </c>
      <c r="U44">
        <v>8</v>
      </c>
      <c r="V44">
        <v>7</v>
      </c>
      <c r="X44" s="1">
        <v>6.6943002471716406</v>
      </c>
      <c r="Y44" s="1">
        <v>4.1839376544822757</v>
      </c>
      <c r="Z44" s="1">
        <v>6.6943002471716406</v>
      </c>
      <c r="AA44" s="1">
        <v>5.8575127162751857</v>
      </c>
      <c r="AB44">
        <v>17941.632250000002</v>
      </c>
      <c r="AC44">
        <v>19075.413399999998</v>
      </c>
      <c r="AD44">
        <v>18692.213250000001</v>
      </c>
      <c r="AE44" s="1">
        <v>18569.752966666667</v>
      </c>
      <c r="AF44" s="1">
        <v>0.12010667320583769</v>
      </c>
      <c r="AG44" s="1">
        <v>7.9810340399075752E-2</v>
      </c>
      <c r="AH44" s="1">
        <v>0.12513128777966001</v>
      </c>
      <c r="AI44" s="1">
        <v>0.1083494337948578</v>
      </c>
      <c r="AJ44" s="4">
        <v>151.11189457424649</v>
      </c>
      <c r="AK44" s="4">
        <v>155.81334625996348</v>
      </c>
      <c r="AL44" s="4">
        <v>154.24036304064199</v>
      </c>
      <c r="AM44" s="4">
        <v>153.72186795828404</v>
      </c>
      <c r="AN44" s="1">
        <v>22.573217363247437</v>
      </c>
      <c r="AO44" s="1">
        <v>37.240838446299449</v>
      </c>
      <c r="AP44" s="1">
        <v>23.040550519945551</v>
      </c>
      <c r="AQ44" s="1">
        <v>27.618202109830815</v>
      </c>
      <c r="AR44">
        <v>85382210.386225298</v>
      </c>
      <c r="AS44">
        <v>60321402.019848891</v>
      </c>
      <c r="AT44">
        <v>92675501.827588454</v>
      </c>
      <c r="AU44">
        <v>79459704.744554222</v>
      </c>
    </row>
    <row r="45" spans="1:47" x14ac:dyDescent="0.25">
      <c r="A45" t="s">
        <v>57</v>
      </c>
      <c r="B45" t="s">
        <v>60</v>
      </c>
      <c r="C45">
        <v>-36.536600000000007</v>
      </c>
      <c r="D45">
        <v>-19.054928364972888</v>
      </c>
      <c r="E45">
        <v>0.71274256475382325</v>
      </c>
      <c r="F45">
        <v>100</v>
      </c>
      <c r="H45">
        <v>197075.35699999999</v>
      </c>
      <c r="I45">
        <v>197075.35699999999</v>
      </c>
      <c r="J45">
        <v>197075.35699999999</v>
      </c>
      <c r="K45">
        <v>18</v>
      </c>
      <c r="L45">
        <v>23</v>
      </c>
      <c r="M45">
        <v>18</v>
      </c>
      <c r="N45">
        <v>19.666666666666668</v>
      </c>
      <c r="O45">
        <v>8382.2250000000004</v>
      </c>
      <c r="P45">
        <v>12144.88</v>
      </c>
      <c r="Q45">
        <v>8116.246000000001</v>
      </c>
      <c r="R45">
        <v>9547.7836666666681</v>
      </c>
      <c r="S45">
        <v>18</v>
      </c>
      <c r="T45">
        <v>23</v>
      </c>
      <c r="U45">
        <v>18</v>
      </c>
      <c r="V45">
        <v>19.666666666666668</v>
      </c>
      <c r="X45">
        <v>91.335620414479337</v>
      </c>
      <c r="Y45">
        <v>116.70662608516803</v>
      </c>
      <c r="Z45">
        <v>91.335620414479337</v>
      </c>
      <c r="AA45">
        <v>99.7926223047089</v>
      </c>
      <c r="AB45">
        <v>465.67916666666667</v>
      </c>
      <c r="AC45">
        <v>528.03826086956519</v>
      </c>
      <c r="AD45">
        <v>450.90255555555564</v>
      </c>
      <c r="AE45">
        <v>481.53999436392922</v>
      </c>
      <c r="AF45">
        <v>4.2533095601597723E-2</v>
      </c>
      <c r="AG45">
        <v>6.1625563869966753E-2</v>
      </c>
      <c r="AH45">
        <v>4.1183464658140906E-2</v>
      </c>
      <c r="AI45">
        <v>4.8447374709901792E-2</v>
      </c>
      <c r="AJ45">
        <v>24.345072925698453</v>
      </c>
      <c r="AK45">
        <v>25.923902014399257</v>
      </c>
      <c r="AL45">
        <v>23.95570870999186</v>
      </c>
      <c r="AM45">
        <v>24.741561216696521</v>
      </c>
      <c r="AN45">
        <v>0.26654521877905868</v>
      </c>
      <c r="AO45">
        <v>0.22212879323133705</v>
      </c>
      <c r="AP45">
        <v>0.26228221367831411</v>
      </c>
      <c r="AQ45">
        <v>0.25031874189623665</v>
      </c>
      <c r="AR45">
        <v>784787.55342291156</v>
      </c>
      <c r="AS45">
        <v>1289331.5301636048</v>
      </c>
      <c r="AT45">
        <v>735773.05928630929</v>
      </c>
      <c r="AU45">
        <v>936630.71429094195</v>
      </c>
    </row>
    <row r="46" spans="1:47" x14ac:dyDescent="0.25">
      <c r="A46" t="s">
        <v>57</v>
      </c>
      <c r="B46" t="s">
        <v>68</v>
      </c>
      <c r="C46">
        <v>-35.797799999999995</v>
      </c>
      <c r="D46">
        <v>-11.022416054096487</v>
      </c>
      <c r="E46">
        <v>0.92223587663009576</v>
      </c>
      <c r="F46">
        <v>100</v>
      </c>
      <c r="H46">
        <v>197075.35699999999</v>
      </c>
      <c r="I46">
        <v>197075.35699999999</v>
      </c>
      <c r="J46">
        <v>197075.35699999999</v>
      </c>
      <c r="K46">
        <v>12</v>
      </c>
      <c r="L46">
        <v>10</v>
      </c>
      <c r="M46">
        <v>12</v>
      </c>
      <c r="N46">
        <v>11.333333333333334</v>
      </c>
      <c r="O46">
        <v>10740.245999999999</v>
      </c>
      <c r="P46">
        <v>9702.3160000000007</v>
      </c>
      <c r="Q46">
        <v>11367.177</v>
      </c>
      <c r="R46">
        <v>10603.246333333333</v>
      </c>
      <c r="S46">
        <v>12</v>
      </c>
      <c r="T46">
        <v>10</v>
      </c>
      <c r="U46">
        <v>12</v>
      </c>
      <c r="V46">
        <v>11.333333333333334</v>
      </c>
      <c r="X46">
        <v>60.890413609652882</v>
      </c>
      <c r="Y46">
        <v>50.742011341377406</v>
      </c>
      <c r="Z46">
        <v>60.890413609652882</v>
      </c>
      <c r="AA46">
        <v>57.507612853561056</v>
      </c>
      <c r="AB46">
        <v>895.02049999999997</v>
      </c>
      <c r="AC46">
        <v>970.23160000000007</v>
      </c>
      <c r="AD46">
        <v>947.26474999999994</v>
      </c>
      <c r="AE46">
        <v>937.5056166666667</v>
      </c>
      <c r="AF46">
        <v>5.4498168434118324E-2</v>
      </c>
      <c r="AG46">
        <v>4.9231502850962748E-2</v>
      </c>
      <c r="AH46">
        <v>5.7679342425344435E-2</v>
      </c>
      <c r="AI46">
        <v>5.3803004570141831E-2</v>
      </c>
      <c r="AJ46">
        <v>33.75080739774976</v>
      </c>
      <c r="AK46">
        <v>35.140293370742057</v>
      </c>
      <c r="AL46">
        <v>34.721890527708624</v>
      </c>
      <c r="AM46">
        <v>34.537663765400147</v>
      </c>
      <c r="AN46">
        <v>0.55428770141248118</v>
      </c>
      <c r="AO46">
        <v>0.69252858611237234</v>
      </c>
      <c r="AP46">
        <v>0.57023574762192464</v>
      </c>
      <c r="AQ46">
        <v>0.60568401171559272</v>
      </c>
      <c r="AR46">
        <v>1932649.9275336701</v>
      </c>
      <c r="AS46">
        <v>1892591.1889029515</v>
      </c>
      <c r="AT46">
        <v>2164860.8283929164</v>
      </c>
      <c r="AU46">
        <v>1996700.6482765127</v>
      </c>
    </row>
    <row r="47" spans="1:47" x14ac:dyDescent="0.25">
      <c r="A47" t="s">
        <v>57</v>
      </c>
      <c r="B47" t="s">
        <v>65</v>
      </c>
      <c r="C47">
        <v>-35.125999999999998</v>
      </c>
      <c r="D47">
        <v>-3.718353018840983</v>
      </c>
      <c r="E47">
        <v>0.70219420229473228</v>
      </c>
      <c r="F47">
        <v>100</v>
      </c>
      <c r="H47">
        <v>197075.35699999999</v>
      </c>
      <c r="I47">
        <v>197075.35699999999</v>
      </c>
      <c r="J47">
        <v>197075.35699999999</v>
      </c>
      <c r="K47">
        <v>19</v>
      </c>
      <c r="L47">
        <v>9</v>
      </c>
      <c r="M47">
        <v>14</v>
      </c>
      <c r="N47">
        <v>14</v>
      </c>
      <c r="O47">
        <v>11071.387999999997</v>
      </c>
      <c r="P47">
        <v>6127.9140000000007</v>
      </c>
      <c r="Q47">
        <v>7030.8289999999997</v>
      </c>
      <c r="R47">
        <v>8076.7103333333316</v>
      </c>
      <c r="S47">
        <v>19</v>
      </c>
      <c r="T47">
        <v>9</v>
      </c>
      <c r="U47">
        <v>14</v>
      </c>
      <c r="V47">
        <v>14</v>
      </c>
      <c r="X47">
        <v>96.40982154861706</v>
      </c>
      <c r="Y47">
        <v>45.667810207239668</v>
      </c>
      <c r="Z47">
        <v>71.038815877928357</v>
      </c>
      <c r="AA47">
        <v>71.038815877928357</v>
      </c>
      <c r="AB47">
        <v>582.70463157894721</v>
      </c>
      <c r="AC47">
        <v>680.87933333333342</v>
      </c>
      <c r="AD47">
        <v>502.2020714285714</v>
      </c>
      <c r="AE47">
        <v>588.59534544695066</v>
      </c>
      <c r="AF47">
        <v>5.6178449546078951E-2</v>
      </c>
      <c r="AG47">
        <v>3.1094268168698539E-2</v>
      </c>
      <c r="AH47">
        <v>3.5675840485728513E-2</v>
      </c>
      <c r="AI47">
        <v>4.0982852733502002E-2</v>
      </c>
      <c r="AJ47">
        <v>27.232775777636473</v>
      </c>
      <c r="AK47">
        <v>29.437623833619742</v>
      </c>
      <c r="AL47">
        <v>25.281737929329001</v>
      </c>
      <c r="AM47">
        <v>27.317379180195072</v>
      </c>
      <c r="AN47">
        <v>0.28246889518308738</v>
      </c>
      <c r="AO47">
        <v>0.64460335847136874</v>
      </c>
      <c r="AP47">
        <v>0.35588625200021101</v>
      </c>
      <c r="AQ47">
        <v>0.42765283521822234</v>
      </c>
      <c r="AR47">
        <v>1297049.4215596248</v>
      </c>
      <c r="AS47">
        <v>838858.66952125379</v>
      </c>
      <c r="AT47">
        <v>709889.93451633374</v>
      </c>
      <c r="AU47">
        <v>948599.34186573757</v>
      </c>
    </row>
    <row r="48" spans="1:47" x14ac:dyDescent="0.25">
      <c r="A48" t="s">
        <v>57</v>
      </c>
      <c r="B48" t="s">
        <v>64</v>
      </c>
      <c r="C48">
        <v>-34.719576221185264</v>
      </c>
      <c r="D48">
        <v>0.70043962702023566</v>
      </c>
      <c r="E48">
        <v>0.61521933201034618</v>
      </c>
      <c r="F48">
        <v>100</v>
      </c>
      <c r="H48">
        <v>197075.35699999999</v>
      </c>
      <c r="I48">
        <v>197075.35699999999</v>
      </c>
      <c r="J48">
        <v>197075.35699999999</v>
      </c>
      <c r="K48">
        <v>17</v>
      </c>
      <c r="L48">
        <v>16</v>
      </c>
      <c r="M48">
        <v>12</v>
      </c>
      <c r="N48">
        <v>15</v>
      </c>
      <c r="O48">
        <v>19910.394</v>
      </c>
      <c r="P48">
        <v>25256.345000000001</v>
      </c>
      <c r="Q48">
        <v>27686.983</v>
      </c>
      <c r="R48">
        <v>24284.574000000004</v>
      </c>
      <c r="S48">
        <v>17</v>
      </c>
      <c r="T48">
        <v>16</v>
      </c>
      <c r="U48">
        <v>12</v>
      </c>
      <c r="V48">
        <v>15</v>
      </c>
      <c r="X48">
        <v>86.261419280341585</v>
      </c>
      <c r="Y48">
        <v>81.187218146203833</v>
      </c>
      <c r="Z48">
        <v>60.890413609652882</v>
      </c>
      <c r="AA48">
        <v>76.113017012066095</v>
      </c>
      <c r="AB48">
        <v>1171.1996470588235</v>
      </c>
      <c r="AC48">
        <v>1578.5215625000001</v>
      </c>
      <c r="AD48">
        <v>2307.2485833333335</v>
      </c>
      <c r="AE48">
        <v>1685.6565976307193</v>
      </c>
      <c r="AF48">
        <v>0.10102934381592926</v>
      </c>
      <c r="AG48">
        <v>0.12815577444317405</v>
      </c>
      <c r="AH48">
        <v>0.14048932053945234</v>
      </c>
      <c r="AI48">
        <v>0.12322481293285188</v>
      </c>
      <c r="AJ48">
        <v>38.608518912544689</v>
      </c>
      <c r="AK48">
        <v>44.822175797051827</v>
      </c>
      <c r="AL48">
        <v>54.189465737998354</v>
      </c>
      <c r="AM48">
        <v>45.873386815864954</v>
      </c>
      <c r="AN48">
        <v>0.44757574399594091</v>
      </c>
      <c r="AO48">
        <v>0.55208414354504687</v>
      </c>
      <c r="AP48">
        <v>0.8899506921629412</v>
      </c>
      <c r="AQ48">
        <v>0.62987019323464299</v>
      </c>
      <c r="AR48">
        <v>4688314.8578786068</v>
      </c>
      <c r="AS48">
        <v>8015433.2785220882</v>
      </c>
      <c r="AT48">
        <v>12843281.61156109</v>
      </c>
      <c r="AU48">
        <v>8515676.5826539285</v>
      </c>
    </row>
    <row r="49" spans="1:109" x14ac:dyDescent="0.25">
      <c r="A49" t="s">
        <v>57</v>
      </c>
      <c r="B49" t="s">
        <v>71</v>
      </c>
      <c r="C49">
        <v>-34.848999999999997</v>
      </c>
      <c r="D49">
        <v>-0.70670452112472049</v>
      </c>
      <c r="E49">
        <v>0.75649311308190059</v>
      </c>
      <c r="F49">
        <v>100</v>
      </c>
      <c r="H49">
        <v>197075.35699999999</v>
      </c>
      <c r="I49">
        <v>197075.35699999999</v>
      </c>
      <c r="J49">
        <v>197075.35699999999</v>
      </c>
      <c r="K49">
        <v>30</v>
      </c>
      <c r="L49">
        <v>31</v>
      </c>
      <c r="M49">
        <v>24</v>
      </c>
      <c r="N49">
        <v>28.333333333333332</v>
      </c>
      <c r="O49">
        <v>9592.8590000000004</v>
      </c>
      <c r="P49">
        <v>10614.177000000001</v>
      </c>
      <c r="Q49">
        <v>11442.773999999999</v>
      </c>
      <c r="R49">
        <v>10549.936666666666</v>
      </c>
      <c r="S49">
        <v>30</v>
      </c>
      <c r="T49">
        <v>31</v>
      </c>
      <c r="U49">
        <v>24</v>
      </c>
      <c r="V49">
        <v>28.333333333333332</v>
      </c>
      <c r="X49">
        <v>152.22603402413222</v>
      </c>
      <c r="Y49">
        <v>157.30023515826994</v>
      </c>
      <c r="Z49">
        <v>121.78082721930576</v>
      </c>
      <c r="AA49">
        <v>143.76903213390264</v>
      </c>
      <c r="AB49">
        <v>319.76196666666669</v>
      </c>
      <c r="AC49">
        <v>342.39280645161296</v>
      </c>
      <c r="AD49">
        <v>476.78224999999998</v>
      </c>
      <c r="AE49">
        <v>379.64567437275991</v>
      </c>
      <c r="AF49">
        <v>4.8676096017423433E-2</v>
      </c>
      <c r="AG49">
        <v>5.3858468971338724E-2</v>
      </c>
      <c r="AH49">
        <v>5.8062936808481846E-2</v>
      </c>
      <c r="AI49">
        <v>5.353250059908133E-2</v>
      </c>
      <c r="AJ49">
        <v>20.173491907886838</v>
      </c>
      <c r="AK49">
        <v>20.875168568339713</v>
      </c>
      <c r="AL49">
        <v>24.633590333673911</v>
      </c>
      <c r="AM49">
        <v>21.894083603300157</v>
      </c>
      <c r="AN49">
        <v>0.13252327065611363</v>
      </c>
      <c r="AO49">
        <v>0.13270907413034605</v>
      </c>
      <c r="AP49">
        <v>0.2022780670500223</v>
      </c>
      <c r="AQ49">
        <v>0.15583680394549401</v>
      </c>
      <c r="AR49">
        <v>616709.80133634142</v>
      </c>
      <c r="AS49">
        <v>730662.70539526117</v>
      </c>
      <c r="AT49">
        <v>1096875.6173875555</v>
      </c>
      <c r="AU49">
        <v>814749.37470638601</v>
      </c>
      <c r="AV49">
        <v>766.41499999999996</v>
      </c>
    </row>
    <row r="50" spans="1:109" s="5" customFormat="1" x14ac:dyDescent="0.25">
      <c r="A50" s="5" t="s">
        <v>57</v>
      </c>
      <c r="B50" s="5" t="s">
        <v>62</v>
      </c>
      <c r="C50" s="5">
        <v>-30.877132584601792</v>
      </c>
      <c r="D50" s="5">
        <v>42.476936398413564</v>
      </c>
      <c r="E50" s="5">
        <v>0.829486791127374</v>
      </c>
      <c r="F50" s="5">
        <v>100</v>
      </c>
      <c r="H50" s="5">
        <v>197075.35699999999</v>
      </c>
      <c r="I50" s="5">
        <v>197075.35699999999</v>
      </c>
      <c r="J50" s="5">
        <v>197075.35699999999</v>
      </c>
      <c r="K50" s="5">
        <v>8</v>
      </c>
      <c r="L50" s="5">
        <v>7</v>
      </c>
      <c r="M50" s="5">
        <v>6</v>
      </c>
      <c r="N50" s="5">
        <v>7</v>
      </c>
      <c r="O50" s="5">
        <v>10103.730000000001</v>
      </c>
      <c r="P50" s="5">
        <v>15875.802</v>
      </c>
      <c r="Q50" s="5">
        <v>13783.544999999998</v>
      </c>
      <c r="R50" s="5">
        <v>13254.358999999999</v>
      </c>
      <c r="S50" s="5">
        <v>8</v>
      </c>
      <c r="T50" s="5">
        <v>7</v>
      </c>
      <c r="U50" s="5">
        <v>6</v>
      </c>
      <c r="V50" s="5">
        <v>7</v>
      </c>
      <c r="X50" s="5">
        <v>40.593609073101916</v>
      </c>
      <c r="Y50" s="5">
        <v>35.519407938964179</v>
      </c>
      <c r="Z50" s="5">
        <v>30.445206804826441</v>
      </c>
      <c r="AA50" s="5">
        <v>35.519407938964179</v>
      </c>
      <c r="AB50" s="5">
        <v>1262.9662500000002</v>
      </c>
      <c r="AC50" s="5">
        <v>2267.9717142857144</v>
      </c>
      <c r="AD50" s="5">
        <v>2297.2574999999997</v>
      </c>
      <c r="AE50" s="5">
        <v>1942.7318214285715</v>
      </c>
      <c r="AF50" s="5">
        <v>5.1268358225021515E-2</v>
      </c>
      <c r="AG50" s="5">
        <v>8.055701251374621E-2</v>
      </c>
      <c r="AH50" s="5">
        <v>6.9940479671438571E-2</v>
      </c>
      <c r="AI50" s="5">
        <v>6.7255283470068761E-2</v>
      </c>
      <c r="AJ50" s="5">
        <v>40.092537845702552</v>
      </c>
      <c r="AK50" s="5">
        <v>53.726245490872103</v>
      </c>
      <c r="AL50" s="5">
        <v>54.072010067383957</v>
      </c>
      <c r="AM50" s="5">
        <v>49.296931134652873</v>
      </c>
      <c r="AN50" s="5">
        <v>0.9876564011222303</v>
      </c>
      <c r="AO50" s="5">
        <v>1.5125884300547514</v>
      </c>
      <c r="AP50" s="5">
        <v>1.7760434479562146</v>
      </c>
      <c r="AQ50" s="5">
        <v>1.4254294263777323</v>
      </c>
      <c r="AR50" s="5">
        <v>2565543.9598404188</v>
      </c>
      <c r="AS50" s="5">
        <v>7239011.9062786605</v>
      </c>
      <c r="AT50" s="5">
        <v>6366145.9322390528</v>
      </c>
      <c r="AU50" s="5">
        <v>5390233.9327860437</v>
      </c>
    </row>
    <row r="51" spans="1:109" x14ac:dyDescent="0.25">
      <c r="A51" t="s">
        <v>57</v>
      </c>
      <c r="B51" t="s">
        <v>63</v>
      </c>
      <c r="C51" t="s">
        <v>224</v>
      </c>
      <c r="D51" t="s">
        <v>224</v>
      </c>
      <c r="E51">
        <v>0.83350361024060127</v>
      </c>
      <c r="F51">
        <v>100</v>
      </c>
      <c r="H51">
        <v>197075.35699999999</v>
      </c>
      <c r="I51">
        <v>197075.35699999999</v>
      </c>
      <c r="J51">
        <v>197075.35699999999</v>
      </c>
      <c r="K51">
        <v>10</v>
      </c>
      <c r="L51">
        <v>8</v>
      </c>
      <c r="M51">
        <v>12</v>
      </c>
      <c r="N51">
        <v>10</v>
      </c>
      <c r="O51">
        <v>10160.164000000001</v>
      </c>
      <c r="P51">
        <v>6033.1490000000003</v>
      </c>
      <c r="Q51">
        <v>7822.375</v>
      </c>
      <c r="R51">
        <v>8005.2293333333337</v>
      </c>
      <c r="S51">
        <v>10</v>
      </c>
      <c r="T51">
        <v>8</v>
      </c>
      <c r="U51">
        <v>12</v>
      </c>
      <c r="V51">
        <v>10</v>
      </c>
      <c r="X51">
        <v>50.742011341377406</v>
      </c>
      <c r="Y51">
        <v>40.593609073101916</v>
      </c>
      <c r="Z51">
        <v>60.890413609652882</v>
      </c>
      <c r="AA51">
        <v>50.742011341377406</v>
      </c>
      <c r="AB51">
        <v>1016.0164000000001</v>
      </c>
      <c r="AC51">
        <v>754.14362500000004</v>
      </c>
      <c r="AD51">
        <v>651.86458333333337</v>
      </c>
      <c r="AE51">
        <v>807.34153611111117</v>
      </c>
      <c r="AF51">
        <v>5.1554715691825445E-2</v>
      </c>
      <c r="AG51">
        <v>3.0613411498221974E-2</v>
      </c>
      <c r="AH51">
        <v>3.9692304096650706E-2</v>
      </c>
      <c r="AI51">
        <v>4.0620143762232712E-2</v>
      </c>
      <c r="AJ51">
        <v>35.959863484420822</v>
      </c>
      <c r="AK51">
        <v>30.980948324589889</v>
      </c>
      <c r="AL51">
        <v>28.803573273698756</v>
      </c>
      <c r="AM51">
        <v>31.914795027569824</v>
      </c>
      <c r="AN51">
        <v>0.70868029338634964</v>
      </c>
      <c r="AO51">
        <v>0.76319768140838806</v>
      </c>
      <c r="AP51">
        <v>0.47303954048248675</v>
      </c>
      <c r="AQ51">
        <v>0.64830583842574152</v>
      </c>
      <c r="AR51">
        <v>2075426.7957701532</v>
      </c>
      <c r="AS51">
        <v>914753.53957233659</v>
      </c>
      <c r="AT51">
        <v>1025184.4285693534</v>
      </c>
      <c r="AU51">
        <v>1338454.9213039477</v>
      </c>
      <c r="AV51">
        <v>2837.8009999999999</v>
      </c>
      <c r="AW51">
        <v>370.75</v>
      </c>
      <c r="AX51">
        <v>307.29000000000002</v>
      </c>
      <c r="AY51">
        <v>192.29599999999999</v>
      </c>
      <c r="AZ51">
        <v>1350.7560000000001</v>
      </c>
      <c r="BA51">
        <v>699.76099999999997</v>
      </c>
      <c r="BB51">
        <v>1693.6089999999999</v>
      </c>
      <c r="BC51">
        <v>708.279</v>
      </c>
      <c r="BD51">
        <v>1620.779</v>
      </c>
      <c r="BE51">
        <v>436.12599999999998</v>
      </c>
      <c r="BF51">
        <v>421.43200000000002</v>
      </c>
      <c r="BG51">
        <v>410.35899999999998</v>
      </c>
      <c r="BH51">
        <v>508.53</v>
      </c>
      <c r="BI51">
        <v>2837.8009999999999</v>
      </c>
      <c r="BJ51">
        <v>382.67500000000001</v>
      </c>
      <c r="BK51">
        <v>403.33199999999999</v>
      </c>
      <c r="BL51">
        <v>632.89400000000001</v>
      </c>
      <c r="BM51">
        <v>1178.904</v>
      </c>
      <c r="BN51">
        <v>578.59100000000001</v>
      </c>
      <c r="BO51">
        <v>379.48099999999999</v>
      </c>
      <c r="BP51">
        <v>603.72</v>
      </c>
      <c r="BQ51">
        <v>265.33800000000002</v>
      </c>
      <c r="BR51">
        <v>150.34399999999999</v>
      </c>
      <c r="BS51">
        <v>234.24700000000001</v>
      </c>
      <c r="BT51">
        <v>161.41800000000001</v>
      </c>
      <c r="BU51">
        <v>841.58699999999999</v>
      </c>
      <c r="BV51">
        <v>1111.6110000000001</v>
      </c>
      <c r="BW51">
        <v>1339.0440000000001</v>
      </c>
      <c r="BX51">
        <v>978.09</v>
      </c>
    </row>
    <row r="52" spans="1:109" x14ac:dyDescent="0.25">
      <c r="A52" t="s">
        <v>57</v>
      </c>
      <c r="B52" t="s">
        <v>61</v>
      </c>
      <c r="C52">
        <v>-35.989600000000003</v>
      </c>
      <c r="D52">
        <v>-13.107738010276909</v>
      </c>
      <c r="E52">
        <v>0.81904669759702675</v>
      </c>
      <c r="F52">
        <v>100</v>
      </c>
      <c r="H52">
        <v>197075.35699999999</v>
      </c>
      <c r="I52">
        <v>197075.35699999999</v>
      </c>
      <c r="J52">
        <v>197075.35699999999</v>
      </c>
      <c r="K52">
        <v>34</v>
      </c>
      <c r="L52">
        <v>16</v>
      </c>
      <c r="M52">
        <v>13</v>
      </c>
      <c r="N52">
        <v>21</v>
      </c>
      <c r="O52">
        <v>12225.802000000001</v>
      </c>
      <c r="P52">
        <v>6503.9870000000001</v>
      </c>
      <c r="Q52">
        <v>6693.3009999999995</v>
      </c>
      <c r="R52">
        <v>8474.3633333333328</v>
      </c>
      <c r="S52">
        <v>34</v>
      </c>
      <c r="T52">
        <v>16</v>
      </c>
      <c r="U52">
        <v>13</v>
      </c>
      <c r="V52">
        <v>21</v>
      </c>
      <c r="X52">
        <v>172.52283856068317</v>
      </c>
      <c r="Y52">
        <v>81.187218146203833</v>
      </c>
      <c r="Z52">
        <v>65.964614743790634</v>
      </c>
      <c r="AA52">
        <v>106.55822381689255</v>
      </c>
      <c r="AB52">
        <v>359.58241176470591</v>
      </c>
      <c r="AC52">
        <v>406.49918750000001</v>
      </c>
      <c r="AD52">
        <v>514.86930769230764</v>
      </c>
      <c r="AE52">
        <v>426.98363565233785</v>
      </c>
      <c r="AF52">
        <v>6.2036178374143464E-2</v>
      </c>
      <c r="AG52">
        <v>3.3002538211817117E-2</v>
      </c>
      <c r="AH52">
        <v>3.3963155525325271E-2</v>
      </c>
      <c r="AI52">
        <v>4.3000624037095286E-2</v>
      </c>
      <c r="AJ52">
        <v>21.392763782316425</v>
      </c>
      <c r="AK52">
        <v>22.745606219064097</v>
      </c>
      <c r="AL52">
        <v>25.598597809063875</v>
      </c>
      <c r="AM52">
        <v>23.245655936814799</v>
      </c>
      <c r="AN52">
        <v>0.12399960469460822</v>
      </c>
      <c r="AO52">
        <v>0.28016240411271737</v>
      </c>
      <c r="AP52">
        <v>0.3880656001477446</v>
      </c>
      <c r="AQ52">
        <v>0.26407586965169005</v>
      </c>
      <c r="AR52">
        <v>883856.54500123078</v>
      </c>
      <c r="AS52">
        <v>531551.47754367895</v>
      </c>
      <c r="AT52">
        <v>692856.57492766529</v>
      </c>
      <c r="AU52">
        <v>702754.86582419171</v>
      </c>
      <c r="AV52">
        <v>849.25300000000004</v>
      </c>
      <c r="AW52">
        <v>269.59800000000001</v>
      </c>
      <c r="AX52">
        <v>468.06900000000002</v>
      </c>
      <c r="AY52">
        <v>445.92200000000003</v>
      </c>
      <c r="AZ52">
        <v>336.25200000000001</v>
      </c>
      <c r="BA52">
        <v>408.01600000000002</v>
      </c>
      <c r="BB52">
        <v>197.19399999999999</v>
      </c>
      <c r="BC52">
        <v>492.98399999999998</v>
      </c>
      <c r="BD52">
        <v>638.64400000000001</v>
      </c>
      <c r="BE52">
        <v>166.529</v>
      </c>
      <c r="BF52">
        <v>287.48599999999999</v>
      </c>
      <c r="BG52">
        <v>291.95699999999999</v>
      </c>
      <c r="BH52">
        <v>373.30500000000001</v>
      </c>
      <c r="BI52">
        <v>336.25200000000001</v>
      </c>
      <c r="BJ52">
        <v>608.19200000000001</v>
      </c>
      <c r="BK52">
        <v>612.45100000000002</v>
      </c>
      <c r="BL52">
        <v>498.73399999999998</v>
      </c>
      <c r="BM52">
        <v>441.66300000000001</v>
      </c>
      <c r="BN52">
        <v>449.755</v>
      </c>
      <c r="BO52">
        <v>520.45500000000004</v>
      </c>
      <c r="BP52">
        <v>316.23399999999998</v>
      </c>
      <c r="BQ52">
        <v>282.375</v>
      </c>
      <c r="BR52">
        <v>448.90300000000002</v>
      </c>
      <c r="BS52">
        <v>392.89699999999999</v>
      </c>
      <c r="BT52">
        <v>49.192</v>
      </c>
      <c r="BU52">
        <v>66.867000000000004</v>
      </c>
      <c r="BV52">
        <v>330.50200000000001</v>
      </c>
      <c r="BW52">
        <v>291.53199999999998</v>
      </c>
      <c r="BX52">
        <v>366.49099999999999</v>
      </c>
      <c r="BY52">
        <v>396.30399999999997</v>
      </c>
      <c r="BZ52">
        <v>280.03199999999998</v>
      </c>
      <c r="CA52">
        <v>511.51100000000002</v>
      </c>
      <c r="CB52">
        <v>258.73700000000002</v>
      </c>
      <c r="CC52">
        <v>275.56</v>
      </c>
      <c r="CD52">
        <v>332.84399999999999</v>
      </c>
      <c r="CE52">
        <v>293.661</v>
      </c>
      <c r="CF52">
        <v>424.20100000000002</v>
      </c>
      <c r="CG52">
        <v>471.68900000000002</v>
      </c>
      <c r="CH52">
        <v>362.01900000000001</v>
      </c>
      <c r="CI52">
        <v>437.83</v>
      </c>
      <c r="CJ52">
        <v>393.74900000000002</v>
      </c>
      <c r="CK52">
        <v>412.27600000000001</v>
      </c>
      <c r="CL52">
        <v>649.92999999999995</v>
      </c>
      <c r="CM52">
        <v>327.52100000000002</v>
      </c>
      <c r="CN52">
        <v>311.762</v>
      </c>
      <c r="CO52">
        <v>711.04700000000003</v>
      </c>
      <c r="CP52">
        <v>56.006</v>
      </c>
      <c r="CQ52">
        <v>531.74199999999996</v>
      </c>
      <c r="CR52">
        <v>512.15</v>
      </c>
      <c r="CS52">
        <v>460.61599999999999</v>
      </c>
      <c r="CT52">
        <v>456.78300000000002</v>
      </c>
      <c r="CU52">
        <v>296.85500000000002</v>
      </c>
      <c r="CV52">
        <v>169.084</v>
      </c>
      <c r="CW52">
        <v>849.25300000000004</v>
      </c>
      <c r="CX52">
        <v>490.85500000000002</v>
      </c>
      <c r="CY52">
        <v>742.99</v>
      </c>
      <c r="CZ52">
        <v>411.85</v>
      </c>
      <c r="DA52">
        <v>641.41200000000003</v>
      </c>
      <c r="DB52">
        <v>757.25800000000004</v>
      </c>
      <c r="DC52">
        <v>592.43299999999999</v>
      </c>
      <c r="DD52">
        <v>369.25900000000001</v>
      </c>
      <c r="DE52">
        <v>454.65300000000002</v>
      </c>
    </row>
    <row r="53" spans="1:109" x14ac:dyDescent="0.25">
      <c r="A53" t="s">
        <v>57</v>
      </c>
      <c r="B53" t="s">
        <v>58</v>
      </c>
      <c r="C53" t="s">
        <v>224</v>
      </c>
      <c r="D53" t="s">
        <v>224</v>
      </c>
      <c r="E53">
        <v>0.64609496973963598</v>
      </c>
      <c r="F53">
        <v>100</v>
      </c>
      <c r="H53">
        <v>197075.35699999999</v>
      </c>
      <c r="I53">
        <v>197075.35699999999</v>
      </c>
      <c r="J53">
        <v>197075.35699999999</v>
      </c>
      <c r="K53">
        <v>13</v>
      </c>
      <c r="L53">
        <v>17</v>
      </c>
      <c r="M53">
        <v>12</v>
      </c>
      <c r="N53">
        <v>14</v>
      </c>
      <c r="O53">
        <v>32391.737000000001</v>
      </c>
      <c r="P53">
        <v>35968.270000000004</v>
      </c>
      <c r="Q53">
        <v>27155.882000000005</v>
      </c>
      <c r="R53">
        <v>31838.629666666675</v>
      </c>
      <c r="S53">
        <v>13</v>
      </c>
      <c r="T53">
        <v>17</v>
      </c>
      <c r="U53">
        <v>12</v>
      </c>
      <c r="V53">
        <v>14</v>
      </c>
      <c r="X53">
        <v>65.964614743790634</v>
      </c>
      <c r="Y53">
        <v>86.261419280341585</v>
      </c>
      <c r="Z53">
        <v>60.890413609652882</v>
      </c>
      <c r="AA53">
        <v>71.038815877928371</v>
      </c>
      <c r="AB53">
        <v>2491.6720769230769</v>
      </c>
      <c r="AC53">
        <v>2115.7805882352945</v>
      </c>
      <c r="AD53">
        <v>2262.9901666666669</v>
      </c>
      <c r="AE53">
        <v>2290.147610608346</v>
      </c>
      <c r="AF53">
        <v>0.1643621886220914</v>
      </c>
      <c r="AG53">
        <v>0.18251023642697248</v>
      </c>
      <c r="AH53">
        <v>0.13779440724291067</v>
      </c>
      <c r="AI53">
        <v>0.16155561076399153</v>
      </c>
      <c r="AJ53">
        <v>56.313577465767587</v>
      </c>
      <c r="AK53">
        <v>51.892308271592732</v>
      </c>
      <c r="AL53">
        <v>53.667208824665956</v>
      </c>
      <c r="AM53">
        <v>53.957698187342089</v>
      </c>
      <c r="AN53">
        <v>0.85369372177025382</v>
      </c>
      <c r="AO53">
        <v>0.60157030459871708</v>
      </c>
      <c r="AP53">
        <v>0.88137369485954942</v>
      </c>
      <c r="AQ53">
        <v>0.77887924040950673</v>
      </c>
      <c r="AR53">
        <v>16226733.595864862</v>
      </c>
      <c r="AS53">
        <v>15300166.650145015</v>
      </c>
      <c r="AT53">
        <v>12355279.174669303</v>
      </c>
      <c r="AU53">
        <v>14627393.140226394</v>
      </c>
    </row>
    <row r="54" spans="1:109" x14ac:dyDescent="0.25">
      <c r="A54" t="s">
        <v>57</v>
      </c>
      <c r="B54" t="s">
        <v>66</v>
      </c>
      <c r="C54" t="s">
        <v>224</v>
      </c>
      <c r="D54" t="s">
        <v>224</v>
      </c>
      <c r="E54">
        <v>0.74980000000000002</v>
      </c>
      <c r="F54">
        <v>100</v>
      </c>
      <c r="H54">
        <v>197075.35699999999</v>
      </c>
      <c r="I54">
        <v>197075.35699999999</v>
      </c>
      <c r="J54">
        <v>197075.35699999999</v>
      </c>
      <c r="K54">
        <v>9</v>
      </c>
      <c r="L54">
        <v>32</v>
      </c>
      <c r="M54">
        <v>6</v>
      </c>
      <c r="N54">
        <v>15.666666666666666</v>
      </c>
      <c r="O54">
        <v>5868.5370000000003</v>
      </c>
      <c r="P54">
        <v>13769.274000000001</v>
      </c>
      <c r="Q54">
        <v>4642.9979999999996</v>
      </c>
      <c r="R54">
        <v>8093.6030000000001</v>
      </c>
      <c r="S54">
        <v>9</v>
      </c>
      <c r="T54">
        <v>32</v>
      </c>
      <c r="U54">
        <v>6</v>
      </c>
      <c r="V54">
        <v>15.666666666666666</v>
      </c>
      <c r="X54" s="1">
        <v>45.667810207239668</v>
      </c>
      <c r="Y54" s="1">
        <v>162.37443629240767</v>
      </c>
      <c r="Z54" s="1">
        <v>30.445206804826441</v>
      </c>
      <c r="AA54" s="1">
        <v>79.49581776815792</v>
      </c>
      <c r="AB54">
        <v>652.05966666666666</v>
      </c>
      <c r="AC54">
        <v>430.28981250000004</v>
      </c>
      <c r="AD54">
        <v>773.83299999999997</v>
      </c>
      <c r="AE54" s="1">
        <v>618.72749305555556</v>
      </c>
      <c r="AF54" s="1">
        <v>2.9778137101129292E-2</v>
      </c>
      <c r="AG54" s="1">
        <v>6.9868065747053301E-2</v>
      </c>
      <c r="AH54" s="1">
        <v>2.3559505717399259E-2</v>
      </c>
      <c r="AI54" s="1">
        <v>4.1068569521860616E-2</v>
      </c>
      <c r="AJ54" s="4">
        <v>28.807882969980998</v>
      </c>
      <c r="AK54" s="4">
        <v>23.40174308775854</v>
      </c>
      <c r="AL54" s="4">
        <v>31.382771764717717</v>
      </c>
      <c r="AM54" s="4">
        <v>27.864132607485754</v>
      </c>
      <c r="AN54" s="1">
        <v>0.63081375785813609</v>
      </c>
      <c r="AO54" s="1">
        <v>0.14412208979507177</v>
      </c>
      <c r="AP54" s="1">
        <v>1.0307951581968773</v>
      </c>
      <c r="AQ54" s="1">
        <v>0.60191033528336169</v>
      </c>
      <c r="AR54">
        <v>769348.60028052365</v>
      </c>
      <c r="AS54">
        <v>1191181.910122849</v>
      </c>
      <c r="AT54">
        <v>722356.73455277842</v>
      </c>
      <c r="AU54">
        <v>894295.748318717</v>
      </c>
    </row>
    <row r="55" spans="1:109" x14ac:dyDescent="0.25">
      <c r="A55" t="s">
        <v>57</v>
      </c>
      <c r="B55" t="s">
        <v>67</v>
      </c>
      <c r="C55">
        <v>34.2776</v>
      </c>
      <c r="D55">
        <v>5.505771838424204</v>
      </c>
      <c r="E55">
        <v>0.59897299454251574</v>
      </c>
      <c r="F55">
        <v>100</v>
      </c>
      <c r="H55">
        <v>197075.35699999999</v>
      </c>
      <c r="I55">
        <v>197075.35699999999</v>
      </c>
      <c r="J55">
        <v>197075.35699999999</v>
      </c>
      <c r="K55">
        <v>41</v>
      </c>
      <c r="L55">
        <v>51</v>
      </c>
      <c r="M55">
        <v>46</v>
      </c>
      <c r="N55">
        <v>46</v>
      </c>
      <c r="O55">
        <v>24590.660000000003</v>
      </c>
      <c r="P55">
        <v>29616.967999999993</v>
      </c>
      <c r="Q55">
        <v>24142.393000000004</v>
      </c>
      <c r="R55">
        <v>26116.673666666669</v>
      </c>
      <c r="S55">
        <v>41</v>
      </c>
      <c r="T55">
        <v>51</v>
      </c>
      <c r="U55">
        <v>46</v>
      </c>
      <c r="V55">
        <v>46</v>
      </c>
      <c r="X55" s="1">
        <v>208.04224649964735</v>
      </c>
      <c r="Y55" s="1">
        <v>258.78425784102478</v>
      </c>
      <c r="Z55" s="1">
        <v>233.41325217033605</v>
      </c>
      <c r="AA55" s="1">
        <v>233.41325217033605</v>
      </c>
      <c r="AB55">
        <v>599.77219512195131</v>
      </c>
      <c r="AC55">
        <v>580.72486274509788</v>
      </c>
      <c r="AD55">
        <v>524.83463043478264</v>
      </c>
      <c r="AE55" s="1">
        <v>568.44389610061057</v>
      </c>
      <c r="AF55" s="1">
        <v>0.12477795486119558</v>
      </c>
      <c r="AG55" s="1">
        <v>0.15028245261532114</v>
      </c>
      <c r="AH55" s="1">
        <v>0.12250335794139906</v>
      </c>
      <c r="AI55" s="1">
        <v>0.13252125513930527</v>
      </c>
      <c r="AJ55" s="4">
        <v>27.628724729078808</v>
      </c>
      <c r="AK55" s="4">
        <v>27.186474040715325</v>
      </c>
      <c r="AL55" s="4">
        <v>25.845141667750383</v>
      </c>
      <c r="AM55" s="4">
        <v>26.886780145848174</v>
      </c>
      <c r="AN55" s="1">
        <v>0.13280343388873012</v>
      </c>
      <c r="AO55" s="1">
        <v>0.10505458974794518</v>
      </c>
      <c r="AP55" s="1">
        <v>0.11072696784538004</v>
      </c>
      <c r="AQ55" s="1">
        <v>0.11619499716068511</v>
      </c>
      <c r="AR55">
        <v>2965258.0719921887</v>
      </c>
      <c r="AS55">
        <v>3457936.3851739275</v>
      </c>
      <c r="AT55">
        <v>2547468.2629033132</v>
      </c>
      <c r="AU55">
        <v>2990220.9066898101</v>
      </c>
    </row>
    <row r="56" spans="1:109" x14ac:dyDescent="0.25">
      <c r="A56" t="s">
        <v>57</v>
      </c>
      <c r="B56" t="s">
        <v>69</v>
      </c>
      <c r="C56" s="9">
        <v>-34.716000000000001</v>
      </c>
      <c r="D56" s="9">
        <v>0.73932165299999997</v>
      </c>
      <c r="E56">
        <v>0.70609999999999995</v>
      </c>
      <c r="F56">
        <v>100</v>
      </c>
      <c r="H56">
        <v>197075.35699999999</v>
      </c>
      <c r="I56">
        <v>197075.35699999999</v>
      </c>
      <c r="J56">
        <v>197075.35699999999</v>
      </c>
      <c r="K56">
        <v>18</v>
      </c>
      <c r="L56">
        <v>20</v>
      </c>
      <c r="M56">
        <v>26</v>
      </c>
      <c r="N56">
        <v>21.333333333333332</v>
      </c>
      <c r="O56">
        <v>21855.927</v>
      </c>
      <c r="P56">
        <v>20105.884999999998</v>
      </c>
      <c r="Q56">
        <v>19985.564000000002</v>
      </c>
      <c r="R56">
        <v>20649.125333333333</v>
      </c>
      <c r="S56">
        <v>18</v>
      </c>
      <c r="T56">
        <v>20</v>
      </c>
      <c r="U56">
        <v>26</v>
      </c>
      <c r="V56">
        <v>21.333333333333332</v>
      </c>
      <c r="X56">
        <v>91.335620414479337</v>
      </c>
      <c r="Y56">
        <v>101.48402268275481</v>
      </c>
      <c r="Z56">
        <v>131.92922948758127</v>
      </c>
      <c r="AA56">
        <v>108.24962419493848</v>
      </c>
      <c r="AB56">
        <v>1214.2181666666665</v>
      </c>
      <c r="AC56">
        <v>1005.2942499999999</v>
      </c>
      <c r="AD56">
        <v>768.67553846153851</v>
      </c>
      <c r="AE56">
        <v>996.06265170940162</v>
      </c>
      <c r="AF56">
        <v>0.11090136957103165</v>
      </c>
      <c r="AG56">
        <v>0.10202130446984298</v>
      </c>
      <c r="AH56">
        <v>0.10141077151518241</v>
      </c>
      <c r="AI56">
        <v>0.10477781518535234</v>
      </c>
      <c r="AJ56">
        <v>39.311176219461757</v>
      </c>
      <c r="AK56">
        <v>35.769615724674885</v>
      </c>
      <c r="AL56">
        <v>31.27801658798591</v>
      </c>
      <c r="AM56">
        <v>35.452936177374191</v>
      </c>
      <c r="AN56">
        <v>0.43040356041890748</v>
      </c>
      <c r="AO56">
        <v>0.35246548943465578</v>
      </c>
      <c r="AP56">
        <v>0.23708178020497092</v>
      </c>
      <c r="AQ56">
        <v>0.33998361001951144</v>
      </c>
      <c r="AR56">
        <v>5335460.8932622643</v>
      </c>
      <c r="AS56">
        <v>4063706.8964499789</v>
      </c>
      <c r="AT56">
        <v>3088626.9227145901</v>
      </c>
      <c r="AU56">
        <v>4162598.2374756113</v>
      </c>
    </row>
    <row r="57" spans="1:109" x14ac:dyDescent="0.25">
      <c r="A57" t="s">
        <v>57</v>
      </c>
      <c r="B57" t="s">
        <v>70</v>
      </c>
      <c r="C57" t="s">
        <v>224</v>
      </c>
      <c r="D57" t="s">
        <v>224</v>
      </c>
      <c r="E57">
        <v>0.78439999999999999</v>
      </c>
      <c r="F57">
        <v>100</v>
      </c>
      <c r="H57">
        <v>197075.35699999999</v>
      </c>
      <c r="I57">
        <v>197075.35699999999</v>
      </c>
      <c r="J57">
        <v>197075.35699999999</v>
      </c>
      <c r="K57">
        <v>4</v>
      </c>
      <c r="L57">
        <v>7</v>
      </c>
      <c r="M57">
        <v>7</v>
      </c>
      <c r="N57">
        <v>6</v>
      </c>
      <c r="O57">
        <v>6569.3629999999994</v>
      </c>
      <c r="P57">
        <v>11137.188</v>
      </c>
      <c r="Q57">
        <v>7644.9839999999995</v>
      </c>
      <c r="R57">
        <v>8450.5116666666672</v>
      </c>
      <c r="S57">
        <v>4</v>
      </c>
      <c r="T57">
        <v>7</v>
      </c>
      <c r="U57">
        <v>7</v>
      </c>
      <c r="V57">
        <v>6</v>
      </c>
      <c r="X57" s="1">
        <v>20.296804536550958</v>
      </c>
      <c r="Y57" s="1">
        <v>35.519407938964179</v>
      </c>
      <c r="Z57" s="1">
        <v>35.519407938964179</v>
      </c>
      <c r="AA57" s="1">
        <v>30.445206804826437</v>
      </c>
      <c r="AB57">
        <v>1642.3407499999998</v>
      </c>
      <c r="AC57">
        <v>1591.0268571428571</v>
      </c>
      <c r="AD57">
        <v>1092.1405714285713</v>
      </c>
      <c r="AE57" s="1">
        <v>1441.8360595238094</v>
      </c>
      <c r="AF57" s="1">
        <v>3.3334269185162503E-2</v>
      </c>
      <c r="AG57" s="1">
        <v>5.6512331980705231E-2</v>
      </c>
      <c r="AH57" s="1">
        <v>3.8792186483264879E-2</v>
      </c>
      <c r="AI57" s="1">
        <v>4.2879595883044207E-2</v>
      </c>
      <c r="AJ57" s="4">
        <v>45.719272343688537</v>
      </c>
      <c r="AK57" s="4">
        <v>44.999369692555391</v>
      </c>
      <c r="AL57" s="4">
        <v>37.28266475064639</v>
      </c>
      <c r="AM57" s="4">
        <v>42.667102262296773</v>
      </c>
      <c r="AN57" s="1">
        <v>2.2525354797281616</v>
      </c>
      <c r="AO57" s="1">
        <v>1.266895263847905</v>
      </c>
      <c r="AP57" s="1">
        <v>1.0496420665207076</v>
      </c>
      <c r="AQ57" s="1">
        <v>1.523024270032258</v>
      </c>
      <c r="AR57">
        <v>2169164.6195469969</v>
      </c>
      <c r="AS57">
        <v>3562534.2213730179</v>
      </c>
      <c r="AT57">
        <v>1678653.6724543774</v>
      </c>
      <c r="AU57">
        <v>2470117.5044581308</v>
      </c>
    </row>
    <row r="58" spans="1:109" x14ac:dyDescent="0.25">
      <c r="A58" t="s">
        <v>57</v>
      </c>
      <c r="B58" t="s">
        <v>72</v>
      </c>
      <c r="E58">
        <v>0.56200000000000006</v>
      </c>
      <c r="F58">
        <v>100</v>
      </c>
      <c r="H58">
        <v>197075.35699999999</v>
      </c>
      <c r="I58">
        <v>197075.35699999999</v>
      </c>
      <c r="J58">
        <v>197075.35699999999</v>
      </c>
      <c r="K58">
        <v>51</v>
      </c>
      <c r="L58">
        <v>45</v>
      </c>
      <c r="M58">
        <v>47</v>
      </c>
      <c r="N58">
        <v>47.666666666666664</v>
      </c>
      <c r="O58">
        <v>17810.048000000003</v>
      </c>
      <c r="P58">
        <v>13839.554999999997</v>
      </c>
      <c r="Q58">
        <v>19159.310000000001</v>
      </c>
      <c r="R58">
        <v>16936.304333333333</v>
      </c>
      <c r="S58">
        <v>51</v>
      </c>
      <c r="T58">
        <v>45</v>
      </c>
      <c r="U58">
        <v>47</v>
      </c>
      <c r="V58">
        <v>47.666666666666664</v>
      </c>
      <c r="X58" s="1">
        <v>258.78425784102478</v>
      </c>
      <c r="Y58" s="1">
        <v>228.3390510361983</v>
      </c>
      <c r="Z58" s="1">
        <v>238.4874533044738</v>
      </c>
      <c r="AA58" s="1">
        <v>241.8702540605656</v>
      </c>
      <c r="AB58">
        <v>349.21662745098047</v>
      </c>
      <c r="AC58">
        <v>307.54566666666659</v>
      </c>
      <c r="AD58">
        <v>407.6448936170213</v>
      </c>
      <c r="AE58" s="1">
        <v>354.80239591155618</v>
      </c>
      <c r="AF58" s="1">
        <v>9.0371765760647607E-2</v>
      </c>
      <c r="AG58" s="1">
        <v>7.0224685676961621E-2</v>
      </c>
      <c r="AH58" s="1">
        <v>9.7218192531296557E-2</v>
      </c>
      <c r="AI58" s="1">
        <v>8.5938214656301928E-2</v>
      </c>
      <c r="AJ58" s="4">
        <v>21.082161318202232</v>
      </c>
      <c r="AK58" s="4">
        <v>19.784381657655047</v>
      </c>
      <c r="AL58" s="4">
        <v>22.777637579309904</v>
      </c>
      <c r="AM58" s="4">
        <v>21.214726851722393</v>
      </c>
      <c r="AN58" s="1">
        <v>8.146616604149598E-2</v>
      </c>
      <c r="AO58" s="1">
        <v>8.6644757293480451E-2</v>
      </c>
      <c r="AP58" s="1">
        <v>9.5508745905513073E-2</v>
      </c>
      <c r="AQ58" s="1">
        <v>8.7873223080163168E-2</v>
      </c>
      <c r="AR58">
        <v>1250449.0100220421</v>
      </c>
      <c r="AS58">
        <v>855731.89895554155</v>
      </c>
      <c r="AT58">
        <v>1570246.5727827188</v>
      </c>
      <c r="AU58">
        <v>1225475.8272534341</v>
      </c>
    </row>
    <row r="59" spans="1:109" x14ac:dyDescent="0.25">
      <c r="A59" t="s">
        <v>57</v>
      </c>
      <c r="B59" t="s">
        <v>59</v>
      </c>
      <c r="C59">
        <v>-34.430098537789533</v>
      </c>
      <c r="D59">
        <v>3.847750205796876</v>
      </c>
      <c r="E59">
        <v>0.59689013725532014</v>
      </c>
      <c r="F59">
        <v>100</v>
      </c>
      <c r="H59">
        <v>197075.35699999999</v>
      </c>
      <c r="I59">
        <v>197075.35699999999</v>
      </c>
      <c r="J59">
        <v>197075.35699999999</v>
      </c>
      <c r="K59">
        <v>32</v>
      </c>
      <c r="L59">
        <v>49</v>
      </c>
      <c r="M59">
        <v>41</v>
      </c>
      <c r="N59">
        <v>40.666666666666664</v>
      </c>
      <c r="O59">
        <v>12652.347000000002</v>
      </c>
      <c r="P59">
        <v>20170.617999999999</v>
      </c>
      <c r="Q59">
        <v>17570.686000000002</v>
      </c>
      <c r="R59">
        <v>16797.883666666665</v>
      </c>
      <c r="S59">
        <v>32</v>
      </c>
      <c r="T59">
        <v>49</v>
      </c>
      <c r="U59">
        <v>41</v>
      </c>
      <c r="V59">
        <v>40.666666666666664</v>
      </c>
      <c r="X59" s="1">
        <v>162.37443629240767</v>
      </c>
      <c r="Y59" s="1">
        <v>248.63585557274928</v>
      </c>
      <c r="Z59" s="1">
        <v>208.04224649964735</v>
      </c>
      <c r="AA59" s="1">
        <v>206.35084612160142</v>
      </c>
      <c r="AB59">
        <v>395.38584375000005</v>
      </c>
      <c r="AC59">
        <v>411.64526530612244</v>
      </c>
      <c r="AD59">
        <v>428.55331707317077</v>
      </c>
      <c r="AE59" s="1">
        <v>411.86147537643109</v>
      </c>
      <c r="AF59" s="1">
        <v>6.4200553496904247E-2</v>
      </c>
      <c r="AG59" s="1">
        <v>0.10234977273185911</v>
      </c>
      <c r="AH59" s="1">
        <v>8.9157194828778125E-2</v>
      </c>
      <c r="AI59" s="1">
        <v>8.5235840352513817E-2</v>
      </c>
      <c r="AJ59" s="4">
        <v>22.432528760505562</v>
      </c>
      <c r="AK59" s="4">
        <v>22.889127459214251</v>
      </c>
      <c r="AL59" s="4">
        <v>23.354474827252332</v>
      </c>
      <c r="AM59" s="4">
        <v>22.892043682324047</v>
      </c>
      <c r="AN59" s="1">
        <v>0.1381530816840438</v>
      </c>
      <c r="AO59" s="1">
        <v>9.2058836029452057E-2</v>
      </c>
      <c r="AP59" s="1">
        <v>0.11225832839337235</v>
      </c>
      <c r="AQ59" s="1">
        <v>0.11415674870228941</v>
      </c>
      <c r="AR59">
        <v>1005768.8793167413</v>
      </c>
      <c r="AS59">
        <v>1669353.5016909766</v>
      </c>
      <c r="AT59">
        <v>1513908.2718410331</v>
      </c>
      <c r="AU59">
        <v>1396343.5509495838</v>
      </c>
    </row>
    <row r="60" spans="1:109" x14ac:dyDescent="0.25">
      <c r="A60" t="s">
        <v>73</v>
      </c>
      <c r="B60" t="s">
        <v>84</v>
      </c>
      <c r="C60">
        <v>-30.922500000000003</v>
      </c>
      <c r="D60">
        <v>41.983684743434182</v>
      </c>
      <c r="E60">
        <v>0.433</v>
      </c>
      <c r="F60">
        <v>40</v>
      </c>
      <c r="H60">
        <v>1195046.4879999999</v>
      </c>
      <c r="I60">
        <v>1195046.4879999999</v>
      </c>
      <c r="J60">
        <v>1195046.4879999999</v>
      </c>
      <c r="K60">
        <v>8</v>
      </c>
      <c r="L60">
        <v>11</v>
      </c>
      <c r="M60">
        <v>12</v>
      </c>
      <c r="N60">
        <v>10.333333333333334</v>
      </c>
      <c r="O60">
        <v>63787.448000000004</v>
      </c>
      <c r="P60">
        <v>86043.388999999996</v>
      </c>
      <c r="Q60">
        <v>132844.783</v>
      </c>
      <c r="R60">
        <v>94225.206666666665</v>
      </c>
      <c r="S60">
        <v>8</v>
      </c>
      <c r="T60">
        <v>11</v>
      </c>
      <c r="U60">
        <v>12</v>
      </c>
      <c r="V60">
        <v>10.333333333333334</v>
      </c>
      <c r="X60">
        <v>6.6943002471716406</v>
      </c>
      <c r="Y60">
        <v>9.2046628398610046</v>
      </c>
      <c r="Z60">
        <v>10.04145037075746</v>
      </c>
      <c r="AA60">
        <v>8.6468044859300353</v>
      </c>
      <c r="AB60">
        <v>7973.4310000000005</v>
      </c>
      <c r="AC60">
        <v>7822.1262727272724</v>
      </c>
      <c r="AD60">
        <v>11070.398583333334</v>
      </c>
      <c r="AE60">
        <v>8955.3186186868697</v>
      </c>
      <c r="AF60">
        <v>5.3376541114106023E-2</v>
      </c>
      <c r="AG60">
        <v>7.2000035031273196E-2</v>
      </c>
      <c r="AH60">
        <v>0.11116285795904536</v>
      </c>
      <c r="AI60">
        <v>7.8846478034808196E-2</v>
      </c>
      <c r="AJ60">
        <v>100.73729741713886</v>
      </c>
      <c r="AK60">
        <v>99.776918362998813</v>
      </c>
      <c r="AL60">
        <v>118.69961329747329</v>
      </c>
      <c r="AM60">
        <v>106.40460969253699</v>
      </c>
      <c r="AN60">
        <v>15.048219186120406</v>
      </c>
      <c r="AO60">
        <v>10.839823261196768</v>
      </c>
      <c r="AP60">
        <v>11.820962999841964</v>
      </c>
      <c r="AQ60">
        <v>12.569668482386382</v>
      </c>
      <c r="AR60">
        <v>16862966.332462251</v>
      </c>
      <c r="AS60">
        <v>22314945.755595952</v>
      </c>
      <c r="AT60">
        <v>48759727.150956236</v>
      </c>
      <c r="AU60">
        <v>29312546.413004816</v>
      </c>
    </row>
    <row r="61" spans="1:109" x14ac:dyDescent="0.25">
      <c r="A61" t="s">
        <v>73</v>
      </c>
      <c r="B61" t="s">
        <v>87</v>
      </c>
      <c r="C61">
        <v>-27.673200000000001</v>
      </c>
      <c r="D61">
        <v>77.311300135598046</v>
      </c>
      <c r="E61">
        <v>0.75649311308190059</v>
      </c>
      <c r="F61">
        <v>40</v>
      </c>
      <c r="H61">
        <v>1195046.4879999999</v>
      </c>
      <c r="I61">
        <v>1195046.4879999999</v>
      </c>
      <c r="J61">
        <v>1195046.4879999999</v>
      </c>
      <c r="K61">
        <v>16</v>
      </c>
      <c r="L61">
        <v>20</v>
      </c>
      <c r="M61">
        <v>15</v>
      </c>
      <c r="N61">
        <v>17</v>
      </c>
      <c r="O61">
        <v>97009.29800000001</v>
      </c>
      <c r="P61">
        <v>70259.554999999993</v>
      </c>
      <c r="Q61">
        <v>83199.898000000016</v>
      </c>
      <c r="R61">
        <v>83489.583666666673</v>
      </c>
      <c r="S61">
        <v>16</v>
      </c>
      <c r="T61">
        <v>20</v>
      </c>
      <c r="U61">
        <v>15</v>
      </c>
      <c r="V61">
        <v>17</v>
      </c>
      <c r="X61">
        <v>13.388600494343281</v>
      </c>
      <c r="Y61">
        <v>16.735750617929103</v>
      </c>
      <c r="Z61">
        <v>12.551812963446826</v>
      </c>
      <c r="AA61">
        <v>14.225388025239738</v>
      </c>
      <c r="AB61">
        <v>6063.0811250000006</v>
      </c>
      <c r="AC61">
        <v>3512.9777499999996</v>
      </c>
      <c r="AD61">
        <v>5546.6598666666678</v>
      </c>
      <c r="AE61">
        <v>5040.9062472222222</v>
      </c>
      <c r="AF61">
        <v>8.1176170947418427E-2</v>
      </c>
      <c r="AG61">
        <v>5.8792319550333677E-2</v>
      </c>
      <c r="AH61">
        <v>6.9620637218256926E-2</v>
      </c>
      <c r="AI61">
        <v>6.9863042572003015E-2</v>
      </c>
      <c r="AJ61">
        <v>87.844457449206516</v>
      </c>
      <c r="AK61">
        <v>66.866004747622611</v>
      </c>
      <c r="AL61">
        <v>84.020148088708382</v>
      </c>
      <c r="AM61">
        <v>79.576870095179174</v>
      </c>
      <c r="AN61">
        <v>6.5611381478087294</v>
      </c>
      <c r="AO61">
        <v>3.9953992070118853</v>
      </c>
      <c r="AP61">
        <v>6.6938655263100566</v>
      </c>
      <c r="AQ61">
        <v>5.7501342937102242</v>
      </c>
      <c r="AR61">
        <v>19501151.056893408</v>
      </c>
      <c r="AS61">
        <v>8183409.7884429358</v>
      </c>
      <c r="AT61">
        <v>15300577.8872605</v>
      </c>
      <c r="AU61">
        <v>14328379.577532282</v>
      </c>
    </row>
    <row r="62" spans="1:109" x14ac:dyDescent="0.25">
      <c r="A62" t="s">
        <v>73</v>
      </c>
      <c r="B62" t="s">
        <v>75</v>
      </c>
      <c r="C62">
        <v>-31.399000000000001</v>
      </c>
      <c r="D62">
        <v>36.802996984727365</v>
      </c>
      <c r="E62">
        <v>0.78562183308882438</v>
      </c>
      <c r="F62">
        <v>100</v>
      </c>
      <c r="H62">
        <v>197075.35699999999</v>
      </c>
      <c r="I62">
        <v>197075.35699999999</v>
      </c>
      <c r="J62">
        <v>197075.35699999999</v>
      </c>
      <c r="K62">
        <v>7</v>
      </c>
      <c r="L62">
        <v>11</v>
      </c>
      <c r="M62">
        <v>8</v>
      </c>
      <c r="N62">
        <v>8.6666666666666661</v>
      </c>
      <c r="O62">
        <v>10391.855</v>
      </c>
      <c r="P62">
        <v>15166.670000000002</v>
      </c>
      <c r="Q62">
        <v>17615.194</v>
      </c>
      <c r="R62">
        <v>14391.239666666666</v>
      </c>
      <c r="S62">
        <v>7</v>
      </c>
      <c r="T62">
        <v>11</v>
      </c>
      <c r="U62">
        <v>8</v>
      </c>
      <c r="V62">
        <v>8.6666666666666661</v>
      </c>
      <c r="X62">
        <v>35.519407938964179</v>
      </c>
      <c r="Y62">
        <v>55.816212475515144</v>
      </c>
      <c r="Z62">
        <v>40.593609073101916</v>
      </c>
      <c r="AA62">
        <v>43.976409829193749</v>
      </c>
      <c r="AB62">
        <v>1484.5507142857143</v>
      </c>
      <c r="AC62">
        <v>1378.788181818182</v>
      </c>
      <c r="AD62">
        <v>2201.8992499999999</v>
      </c>
      <c r="AE62">
        <v>1688.4127153679656</v>
      </c>
      <c r="AF62">
        <v>5.2730362426794943E-2</v>
      </c>
      <c r="AG62">
        <v>7.6958734115092853E-2</v>
      </c>
      <c r="AH62">
        <v>8.9383037372856314E-2</v>
      </c>
      <c r="AI62">
        <v>7.3024044638248034E-2</v>
      </c>
      <c r="AJ62">
        <v>43.467553207170312</v>
      </c>
      <c r="AK62">
        <v>41.890587514548535</v>
      </c>
      <c r="AL62">
        <v>52.937861944667986</v>
      </c>
      <c r="AM62">
        <v>46.098667555462278</v>
      </c>
      <c r="AN62">
        <v>1.223769080888512</v>
      </c>
      <c r="AO62">
        <v>0.75050931721539949</v>
      </c>
      <c r="AP62">
        <v>1.3040935051952698</v>
      </c>
      <c r="AQ62">
        <v>1.0927906344330605</v>
      </c>
      <c r="AR62">
        <v>3101659.3613483622</v>
      </c>
      <c r="AS62">
        <v>4204300.7273117527</v>
      </c>
      <c r="AT62">
        <v>7798136.9390497068</v>
      </c>
      <c r="AU62">
        <v>5034699.0092366077</v>
      </c>
    </row>
    <row r="63" spans="1:109" x14ac:dyDescent="0.25">
      <c r="A63" t="s">
        <v>73</v>
      </c>
      <c r="B63" t="s">
        <v>77</v>
      </c>
      <c r="C63">
        <v>-29.433600000000002</v>
      </c>
      <c r="D63">
        <v>58.171567228090204</v>
      </c>
      <c r="E63">
        <v>0.829486791127374</v>
      </c>
      <c r="F63">
        <v>100</v>
      </c>
      <c r="H63">
        <v>197075.35699999999</v>
      </c>
      <c r="I63">
        <v>197075.35699999999</v>
      </c>
      <c r="J63">
        <v>197075.35699999999</v>
      </c>
      <c r="K63">
        <v>8</v>
      </c>
      <c r="L63">
        <v>9</v>
      </c>
      <c r="M63">
        <v>13</v>
      </c>
      <c r="N63">
        <v>10</v>
      </c>
      <c r="O63">
        <v>12132.314</v>
      </c>
      <c r="P63">
        <v>10073.066000000001</v>
      </c>
      <c r="Q63">
        <v>15544.447999999999</v>
      </c>
      <c r="R63">
        <v>12583.276</v>
      </c>
      <c r="S63">
        <v>8</v>
      </c>
      <c r="T63">
        <v>9</v>
      </c>
      <c r="U63">
        <v>13</v>
      </c>
      <c r="V63">
        <v>10</v>
      </c>
      <c r="X63">
        <v>40.593609073101916</v>
      </c>
      <c r="Y63">
        <v>45.667810207239668</v>
      </c>
      <c r="Z63">
        <v>65.964614743790634</v>
      </c>
      <c r="AA63">
        <v>50.742011341377406</v>
      </c>
      <c r="AB63">
        <v>1516.53925</v>
      </c>
      <c r="AC63">
        <v>1119.2295555555556</v>
      </c>
      <c r="AD63">
        <v>1195.7267692307692</v>
      </c>
      <c r="AE63">
        <v>1277.1651915954415</v>
      </c>
      <c r="AF63">
        <v>6.1561801458515183E-2</v>
      </c>
      <c r="AG63">
        <v>5.1112762921444316E-2</v>
      </c>
      <c r="AH63">
        <v>7.8875655671145115E-2</v>
      </c>
      <c r="AI63">
        <v>6.38500733503682E-2</v>
      </c>
      <c r="AJ63">
        <v>43.933368453105935</v>
      </c>
      <c r="AK63">
        <v>37.742204225481849</v>
      </c>
      <c r="AL63">
        <v>39.010691738676847</v>
      </c>
      <c r="AM63">
        <v>40.228754805754875</v>
      </c>
      <c r="AN63">
        <v>1.0822730340135489</v>
      </c>
      <c r="AO63">
        <v>0.82645093018930471</v>
      </c>
      <c r="AP63">
        <v>0.59138815393974531</v>
      </c>
      <c r="AQ63">
        <v>0.83337070604753294</v>
      </c>
      <c r="AR63">
        <v>3699161.3950081924</v>
      </c>
      <c r="AS63">
        <v>2266662.3602231564</v>
      </c>
      <c r="AT63">
        <v>3736915.17444639</v>
      </c>
      <c r="AU63">
        <v>3234246.3098925799</v>
      </c>
    </row>
    <row r="64" spans="1:109" x14ac:dyDescent="0.25">
      <c r="A64" t="s">
        <v>73</v>
      </c>
      <c r="B64" t="s">
        <v>82</v>
      </c>
      <c r="C64">
        <v>-31.539535821145908</v>
      </c>
      <c r="D64">
        <v>35.275038520361335</v>
      </c>
      <c r="E64">
        <v>0.54172243013707244</v>
      </c>
      <c r="F64">
        <v>40</v>
      </c>
      <c r="H64">
        <v>1195046.4879999999</v>
      </c>
      <c r="I64">
        <v>1195046.4879999999</v>
      </c>
      <c r="J64">
        <v>1195046.4879999999</v>
      </c>
      <c r="K64">
        <v>23</v>
      </c>
      <c r="L64">
        <v>17</v>
      </c>
      <c r="M64">
        <v>17</v>
      </c>
      <c r="N64">
        <v>19</v>
      </c>
      <c r="O64">
        <v>79737.861000000004</v>
      </c>
      <c r="P64">
        <v>55736.053999999989</v>
      </c>
      <c r="Q64">
        <v>55736.053999999989</v>
      </c>
      <c r="R64">
        <v>63736.656333333325</v>
      </c>
      <c r="S64">
        <v>23</v>
      </c>
      <c r="T64">
        <v>17</v>
      </c>
      <c r="U64">
        <v>17</v>
      </c>
      <c r="V64">
        <v>19</v>
      </c>
      <c r="X64">
        <v>19.246113210618468</v>
      </c>
      <c r="Y64">
        <v>14.225388025239734</v>
      </c>
      <c r="Z64">
        <v>14.225388025239734</v>
      </c>
      <c r="AA64">
        <v>15.898963087032646</v>
      </c>
      <c r="AB64">
        <v>3466.8635217391306</v>
      </c>
      <c r="AC64">
        <v>3278.5914117647053</v>
      </c>
      <c r="AD64">
        <v>3278.5914117647053</v>
      </c>
      <c r="AE64">
        <v>3341.34878175618</v>
      </c>
      <c r="AF64">
        <v>6.6723647825154747E-2</v>
      </c>
      <c r="AG64">
        <v>4.6639235008571478E-2</v>
      </c>
      <c r="AH64">
        <v>4.6639235008571478E-2</v>
      </c>
      <c r="AI64">
        <v>5.3334039280765903E-2</v>
      </c>
      <c r="AJ64">
        <v>66.42568595762269</v>
      </c>
      <c r="AK64">
        <v>64.596847491826978</v>
      </c>
      <c r="AL64">
        <v>64.596847491826978</v>
      </c>
      <c r="AM64">
        <v>65.206460313758882</v>
      </c>
      <c r="AN64">
        <v>3.4513818572455608</v>
      </c>
      <c r="AO64">
        <v>4.5409550429987906</v>
      </c>
      <c r="AP64">
        <v>4.5409550429987906</v>
      </c>
      <c r="AQ64">
        <v>4.1777639810810472</v>
      </c>
      <c r="AR64">
        <v>9165471.9369935337</v>
      </c>
      <c r="AS64">
        <v>6058666.1256334055</v>
      </c>
      <c r="AT64">
        <v>6058666.1256334055</v>
      </c>
      <c r="AU64">
        <v>7094268.0627534492</v>
      </c>
    </row>
    <row r="65" spans="1:47" x14ac:dyDescent="0.25">
      <c r="A65" t="s">
        <v>73</v>
      </c>
      <c r="B65" t="s">
        <v>79</v>
      </c>
      <c r="C65">
        <v>-32.243927274422752</v>
      </c>
      <c r="D65">
        <v>27.616628910017052</v>
      </c>
      <c r="E65" s="1">
        <v>0.55483504454145693</v>
      </c>
      <c r="F65">
        <v>40</v>
      </c>
      <c r="H65">
        <v>1195046.4879999999</v>
      </c>
      <c r="I65">
        <v>1195046.4879999999</v>
      </c>
      <c r="J65">
        <v>1195046.4879999999</v>
      </c>
      <c r="K65">
        <v>9</v>
      </c>
      <c r="L65">
        <v>6</v>
      </c>
      <c r="M65">
        <v>8</v>
      </c>
      <c r="N65">
        <v>7.666666666666667</v>
      </c>
      <c r="O65">
        <v>61660.639999999999</v>
      </c>
      <c r="P65">
        <v>42124.226000000002</v>
      </c>
      <c r="Q65">
        <v>53352.271999999997</v>
      </c>
      <c r="R65">
        <v>52379.046000000002</v>
      </c>
      <c r="S65">
        <v>9</v>
      </c>
      <c r="T65">
        <v>6</v>
      </c>
      <c r="U65">
        <v>8</v>
      </c>
      <c r="V65">
        <v>7.666666666666667</v>
      </c>
      <c r="X65">
        <v>7.5310877780680956</v>
      </c>
      <c r="Y65">
        <v>5.0207251853787298</v>
      </c>
      <c r="Z65">
        <v>6.6943002471716406</v>
      </c>
      <c r="AA65">
        <v>6.415371070206155</v>
      </c>
      <c r="AB65">
        <v>6851.1822222222218</v>
      </c>
      <c r="AC65">
        <v>7020.704333333334</v>
      </c>
      <c r="AD65">
        <v>6669.0339999999997</v>
      </c>
      <c r="AE65">
        <v>6846.9735185185191</v>
      </c>
      <c r="AF65">
        <v>5.1596854699095189E-2</v>
      </c>
      <c r="AG65">
        <v>3.5249027065464254E-2</v>
      </c>
      <c r="AH65">
        <v>4.4644515954596072E-2</v>
      </c>
      <c r="AI65">
        <v>4.3830132573051843E-2</v>
      </c>
      <c r="AJ65">
        <v>93.379261426970302</v>
      </c>
      <c r="AK65">
        <v>94.527466266624756</v>
      </c>
      <c r="AL65">
        <v>92.129590548018044</v>
      </c>
      <c r="AM65">
        <v>93.345439413871034</v>
      </c>
      <c r="AN65">
        <v>12.399173157814968</v>
      </c>
      <c r="AO65">
        <v>18.827452763578066</v>
      </c>
      <c r="AP65">
        <v>13.762392953160868</v>
      </c>
      <c r="AQ65">
        <v>14.9963396248513</v>
      </c>
      <c r="AR65">
        <v>14006417.002734231</v>
      </c>
      <c r="AS65">
        <v>9805418.2492683213</v>
      </c>
      <c r="AT65">
        <v>11796939.587628959</v>
      </c>
      <c r="AU65">
        <v>11869591.613210505</v>
      </c>
    </row>
    <row r="66" spans="1:47" x14ac:dyDescent="0.25">
      <c r="A66" t="s">
        <v>73</v>
      </c>
      <c r="B66" t="s">
        <v>80</v>
      </c>
      <c r="C66">
        <v>-33.036435129204591</v>
      </c>
      <c r="D66">
        <v>60.034895950221561</v>
      </c>
      <c r="E66">
        <v>0.55225985294598345</v>
      </c>
      <c r="F66">
        <v>100</v>
      </c>
      <c r="H66">
        <v>197075.35699999999</v>
      </c>
      <c r="I66">
        <v>197075.35699999999</v>
      </c>
      <c r="J66">
        <v>197075.35699999999</v>
      </c>
      <c r="K66">
        <v>22</v>
      </c>
      <c r="L66">
        <v>16</v>
      </c>
      <c r="M66">
        <v>27</v>
      </c>
      <c r="N66">
        <v>21.666666666666668</v>
      </c>
      <c r="O66">
        <v>25928.210999999999</v>
      </c>
      <c r="P66">
        <v>24845.136000000002</v>
      </c>
      <c r="Q66">
        <v>34463.334999999992</v>
      </c>
      <c r="R66">
        <v>28412.227333333332</v>
      </c>
      <c r="S66">
        <v>22</v>
      </c>
      <c r="T66">
        <v>16</v>
      </c>
      <c r="U66">
        <v>27</v>
      </c>
      <c r="V66">
        <v>21.666666666666668</v>
      </c>
      <c r="X66" s="1">
        <v>111.63242495103029</v>
      </c>
      <c r="Y66" s="1">
        <v>81.187218146203833</v>
      </c>
      <c r="Z66" s="1">
        <v>137.00343062171899</v>
      </c>
      <c r="AA66" s="1">
        <v>109.94102457298436</v>
      </c>
      <c r="AB66">
        <v>1178.5550454545455</v>
      </c>
      <c r="AC66">
        <v>1552.8210000000001</v>
      </c>
      <c r="AD66">
        <v>1276.4198148148146</v>
      </c>
      <c r="AE66" s="1">
        <v>1335.9319534231199</v>
      </c>
      <c r="AF66" s="1">
        <v>0.13156495766236262</v>
      </c>
      <c r="AG66" s="1">
        <v>0.12606921726900641</v>
      </c>
      <c r="AH66" s="1">
        <v>0.17487389354316885</v>
      </c>
      <c r="AI66" s="1">
        <v>0.1441693561581793</v>
      </c>
      <c r="AJ66" s="4">
        <v>38.729564272792054</v>
      </c>
      <c r="AK66" s="4">
        <v>44.455794182127001</v>
      </c>
      <c r="AL66" s="4">
        <v>40.305512151122819</v>
      </c>
      <c r="AM66" s="4">
        <v>41.163623535347291</v>
      </c>
      <c r="AN66" s="1">
        <v>0.34693830479613358</v>
      </c>
      <c r="AO66" s="1">
        <v>0.54757134432257515</v>
      </c>
      <c r="AP66" s="1">
        <v>0.29419345171297656</v>
      </c>
      <c r="AQ66" s="1">
        <v>0.39623436694389508</v>
      </c>
      <c r="AR66">
        <v>6143677.4544860097</v>
      </c>
      <c r="AS66">
        <v>7756552.8756492138</v>
      </c>
      <c r="AT66">
        <v>8844164.7149574365</v>
      </c>
      <c r="AU66">
        <v>7581465.015030886</v>
      </c>
    </row>
    <row r="67" spans="1:47" x14ac:dyDescent="0.25">
      <c r="A67" t="s">
        <v>73</v>
      </c>
      <c r="B67" t="s">
        <v>81</v>
      </c>
      <c r="C67" s="9">
        <v>-32.311114400000001</v>
      </c>
      <c r="D67" s="9">
        <v>26.886145129999999</v>
      </c>
      <c r="E67">
        <v>0.4158</v>
      </c>
      <c r="F67">
        <v>40</v>
      </c>
      <c r="H67">
        <v>1195046.4879999999</v>
      </c>
      <c r="I67">
        <v>1195046.4879999999</v>
      </c>
      <c r="J67">
        <v>1195046.4879999999</v>
      </c>
      <c r="K67">
        <v>22</v>
      </c>
      <c r="L67">
        <v>22</v>
      </c>
      <c r="M67">
        <v>19</v>
      </c>
      <c r="N67">
        <v>21</v>
      </c>
      <c r="O67">
        <v>111384.298</v>
      </c>
      <c r="P67">
        <v>116222.882</v>
      </c>
      <c r="Q67">
        <v>116865.95900000002</v>
      </c>
      <c r="R67">
        <v>114824.37966666667</v>
      </c>
      <c r="S67">
        <v>22</v>
      </c>
      <c r="T67">
        <v>22</v>
      </c>
      <c r="U67">
        <v>19</v>
      </c>
      <c r="V67">
        <v>21</v>
      </c>
      <c r="X67">
        <v>18.409325679722009</v>
      </c>
      <c r="Y67">
        <v>18.409325679722009</v>
      </c>
      <c r="Z67">
        <v>15.898963087032646</v>
      </c>
      <c r="AA67">
        <v>17.572538148825554</v>
      </c>
      <c r="AB67">
        <v>5062.9226363636362</v>
      </c>
      <c r="AC67">
        <v>5282.8582727272724</v>
      </c>
      <c r="AD67">
        <v>6150.8399473684221</v>
      </c>
      <c r="AE67">
        <v>5498.8736188197772</v>
      </c>
      <c r="AF67">
        <v>9.3204991704054954E-2</v>
      </c>
      <c r="AG67">
        <v>9.7253858462450049E-2</v>
      </c>
      <c r="AH67">
        <v>9.7791977277456366E-2</v>
      </c>
      <c r="AI67">
        <v>9.6083609147987123E-2</v>
      </c>
      <c r="AJ67">
        <v>80.272783177165749</v>
      </c>
      <c r="AK67">
        <v>81.997791443751041</v>
      </c>
      <c r="AL67">
        <v>88.477916743084393</v>
      </c>
      <c r="AM67">
        <v>83.582830454667061</v>
      </c>
      <c r="AN67">
        <v>4.3604412553571548</v>
      </c>
      <c r="AO67">
        <v>4.4541442131186875</v>
      </c>
      <c r="AP67">
        <v>5.5650117720725998</v>
      </c>
      <c r="AQ67">
        <v>4.7931990801828137</v>
      </c>
      <c r="AR67">
        <v>18697294.498586867</v>
      </c>
      <c r="AS67">
        <v>20357015.416302647</v>
      </c>
      <c r="AT67">
        <v>23832848.8590817</v>
      </c>
      <c r="AU67">
        <v>20962386.257990405</v>
      </c>
    </row>
    <row r="68" spans="1:47" x14ac:dyDescent="0.25">
      <c r="A68" t="s">
        <v>73</v>
      </c>
      <c r="B68" t="s">
        <v>86</v>
      </c>
      <c r="C68">
        <v>-36.439193547905845</v>
      </c>
      <c r="D68">
        <v>-17.995888671408874</v>
      </c>
      <c r="E68" s="1">
        <v>0.69041842051739144</v>
      </c>
      <c r="F68">
        <v>100</v>
      </c>
      <c r="H68">
        <v>197075.35699999999</v>
      </c>
      <c r="I68">
        <v>197075.35699999999</v>
      </c>
      <c r="J68">
        <v>197075.35699999999</v>
      </c>
      <c r="K68">
        <v>7</v>
      </c>
      <c r="L68">
        <v>9</v>
      </c>
      <c r="M68">
        <v>13</v>
      </c>
      <c r="N68">
        <v>9.6666666666666661</v>
      </c>
      <c r="O68">
        <v>17143.719000000001</v>
      </c>
      <c r="P68">
        <v>13572.509999999998</v>
      </c>
      <c r="Q68">
        <v>18750.442000000003</v>
      </c>
      <c r="R68">
        <v>16488.890333333333</v>
      </c>
      <c r="S68">
        <v>7</v>
      </c>
      <c r="T68">
        <v>9</v>
      </c>
      <c r="U68">
        <v>13</v>
      </c>
      <c r="V68">
        <v>9.6666666666666661</v>
      </c>
      <c r="X68">
        <v>35.519407938964179</v>
      </c>
      <c r="Y68">
        <v>45.667810207239668</v>
      </c>
      <c r="Z68">
        <v>65.964614743790634</v>
      </c>
      <c r="AA68">
        <v>49.050610963331486</v>
      </c>
      <c r="AB68">
        <v>2449.1027142857142</v>
      </c>
      <c r="AC68">
        <v>1508.0566666666664</v>
      </c>
      <c r="AD68">
        <v>1442.3416923076925</v>
      </c>
      <c r="AE68">
        <v>1799.833691086691</v>
      </c>
      <c r="AF68">
        <v>8.6990678393138732E-2</v>
      </c>
      <c r="AG68">
        <v>6.8869645635095816E-2</v>
      </c>
      <c r="AH68">
        <v>9.514351406198393E-2</v>
      </c>
      <c r="AI68">
        <v>8.3667946030072826E-2</v>
      </c>
      <c r="AJ68">
        <v>55.830456009080009</v>
      </c>
      <c r="AK68">
        <v>43.810328102912536</v>
      </c>
      <c r="AL68">
        <v>42.845158517522243</v>
      </c>
      <c r="AM68">
        <v>47.495314209838263</v>
      </c>
      <c r="AN68">
        <v>1.5718295784946055</v>
      </c>
      <c r="AO68">
        <v>0.95932622790762434</v>
      </c>
      <c r="AP68">
        <v>0.64951730081248349</v>
      </c>
      <c r="AQ68">
        <v>1.0602243690715711</v>
      </c>
      <c r="AR68">
        <v>8441468.8565434702</v>
      </c>
      <c r="AS68">
        <v>4115132.4163589999</v>
      </c>
      <c r="AT68">
        <v>5437329.4815743165</v>
      </c>
      <c r="AU68">
        <v>5997976.9181589289</v>
      </c>
    </row>
    <row r="69" spans="1:47" x14ac:dyDescent="0.25">
      <c r="A69" t="s">
        <v>73</v>
      </c>
      <c r="B69" t="s">
        <v>78</v>
      </c>
      <c r="C69">
        <v>-32.386325596095006</v>
      </c>
      <c r="D69">
        <v>26.068420637303827</v>
      </c>
      <c r="E69" s="1">
        <v>0.78300193959814579</v>
      </c>
      <c r="F69">
        <v>100</v>
      </c>
      <c r="H69">
        <v>197075.35699999999</v>
      </c>
      <c r="I69">
        <v>197075.35699999999</v>
      </c>
      <c r="J69">
        <v>197075.35699999999</v>
      </c>
      <c r="K69">
        <v>17</v>
      </c>
      <c r="L69">
        <v>10</v>
      </c>
      <c r="M69">
        <v>8</v>
      </c>
      <c r="N69">
        <v>11.666666666666666</v>
      </c>
      <c r="O69">
        <v>38287.532000000007</v>
      </c>
      <c r="P69">
        <v>23361.711000000003</v>
      </c>
      <c r="Q69">
        <v>19359.275000000001</v>
      </c>
      <c r="R69">
        <v>27002.839333333337</v>
      </c>
      <c r="S69">
        <v>17</v>
      </c>
      <c r="T69">
        <v>10</v>
      </c>
      <c r="U69">
        <v>8</v>
      </c>
      <c r="V69">
        <v>11.666666666666666</v>
      </c>
      <c r="X69">
        <v>86.261419280341585</v>
      </c>
      <c r="Y69">
        <v>50.742011341377406</v>
      </c>
      <c r="Z69">
        <v>40.593609073101916</v>
      </c>
      <c r="AA69">
        <v>59.199013231606976</v>
      </c>
      <c r="AB69">
        <v>2252.2077647058827</v>
      </c>
      <c r="AC69">
        <v>2336.1711000000005</v>
      </c>
      <c r="AD69">
        <v>2419.9093750000002</v>
      </c>
      <c r="AE69">
        <v>2336.0960799019608</v>
      </c>
      <c r="AF69">
        <v>0.19427863829773506</v>
      </c>
      <c r="AG69">
        <v>0.11854202045159813</v>
      </c>
      <c r="AH69">
        <v>9.8232855161084404E-2</v>
      </c>
      <c r="AI69">
        <v>0.13701783797013919</v>
      </c>
      <c r="AJ69">
        <v>53.539202888998126</v>
      </c>
      <c r="AK69">
        <v>54.5280539972524</v>
      </c>
      <c r="AL69">
        <v>55.496708542857832</v>
      </c>
      <c r="AM69">
        <v>54.521321809702783</v>
      </c>
      <c r="AN69">
        <v>0.62066220722616094</v>
      </c>
      <c r="AO69">
        <v>1.0746135708023792</v>
      </c>
      <c r="AP69">
        <v>1.3671292060510822</v>
      </c>
      <c r="AQ69">
        <v>1.020801661359874</v>
      </c>
      <c r="AR69">
        <v>17336914.503684316</v>
      </c>
      <c r="AS69">
        <v>10972744.77108877</v>
      </c>
      <c r="AT69">
        <v>9418769.6217072736</v>
      </c>
      <c r="AU69">
        <v>12576142.965493454</v>
      </c>
    </row>
    <row r="70" spans="1:47" x14ac:dyDescent="0.25">
      <c r="A70" t="s">
        <v>73</v>
      </c>
      <c r="B70" t="s">
        <v>88</v>
      </c>
      <c r="C70">
        <v>-34.720393163953403</v>
      </c>
      <c r="D70">
        <v>0.69155751705493806</v>
      </c>
      <c r="E70">
        <v>0.64413493324214111</v>
      </c>
      <c r="F70">
        <v>100</v>
      </c>
      <c r="H70">
        <v>197075.35699999999</v>
      </c>
      <c r="I70">
        <v>197075.35699999999</v>
      </c>
      <c r="J70">
        <v>197075.35699999999</v>
      </c>
      <c r="K70">
        <v>7</v>
      </c>
      <c r="L70">
        <v>9</v>
      </c>
      <c r="M70">
        <v>7</v>
      </c>
      <c r="N70">
        <v>7.666666666666667</v>
      </c>
      <c r="O70">
        <v>13414.712</v>
      </c>
      <c r="P70">
        <v>15956.508999999998</v>
      </c>
      <c r="Q70">
        <v>11546.056999999999</v>
      </c>
      <c r="R70">
        <v>13639.092666666666</v>
      </c>
      <c r="S70">
        <v>7</v>
      </c>
      <c r="T70">
        <v>9</v>
      </c>
      <c r="U70">
        <v>7</v>
      </c>
      <c r="V70">
        <v>7.666666666666667</v>
      </c>
      <c r="X70">
        <v>35.519407938964179</v>
      </c>
      <c r="Y70">
        <v>45.667810207239668</v>
      </c>
      <c r="Z70">
        <v>35.519407938964179</v>
      </c>
      <c r="AA70">
        <v>38.902208695056011</v>
      </c>
      <c r="AB70">
        <v>1916.3874285714285</v>
      </c>
      <c r="AC70">
        <v>1772.9454444444443</v>
      </c>
      <c r="AD70">
        <v>1649.4367142857141</v>
      </c>
      <c r="AE70">
        <v>1779.5898624338624</v>
      </c>
      <c r="AF70">
        <v>6.8068946844531159E-2</v>
      </c>
      <c r="AG70">
        <v>8.0966536064679046E-2</v>
      </c>
      <c r="AH70">
        <v>5.8587015524218987E-2</v>
      </c>
      <c r="AI70">
        <v>6.9207499477809728E-2</v>
      </c>
      <c r="AJ70">
        <v>49.386623142856664</v>
      </c>
      <c r="AK70">
        <v>47.502379100441068</v>
      </c>
      <c r="AL70">
        <v>45.817934162389847</v>
      </c>
      <c r="AM70">
        <v>47.568978801895867</v>
      </c>
      <c r="AN70">
        <v>1.3904123409861342</v>
      </c>
      <c r="AO70">
        <v>1.04017203550764</v>
      </c>
      <c r="AP70">
        <v>1.2899408188650678</v>
      </c>
      <c r="AQ70">
        <v>1.2401750651196142</v>
      </c>
      <c r="AR70">
        <v>5168572.9432041561</v>
      </c>
      <c r="AS70">
        <v>5687733.4689146932</v>
      </c>
      <c r="AT70">
        <v>3828911.5816849237</v>
      </c>
      <c r="AU70">
        <v>4895072.664601258</v>
      </c>
    </row>
    <row r="71" spans="1:47" x14ac:dyDescent="0.25">
      <c r="A71" t="s">
        <v>73</v>
      </c>
      <c r="B71" t="s">
        <v>83</v>
      </c>
      <c r="C71" t="s">
        <v>224</v>
      </c>
      <c r="D71" t="s">
        <v>224</v>
      </c>
      <c r="E71">
        <v>0.72456524177640147</v>
      </c>
      <c r="F71">
        <v>100</v>
      </c>
      <c r="H71">
        <v>197075.35699999999</v>
      </c>
      <c r="I71">
        <v>197075.35699999999</v>
      </c>
      <c r="J71">
        <v>197075.35699999999</v>
      </c>
      <c r="K71">
        <v>9</v>
      </c>
      <c r="L71">
        <v>10</v>
      </c>
      <c r="M71">
        <v>9</v>
      </c>
      <c r="N71">
        <v>9.3333333333333339</v>
      </c>
      <c r="O71">
        <v>14707.759000000002</v>
      </c>
      <c r="P71">
        <v>15900.290999999999</v>
      </c>
      <c r="Q71">
        <v>12533.304</v>
      </c>
      <c r="R71">
        <v>14380.451333333336</v>
      </c>
      <c r="S71">
        <v>9</v>
      </c>
      <c r="T71">
        <v>10</v>
      </c>
      <c r="U71">
        <v>9</v>
      </c>
      <c r="V71">
        <v>9.3333333333333339</v>
      </c>
      <c r="X71" s="1">
        <v>45.667810207239668</v>
      </c>
      <c r="Y71" s="1">
        <v>50.742011341377406</v>
      </c>
      <c r="Z71" s="1">
        <v>45.667810207239668</v>
      </c>
      <c r="AA71" s="1">
        <v>47.359210585285581</v>
      </c>
      <c r="AB71">
        <v>1634.1954444444445</v>
      </c>
      <c r="AC71">
        <v>1590.0291</v>
      </c>
      <c r="AD71">
        <v>1392.5893333333333</v>
      </c>
      <c r="AE71" s="1">
        <v>1538.9379592592593</v>
      </c>
      <c r="AF71" s="1">
        <v>7.4630127398424562E-2</v>
      </c>
      <c r="AG71" s="1">
        <v>8.0681274625320099E-2</v>
      </c>
      <c r="AH71" s="1">
        <v>6.3596505371293077E-2</v>
      </c>
      <c r="AI71" s="1">
        <v>7.2969302465012584E-2</v>
      </c>
      <c r="AJ71" s="4">
        <v>45.605757433805564</v>
      </c>
      <c r="AK71" s="4">
        <v>44.985257585124486</v>
      </c>
      <c r="AL71" s="4">
        <v>42.099720001948043</v>
      </c>
      <c r="AM71" s="4">
        <v>44.230245006959365</v>
      </c>
      <c r="AN71" s="1">
        <v>0.9986412141691815</v>
      </c>
      <c r="AO71" s="1">
        <v>0.88654856983253649</v>
      </c>
      <c r="AP71" s="1">
        <v>0.92186859433155</v>
      </c>
      <c r="AQ71" s="1">
        <v>0.93568612611108926</v>
      </c>
      <c r="AR71">
        <v>4832328.8775475351</v>
      </c>
      <c r="AS71">
        <v>5082953.4051786521</v>
      </c>
      <c r="AT71">
        <v>3509090.9242523992</v>
      </c>
      <c r="AU71">
        <v>4474791.0689928615</v>
      </c>
    </row>
    <row r="72" spans="1:47" x14ac:dyDescent="0.25">
      <c r="A72" t="s">
        <v>73</v>
      </c>
      <c r="B72" t="s">
        <v>85</v>
      </c>
      <c r="C72" t="s">
        <v>224</v>
      </c>
      <c r="D72" t="s">
        <v>224</v>
      </c>
      <c r="E72">
        <v>0.69279999999999997</v>
      </c>
      <c r="F72">
        <v>100</v>
      </c>
      <c r="H72">
        <v>197075.35699999999</v>
      </c>
      <c r="I72">
        <v>197075.35699999999</v>
      </c>
      <c r="J72">
        <v>197075.35699999999</v>
      </c>
      <c r="K72">
        <v>11</v>
      </c>
      <c r="L72">
        <v>16</v>
      </c>
      <c r="M72">
        <v>11</v>
      </c>
      <c r="N72">
        <v>12.666666666666666</v>
      </c>
      <c r="O72">
        <v>34640.725999999995</v>
      </c>
      <c r="P72">
        <v>36767.904000000002</v>
      </c>
      <c r="Q72">
        <v>35075.148000000001</v>
      </c>
      <c r="R72">
        <v>35494.592666666671</v>
      </c>
      <c r="S72">
        <v>11</v>
      </c>
      <c r="T72">
        <v>16</v>
      </c>
      <c r="U72">
        <v>11</v>
      </c>
      <c r="V72">
        <v>12.666666666666666</v>
      </c>
      <c r="X72" s="1">
        <v>55.816212475515144</v>
      </c>
      <c r="Y72" s="1">
        <v>81.187218146203833</v>
      </c>
      <c r="Z72" s="1">
        <v>55.816212475515144</v>
      </c>
      <c r="AA72" s="1">
        <v>64.273214365744707</v>
      </c>
      <c r="AB72">
        <v>3149.1569090909088</v>
      </c>
      <c r="AC72">
        <v>2297.9940000000001</v>
      </c>
      <c r="AD72">
        <v>3188.6498181818183</v>
      </c>
      <c r="AE72" s="1">
        <v>2878.6002424242429</v>
      </c>
      <c r="AF72" s="1">
        <v>0.17577401115655469</v>
      </c>
      <c r="AG72" s="1">
        <v>0.18656774017666758</v>
      </c>
      <c r="AH72" s="1">
        <v>0.17797835576164911</v>
      </c>
      <c r="AI72" s="1">
        <v>0.1801067023649571</v>
      </c>
      <c r="AJ72" s="4">
        <v>63.308908411830323</v>
      </c>
      <c r="AK72" s="4">
        <v>54.080677107111342</v>
      </c>
      <c r="AL72" s="4">
        <v>63.704643369042259</v>
      </c>
      <c r="AM72" s="4">
        <v>60.364742962661303</v>
      </c>
      <c r="AN72" s="1">
        <v>1.1342387024128875</v>
      </c>
      <c r="AO72" s="1">
        <v>0.66612304673035594</v>
      </c>
      <c r="AP72" s="1">
        <v>1.1413286667737896</v>
      </c>
      <c r="AQ72" s="1">
        <v>0.98056347197234439</v>
      </c>
      <c r="AR72">
        <v>21932456.106968086</v>
      </c>
      <c r="AS72">
        <v>16987276.147114594</v>
      </c>
      <c r="AT72">
        <v>22486006.017766971</v>
      </c>
      <c r="AU72">
        <v>20468579.423949882</v>
      </c>
    </row>
    <row r="73" spans="1:47" x14ac:dyDescent="0.25">
      <c r="A73" t="s">
        <v>73</v>
      </c>
      <c r="B73" t="s">
        <v>76</v>
      </c>
      <c r="C73" t="s">
        <v>224</v>
      </c>
      <c r="D73" t="s">
        <v>224</v>
      </c>
      <c r="E73">
        <v>0.55740000000000001</v>
      </c>
      <c r="F73">
        <v>40</v>
      </c>
      <c r="H73">
        <v>1195046.4879999999</v>
      </c>
      <c r="I73">
        <v>1195046.4879999999</v>
      </c>
      <c r="J73">
        <v>1195046.4879999999</v>
      </c>
      <c r="K73">
        <v>29</v>
      </c>
      <c r="L73">
        <v>30</v>
      </c>
      <c r="M73">
        <v>20</v>
      </c>
      <c r="N73">
        <v>26.333333333333332</v>
      </c>
      <c r="O73">
        <v>86212.551000000007</v>
      </c>
      <c r="P73">
        <v>86435.948000000004</v>
      </c>
      <c r="Q73">
        <v>66873.709000000003</v>
      </c>
      <c r="R73">
        <v>79840.736000000004</v>
      </c>
      <c r="S73">
        <v>29</v>
      </c>
      <c r="T73">
        <v>30</v>
      </c>
      <c r="U73">
        <v>20</v>
      </c>
      <c r="V73">
        <v>26.333333333333332</v>
      </c>
      <c r="X73" s="1">
        <v>24.266838395997198</v>
      </c>
      <c r="Y73" s="1">
        <v>25.103625926893653</v>
      </c>
      <c r="Z73" s="1">
        <v>16.735750617929103</v>
      </c>
      <c r="AA73" s="1">
        <v>22.035404980273317</v>
      </c>
      <c r="AB73">
        <v>2972.846586206897</v>
      </c>
      <c r="AC73">
        <v>2881.1982666666668</v>
      </c>
      <c r="AD73">
        <v>3343.6854499999999</v>
      </c>
      <c r="AE73" s="1">
        <v>3065.910100957854</v>
      </c>
      <c r="AF73" s="1">
        <v>7.2141587683574718E-2</v>
      </c>
      <c r="AG73" s="1">
        <v>7.2328523507614387E-2</v>
      </c>
      <c r="AH73" s="1">
        <v>5.5959085835998047E-2</v>
      </c>
      <c r="AI73" s="1">
        <v>6.680973234239572E-2</v>
      </c>
      <c r="AJ73" s="4">
        <v>61.511161002696795</v>
      </c>
      <c r="AK73" s="4">
        <v>60.555591088859934</v>
      </c>
      <c r="AL73" s="4">
        <v>65.234957374373778</v>
      </c>
      <c r="AM73" s="4">
        <v>62.433903155310169</v>
      </c>
      <c r="AN73" s="1">
        <v>2.5347826527267361</v>
      </c>
      <c r="AO73" s="1">
        <v>2.4122248819835383</v>
      </c>
      <c r="AP73" s="1">
        <v>3.8979403352537534</v>
      </c>
      <c r="AQ73" s="1">
        <v>2.9483159566546759</v>
      </c>
      <c r="AR73">
        <v>8497604.2099827081</v>
      </c>
      <c r="AS73">
        <v>8256976.5217247494</v>
      </c>
      <c r="AT73">
        <v>7413688.4546823967</v>
      </c>
      <c r="AU73">
        <v>8056089.728796619</v>
      </c>
    </row>
    <row r="74" spans="1:47" x14ac:dyDescent="0.25">
      <c r="A74" t="s">
        <v>73</v>
      </c>
      <c r="B74" t="s">
        <v>74</v>
      </c>
      <c r="C74" t="s">
        <v>224</v>
      </c>
      <c r="D74" t="s">
        <v>224</v>
      </c>
      <c r="E74">
        <v>0.53710000000000002</v>
      </c>
      <c r="F74">
        <v>100</v>
      </c>
      <c r="H74">
        <v>197075.35699999999</v>
      </c>
      <c r="I74">
        <v>197075.35699999999</v>
      </c>
      <c r="J74">
        <v>197075.35699999999</v>
      </c>
      <c r="K74">
        <v>18</v>
      </c>
      <c r="L74">
        <v>11</v>
      </c>
      <c r="M74">
        <v>13</v>
      </c>
      <c r="N74">
        <v>14</v>
      </c>
      <c r="O74">
        <v>40233.489000000001</v>
      </c>
      <c r="P74">
        <v>27089.866999999998</v>
      </c>
      <c r="Q74">
        <v>36933.366999999998</v>
      </c>
      <c r="R74">
        <v>34752.241000000002</v>
      </c>
      <c r="S74">
        <v>18</v>
      </c>
      <c r="T74">
        <v>11</v>
      </c>
      <c r="U74">
        <v>13</v>
      </c>
      <c r="V74">
        <v>14</v>
      </c>
      <c r="X74" s="1">
        <v>91.335620414479337</v>
      </c>
      <c r="Y74" s="1">
        <v>55.816212475515144</v>
      </c>
      <c r="Z74" s="1">
        <v>65.964614743790634</v>
      </c>
      <c r="AA74" s="1">
        <v>71.038815877928371</v>
      </c>
      <c r="AB74">
        <v>2235.1938333333333</v>
      </c>
      <c r="AC74">
        <v>2462.7151818181815</v>
      </c>
      <c r="AD74">
        <v>2841.0282307692305</v>
      </c>
      <c r="AE74" s="1">
        <v>2512.9790819735817</v>
      </c>
      <c r="AF74" s="1">
        <v>0.20415281551411801</v>
      </c>
      <c r="AG74" s="1">
        <v>0.13745943385504053</v>
      </c>
      <c r="AH74" s="1">
        <v>0.18740733271892537</v>
      </c>
      <c r="AI74" s="1">
        <v>0.17633986069602806</v>
      </c>
      <c r="AJ74" s="4">
        <v>53.336592987508602</v>
      </c>
      <c r="AK74" s="4">
        <v>55.985397889623897</v>
      </c>
      <c r="AL74" s="4">
        <v>60.131972459650044</v>
      </c>
      <c r="AM74" s="4">
        <v>56.484654445594174</v>
      </c>
      <c r="AN74" s="1">
        <v>0.58396267245427513</v>
      </c>
      <c r="AO74" s="1">
        <v>1.003031115989516</v>
      </c>
      <c r="AP74" s="1">
        <v>0.91157922612305364</v>
      </c>
      <c r="AQ74" s="1">
        <v>0.83285767152228163</v>
      </c>
      <c r="AR74">
        <v>18080434.773537192</v>
      </c>
      <c r="AS74">
        <v>13413034.566156514</v>
      </c>
      <c r="AT74">
        <v>21096015.412992503</v>
      </c>
      <c r="AU74">
        <v>17529828.250895403</v>
      </c>
    </row>
    <row r="75" spans="1:47" x14ac:dyDescent="0.25">
      <c r="A75" t="s">
        <v>89</v>
      </c>
      <c r="B75" t="s">
        <v>93</v>
      </c>
      <c r="C75">
        <v>-28.341000000000001</v>
      </c>
      <c r="D75">
        <v>70.050726609334845</v>
      </c>
      <c r="E75" s="1">
        <v>0.39698628338501551</v>
      </c>
      <c r="F75">
        <v>40</v>
      </c>
      <c r="H75">
        <v>6347107.4380000001</v>
      </c>
      <c r="I75">
        <v>6347107.4380000001</v>
      </c>
      <c r="J75">
        <v>6347107.4380000001</v>
      </c>
      <c r="K75">
        <v>13</v>
      </c>
      <c r="L75">
        <v>17</v>
      </c>
      <c r="M75">
        <v>11</v>
      </c>
      <c r="N75">
        <v>13.666666666666666</v>
      </c>
      <c r="O75">
        <v>1636918.9040000003</v>
      </c>
      <c r="P75">
        <v>1403580.8370000001</v>
      </c>
      <c r="Q75">
        <v>1858654.4410000001</v>
      </c>
      <c r="R75">
        <v>1633051.3940000001</v>
      </c>
      <c r="S75">
        <v>13</v>
      </c>
      <c r="T75">
        <v>17</v>
      </c>
      <c r="U75">
        <v>11</v>
      </c>
      <c r="V75">
        <v>13.666666666666666</v>
      </c>
      <c r="X75">
        <v>2.048177083338667</v>
      </c>
      <c r="Y75">
        <v>2.6783854166736414</v>
      </c>
      <c r="Z75">
        <v>1.7330729166711798</v>
      </c>
      <c r="AA75">
        <v>2.1532118055611629</v>
      </c>
      <c r="AB75">
        <v>125916.83876923079</v>
      </c>
      <c r="AC75">
        <v>82563.578647058821</v>
      </c>
      <c r="AD75">
        <v>168968.58554545455</v>
      </c>
      <c r="AE75">
        <v>125816.3343205814</v>
      </c>
      <c r="AF75">
        <v>0.25789998357358834</v>
      </c>
      <c r="AG75">
        <v>0.22113708499666965</v>
      </c>
      <c r="AH75">
        <v>0.29283487937706471</v>
      </c>
      <c r="AI75">
        <v>0.25729064931577422</v>
      </c>
      <c r="AJ75">
        <v>400.32211379987848</v>
      </c>
      <c r="AK75">
        <v>324.16187048768529</v>
      </c>
      <c r="AL75">
        <v>463.73583758196997</v>
      </c>
      <c r="AM75">
        <v>396.07327395651123</v>
      </c>
      <c r="AN75">
        <v>195.45288200731471</v>
      </c>
      <c r="AO75">
        <v>121.02883642872824</v>
      </c>
      <c r="AP75">
        <v>267.58010763488016</v>
      </c>
      <c r="AQ75">
        <v>194.6872753569744</v>
      </c>
      <c r="AR75">
        <v>1286688536.1590121</v>
      </c>
      <c r="AS75">
        <v>723416474.02722704</v>
      </c>
      <c r="AT75">
        <v>1960501043.5730464</v>
      </c>
      <c r="AU75">
        <v>1323535351.2530954</v>
      </c>
    </row>
    <row r="76" spans="1:47" x14ac:dyDescent="0.25">
      <c r="A76" t="s">
        <v>89</v>
      </c>
      <c r="B76" t="s">
        <v>96</v>
      </c>
      <c r="C76">
        <v>-27.004000000000001</v>
      </c>
      <c r="D76">
        <v>84.587094990008552</v>
      </c>
      <c r="E76" s="1">
        <v>0.3286227855955039</v>
      </c>
      <c r="F76">
        <v>40</v>
      </c>
      <c r="H76">
        <v>1195046.4879999999</v>
      </c>
      <c r="I76">
        <v>1195046.4879999999</v>
      </c>
      <c r="J76">
        <v>1195046.4879999999</v>
      </c>
      <c r="K76">
        <v>4</v>
      </c>
      <c r="L76">
        <v>6</v>
      </c>
      <c r="M76">
        <v>6</v>
      </c>
      <c r="N76">
        <v>5.333333333333333</v>
      </c>
      <c r="O76">
        <v>330516.53000000003</v>
      </c>
      <c r="P76">
        <v>402004.13299999997</v>
      </c>
      <c r="Q76">
        <v>387777.63500000001</v>
      </c>
      <c r="R76">
        <v>373432.766</v>
      </c>
      <c r="S76">
        <v>4</v>
      </c>
      <c r="T76">
        <v>6</v>
      </c>
      <c r="U76">
        <v>6</v>
      </c>
      <c r="V76">
        <v>5.333333333333333</v>
      </c>
      <c r="X76">
        <v>3.3471501235858203</v>
      </c>
      <c r="Y76">
        <v>5.0207251853787298</v>
      </c>
      <c r="Z76">
        <v>5.0207251853787298</v>
      </c>
      <c r="AA76">
        <v>4.4628668314477595</v>
      </c>
      <c r="AB76">
        <v>82629.132500000007</v>
      </c>
      <c r="AC76">
        <v>67000.688833333334</v>
      </c>
      <c r="AD76">
        <v>64629.605833333335</v>
      </c>
      <c r="AE76">
        <v>71419.809055555554</v>
      </c>
      <c r="AF76">
        <v>0.27657211105916413</v>
      </c>
      <c r="AG76">
        <v>0.33639204586324012</v>
      </c>
      <c r="AH76">
        <v>0.32448748972851676</v>
      </c>
      <c r="AI76">
        <v>0.31248388221697371</v>
      </c>
      <c r="AJ76">
        <v>324.29053401933498</v>
      </c>
      <c r="AK76">
        <v>292.01644469052934</v>
      </c>
      <c r="AL76">
        <v>286.80282768776351</v>
      </c>
      <c r="AM76">
        <v>301.03660213254261</v>
      </c>
      <c r="AN76">
        <v>96.885565942862684</v>
      </c>
      <c r="AO76">
        <v>58.162204444277222</v>
      </c>
      <c r="AP76">
        <v>57.12378532945516</v>
      </c>
      <c r="AQ76">
        <v>70.723851905531689</v>
      </c>
      <c r="AR76">
        <v>905482128.65122426</v>
      </c>
      <c r="AS76">
        <v>893024329.83387828</v>
      </c>
      <c r="AT76">
        <v>830936373.35923493</v>
      </c>
      <c r="AU76">
        <v>876480943.94811249</v>
      </c>
    </row>
    <row r="77" spans="1:47" x14ac:dyDescent="0.25">
      <c r="A77" t="s">
        <v>89</v>
      </c>
      <c r="B77" t="s">
        <v>99</v>
      </c>
      <c r="C77">
        <v>-31.012980422011161</v>
      </c>
      <c r="D77">
        <v>40.999947461763988</v>
      </c>
      <c r="E77" s="1">
        <v>0.49836176189996784</v>
      </c>
      <c r="F77">
        <v>40</v>
      </c>
      <c r="H77">
        <v>1195046.4879999999</v>
      </c>
      <c r="I77">
        <v>1195046.4879999999</v>
      </c>
      <c r="J77">
        <v>1195046.4879999999</v>
      </c>
      <c r="K77">
        <v>41</v>
      </c>
      <c r="L77">
        <v>41</v>
      </c>
      <c r="M77">
        <v>39</v>
      </c>
      <c r="N77">
        <v>40.333333333333336</v>
      </c>
      <c r="O77">
        <v>247403.14699999997</v>
      </c>
      <c r="P77">
        <v>264646.17600000004</v>
      </c>
      <c r="Q77">
        <v>265705.06199999998</v>
      </c>
      <c r="R77">
        <v>259251.46166666667</v>
      </c>
      <c r="S77">
        <v>41</v>
      </c>
      <c r="T77">
        <v>41</v>
      </c>
      <c r="U77">
        <v>39</v>
      </c>
      <c r="V77">
        <v>40.333333333333336</v>
      </c>
      <c r="X77">
        <v>34.308288766754657</v>
      </c>
      <c r="Y77">
        <v>34.308288766754657</v>
      </c>
      <c r="Z77">
        <v>32.634713704961747</v>
      </c>
      <c r="AA77">
        <v>33.750430412823683</v>
      </c>
      <c r="AB77">
        <v>6034.2230975609746</v>
      </c>
      <c r="AC77">
        <v>6454.7847804878056</v>
      </c>
      <c r="AD77">
        <v>6812.9503076923074</v>
      </c>
      <c r="AE77">
        <v>6433.9860619136962</v>
      </c>
      <c r="AF77">
        <v>0.20702386851414267</v>
      </c>
      <c r="AG77">
        <v>0.22145262017622871</v>
      </c>
      <c r="AH77">
        <v>0.22233868277766949</v>
      </c>
      <c r="AI77">
        <v>0.21693839048934693</v>
      </c>
      <c r="AJ77">
        <v>87.635154509972168</v>
      </c>
      <c r="AK77">
        <v>90.637633628155541</v>
      </c>
      <c r="AL77">
        <v>93.118352994109941</v>
      </c>
      <c r="AM77">
        <v>90.463713710745878</v>
      </c>
      <c r="AN77">
        <v>2.5543435029873072</v>
      </c>
      <c r="AO77">
        <v>2.6418581889745845</v>
      </c>
      <c r="AP77">
        <v>2.8533528388193683</v>
      </c>
      <c r="AQ77">
        <v>2.6831848435937533</v>
      </c>
      <c r="AR77">
        <v>49497137.969221562</v>
      </c>
      <c r="AS77">
        <v>56637085.223762415</v>
      </c>
      <c r="AT77">
        <v>60018972.323387727</v>
      </c>
      <c r="AU77">
        <v>55384398.505457245</v>
      </c>
    </row>
    <row r="78" spans="1:47" x14ac:dyDescent="0.25">
      <c r="A78" t="s">
        <v>89</v>
      </c>
      <c r="B78" t="s">
        <v>102</v>
      </c>
      <c r="C78">
        <v>-30.610649772104999</v>
      </c>
      <c r="D78">
        <v>45.374238066005994</v>
      </c>
      <c r="E78">
        <v>0.55398789112485081</v>
      </c>
      <c r="F78">
        <v>40</v>
      </c>
      <c r="H78">
        <v>1195046.4879999999</v>
      </c>
      <c r="I78">
        <v>1195046.4879999999</v>
      </c>
      <c r="J78">
        <v>1195046.4879999999</v>
      </c>
      <c r="K78">
        <v>52</v>
      </c>
      <c r="L78">
        <v>56</v>
      </c>
      <c r="M78">
        <v>46</v>
      </c>
      <c r="N78">
        <v>51.333333333333336</v>
      </c>
      <c r="O78">
        <v>304009.5560000001</v>
      </c>
      <c r="P78">
        <v>264775.30699999997</v>
      </c>
      <c r="Q78">
        <v>277417.35900000005</v>
      </c>
      <c r="R78">
        <v>282067.40733333339</v>
      </c>
      <c r="S78">
        <v>52</v>
      </c>
      <c r="T78">
        <v>56</v>
      </c>
      <c r="U78">
        <v>46</v>
      </c>
      <c r="V78">
        <v>51.333333333333336</v>
      </c>
      <c r="X78">
        <v>43.512951606615665</v>
      </c>
      <c r="Y78">
        <v>46.860101730201478</v>
      </c>
      <c r="Z78">
        <v>38.492226421236936</v>
      </c>
      <c r="AA78">
        <v>42.955093252684698</v>
      </c>
      <c r="AB78">
        <v>5846.3376153846175</v>
      </c>
      <c r="AC78">
        <v>4728.1304821428566</v>
      </c>
      <c r="AD78">
        <v>6030.812152173914</v>
      </c>
      <c r="AE78">
        <v>5535.0934165671306</v>
      </c>
      <c r="AF78">
        <v>0.25439140573416769</v>
      </c>
      <c r="AG78">
        <v>0.22156067538688085</v>
      </c>
      <c r="AH78">
        <v>0.23213938686542551</v>
      </c>
      <c r="AI78">
        <v>0.23603048932882467</v>
      </c>
      <c r="AJ78">
        <v>86.260033205832528</v>
      </c>
      <c r="AK78">
        <v>77.573324111039383</v>
      </c>
      <c r="AL78">
        <v>87.610382391396968</v>
      </c>
      <c r="AM78">
        <v>83.814579902756293</v>
      </c>
      <c r="AN78">
        <v>1.9823990334114139</v>
      </c>
      <c r="AO78">
        <v>1.6554237239532739</v>
      </c>
      <c r="AP78">
        <v>2.2760539084603471</v>
      </c>
      <c r="AQ78">
        <v>1.9712922219416782</v>
      </c>
      <c r="AR78">
        <v>58928397.613779977</v>
      </c>
      <c r="AS78">
        <v>41506913.392759077</v>
      </c>
      <c r="AT78">
        <v>55470609.716667026</v>
      </c>
      <c r="AU78">
        <v>51968640.241068691</v>
      </c>
    </row>
    <row r="79" spans="1:47" x14ac:dyDescent="0.25">
      <c r="A79" t="s">
        <v>89</v>
      </c>
      <c r="B79" t="s">
        <v>91</v>
      </c>
      <c r="C79">
        <v>-30.545349529652142</v>
      </c>
      <c r="D79">
        <v>46.084206936344309</v>
      </c>
      <c r="E79" s="1">
        <v>0.65200076505863747</v>
      </c>
      <c r="F79">
        <v>100</v>
      </c>
      <c r="H79">
        <v>197075.35699999999</v>
      </c>
      <c r="I79">
        <v>197075.35699999999</v>
      </c>
      <c r="J79">
        <v>197075.35699999999</v>
      </c>
      <c r="K79">
        <v>8</v>
      </c>
      <c r="L79">
        <v>10</v>
      </c>
      <c r="M79">
        <v>8</v>
      </c>
      <c r="N79">
        <v>8.6666666666666661</v>
      </c>
      <c r="O79">
        <v>58027.350999999995</v>
      </c>
      <c r="P79">
        <v>60184.770000000004</v>
      </c>
      <c r="Q79">
        <v>64073.703000000001</v>
      </c>
      <c r="R79">
        <v>60761.941333333329</v>
      </c>
      <c r="S79">
        <v>8</v>
      </c>
      <c r="T79">
        <v>10</v>
      </c>
      <c r="U79">
        <v>8</v>
      </c>
      <c r="V79">
        <v>8.6666666666666661</v>
      </c>
      <c r="X79">
        <v>40.593609073101916</v>
      </c>
      <c r="Y79">
        <v>50.742011341377406</v>
      </c>
      <c r="Z79">
        <v>40.593609073101916</v>
      </c>
      <c r="AA79">
        <v>43.976409829193749</v>
      </c>
      <c r="AB79">
        <v>7253.4188749999994</v>
      </c>
      <c r="AC79">
        <v>6018.4770000000008</v>
      </c>
      <c r="AD79">
        <v>8009.2128750000002</v>
      </c>
      <c r="AE79">
        <v>7093.7029166666662</v>
      </c>
      <c r="AF79">
        <v>0.29444245025520871</v>
      </c>
      <c r="AG79">
        <v>0.30538962819181908</v>
      </c>
      <c r="AH79">
        <v>0.32512285643100475</v>
      </c>
      <c r="AI79">
        <v>0.30831831162601087</v>
      </c>
      <c r="AJ79">
        <v>96.081340658461215</v>
      </c>
      <c r="AK79">
        <v>87.52073936034715</v>
      </c>
      <c r="AL79">
        <v>100.96308067353586</v>
      </c>
      <c r="AM79">
        <v>94.855053564114726</v>
      </c>
      <c r="AN79">
        <v>2.3669080639131077</v>
      </c>
      <c r="AO79">
        <v>1.7248180954344363</v>
      </c>
      <c r="AP79">
        <v>2.4871668959446103</v>
      </c>
      <c r="AQ79">
        <v>2.1929643517640516</v>
      </c>
      <c r="AR79">
        <v>84621649.469314113</v>
      </c>
      <c r="AS79">
        <v>72824782.067081258</v>
      </c>
      <c r="AT79">
        <v>103175277.09688562</v>
      </c>
      <c r="AU79">
        <v>86873902.877760336</v>
      </c>
    </row>
    <row r="80" spans="1:47" x14ac:dyDescent="0.25">
      <c r="A80" t="s">
        <v>89</v>
      </c>
      <c r="B80" t="s">
        <v>92</v>
      </c>
      <c r="C80">
        <v>-30.360559875289741</v>
      </c>
      <c r="D80">
        <v>48.093309770113365</v>
      </c>
      <c r="E80" s="1">
        <v>0.35457208990821976</v>
      </c>
      <c r="F80">
        <v>40</v>
      </c>
      <c r="H80">
        <v>1195046.4879999999</v>
      </c>
      <c r="I80">
        <v>1195046.4879999999</v>
      </c>
      <c r="J80">
        <v>1195046.4879999999</v>
      </c>
      <c r="K80">
        <v>27</v>
      </c>
      <c r="L80">
        <v>24</v>
      </c>
      <c r="M80">
        <v>30</v>
      </c>
      <c r="N80">
        <v>27</v>
      </c>
      <c r="O80">
        <v>222592.97499999998</v>
      </c>
      <c r="P80">
        <v>217866.73699999996</v>
      </c>
      <c r="Q80">
        <v>342529.70100000012</v>
      </c>
      <c r="R80">
        <v>260996.47100000002</v>
      </c>
      <c r="S80">
        <v>27</v>
      </c>
      <c r="T80">
        <v>24</v>
      </c>
      <c r="U80">
        <v>30</v>
      </c>
      <c r="V80">
        <v>27</v>
      </c>
      <c r="X80">
        <v>22.593263334204288</v>
      </c>
      <c r="Y80">
        <v>20.082900741514919</v>
      </c>
      <c r="Z80">
        <v>25.103625926893653</v>
      </c>
      <c r="AA80">
        <v>22.593263334204284</v>
      </c>
      <c r="AB80">
        <v>8244.1842592592584</v>
      </c>
      <c r="AC80">
        <v>9077.7807083333319</v>
      </c>
      <c r="AD80">
        <v>11417.656700000003</v>
      </c>
      <c r="AE80">
        <v>9579.8738891975318</v>
      </c>
      <c r="AF80">
        <v>0.18626302594514632</v>
      </c>
      <c r="AG80">
        <v>0.18230816891869731</v>
      </c>
      <c r="AH80">
        <v>0.28662458275849112</v>
      </c>
      <c r="AI80">
        <v>0.21839859254077823</v>
      </c>
      <c r="AJ80">
        <v>102.43338395341699</v>
      </c>
      <c r="AK80">
        <v>107.4873903457207</v>
      </c>
      <c r="AL80">
        <v>120.54693307059817</v>
      </c>
      <c r="AM80">
        <v>110.15590245657863</v>
      </c>
      <c r="AN80">
        <v>4.5338020647217228</v>
      </c>
      <c r="AO80">
        <v>5.3521845140391093</v>
      </c>
      <c r="AP80">
        <v>4.8019729668396458</v>
      </c>
      <c r="AQ80">
        <v>4.8959865152001596</v>
      </c>
      <c r="AR80">
        <v>60843284.296232753</v>
      </c>
      <c r="AS80">
        <v>65572859.324375615</v>
      </c>
      <c r="AT80">
        <v>129666778.59959143</v>
      </c>
      <c r="AU80">
        <v>85360974.073399931</v>
      </c>
    </row>
    <row r="81" spans="1:47" x14ac:dyDescent="0.25">
      <c r="A81" t="s">
        <v>89</v>
      </c>
      <c r="B81" t="s">
        <v>94</v>
      </c>
      <c r="C81">
        <v>-28.855668764058901</v>
      </c>
      <c r="D81">
        <v>64.455053648686956</v>
      </c>
      <c r="E81" s="4">
        <v>0.66956478001988362</v>
      </c>
      <c r="F81">
        <v>40</v>
      </c>
      <c r="H81">
        <v>1195046.4879999999</v>
      </c>
      <c r="I81">
        <v>1195046.4879999999</v>
      </c>
      <c r="J81">
        <v>1195046.4879999999</v>
      </c>
      <c r="K81">
        <v>11</v>
      </c>
      <c r="L81">
        <v>19</v>
      </c>
      <c r="M81">
        <v>26</v>
      </c>
      <c r="N81">
        <v>18.666666666666668</v>
      </c>
      <c r="O81">
        <v>158636.36600000001</v>
      </c>
      <c r="P81">
        <v>196639.98099999997</v>
      </c>
      <c r="Q81">
        <v>174174.845</v>
      </c>
      <c r="R81">
        <v>176483.73066666664</v>
      </c>
      <c r="S81">
        <v>11</v>
      </c>
      <c r="T81">
        <v>19</v>
      </c>
      <c r="U81">
        <v>26</v>
      </c>
      <c r="V81">
        <v>18.666666666666668</v>
      </c>
      <c r="X81">
        <v>9.2046628398610046</v>
      </c>
      <c r="Y81">
        <v>15.898963087032646</v>
      </c>
      <c r="Z81">
        <v>21.756475803307833</v>
      </c>
      <c r="AA81">
        <v>15.620033910067159</v>
      </c>
      <c r="AB81">
        <v>14421.487818181819</v>
      </c>
      <c r="AC81">
        <v>10349.472684210525</v>
      </c>
      <c r="AD81">
        <v>6699.0325000000003</v>
      </c>
      <c r="AE81">
        <v>10489.997667464115</v>
      </c>
      <c r="AF81">
        <v>0.13274493301552637</v>
      </c>
      <c r="AG81">
        <v>0.16454588417651581</v>
      </c>
      <c r="AH81">
        <v>0.14574733849182278</v>
      </c>
      <c r="AI81">
        <v>0.14767938522795498</v>
      </c>
      <c r="AJ81">
        <v>135.47922667148691</v>
      </c>
      <c r="AK81">
        <v>114.76957847592135</v>
      </c>
      <c r="AL81">
        <v>92.336565691151648</v>
      </c>
      <c r="AM81">
        <v>114.19512361285331</v>
      </c>
      <c r="AN81">
        <v>14.718543093701488</v>
      </c>
      <c r="AO81">
        <v>7.218683246678431</v>
      </c>
      <c r="AP81">
        <v>4.2440957131996946</v>
      </c>
      <c r="AQ81">
        <v>8.7271073511932045</v>
      </c>
      <c r="AR81">
        <v>75851875.820210487</v>
      </c>
      <c r="AS81">
        <v>67475102.277679935</v>
      </c>
      <c r="AT81">
        <v>38685750.165759496</v>
      </c>
      <c r="AU81">
        <v>60670909.421216644</v>
      </c>
    </row>
    <row r="82" spans="1:47" s="6" customFormat="1" x14ac:dyDescent="0.25">
      <c r="A82" s="6" t="s">
        <v>89</v>
      </c>
      <c r="B82" s="6" t="s">
        <v>103</v>
      </c>
      <c r="C82" s="6">
        <v>-32.54922545118616</v>
      </c>
      <c r="D82" s="6">
        <v>24.297311959096355</v>
      </c>
      <c r="E82" s="6">
        <v>0.61346204907008151</v>
      </c>
      <c r="F82" s="6">
        <v>100</v>
      </c>
      <c r="H82" s="6">
        <v>197075.35699999999</v>
      </c>
      <c r="I82" s="6">
        <v>197075.35699999999</v>
      </c>
      <c r="J82" s="6">
        <v>197075.35699999999</v>
      </c>
      <c r="K82" s="6">
        <v>8</v>
      </c>
      <c r="L82" s="6">
        <v>10</v>
      </c>
      <c r="M82" s="6">
        <v>5</v>
      </c>
      <c r="N82" s="6">
        <v>7.666666666666667</v>
      </c>
      <c r="O82" s="6">
        <v>55429.759999999995</v>
      </c>
      <c r="P82" s="6">
        <v>28643.351999999999</v>
      </c>
      <c r="Q82" s="6">
        <v>24485.884999999998</v>
      </c>
      <c r="R82" s="6">
        <v>36186.332333333332</v>
      </c>
      <c r="S82" s="6">
        <v>8</v>
      </c>
      <c r="T82" s="6">
        <v>10</v>
      </c>
      <c r="U82" s="6">
        <v>5</v>
      </c>
      <c r="V82" s="6">
        <v>7.666666666666667</v>
      </c>
      <c r="X82" s="6">
        <v>40.593609073101916</v>
      </c>
      <c r="Y82" s="6">
        <v>50.742011341377406</v>
      </c>
      <c r="Z82" s="6">
        <v>25.371005670688703</v>
      </c>
      <c r="AA82" s="6">
        <v>38.902208695056011</v>
      </c>
      <c r="AB82" s="6">
        <v>6928.7199999999993</v>
      </c>
      <c r="AC82" s="6">
        <v>2864.3352</v>
      </c>
      <c r="AD82" s="6">
        <v>4897.1769999999997</v>
      </c>
      <c r="AE82" s="6">
        <v>4896.7440666666662</v>
      </c>
      <c r="AF82" s="6">
        <v>0.2812617510569827</v>
      </c>
      <c r="AG82" s="6">
        <v>0.14534212920390652</v>
      </c>
      <c r="AH82" s="6">
        <v>0.12424630543736627</v>
      </c>
      <c r="AI82" s="6">
        <v>0.18361672856608516</v>
      </c>
      <c r="AJ82" s="6">
        <v>93.906181421091276</v>
      </c>
      <c r="AK82" s="6">
        <v>60.378121263192078</v>
      </c>
      <c r="AL82" s="6">
        <v>78.947898814805242</v>
      </c>
      <c r="AM82" s="6">
        <v>77.744067166362868</v>
      </c>
      <c r="AN82" s="6">
        <v>2.3133242785085417</v>
      </c>
      <c r="AO82" s="6">
        <v>1.1899039802932869</v>
      </c>
      <c r="AP82" s="6">
        <v>3.1117370686655237</v>
      </c>
      <c r="AQ82" s="6">
        <v>2.2049884424891175</v>
      </c>
      <c r="AR82" s="6">
        <v>77215056.339912787</v>
      </c>
      <c r="AS82" s="6">
        <v>16495051.031581448</v>
      </c>
      <c r="AT82" s="6">
        <v>24108355.66395089</v>
      </c>
      <c r="AU82" s="6">
        <v>39272821.011815041</v>
      </c>
    </row>
    <row r="83" spans="1:47" x14ac:dyDescent="0.25">
      <c r="A83" t="s">
        <v>89</v>
      </c>
      <c r="B83" t="s">
        <v>90</v>
      </c>
      <c r="C83">
        <v>-31.179935792935112</v>
      </c>
      <c r="D83">
        <v>39.184745685486824</v>
      </c>
      <c r="E83">
        <v>0.49215505076337551</v>
      </c>
      <c r="F83">
        <v>40</v>
      </c>
      <c r="H83">
        <v>1195046.4879999999</v>
      </c>
      <c r="I83">
        <v>1195046.4879999999</v>
      </c>
      <c r="J83">
        <v>1195046.4879999999</v>
      </c>
      <c r="K83">
        <v>41</v>
      </c>
      <c r="L83">
        <v>31</v>
      </c>
      <c r="M83">
        <v>29</v>
      </c>
      <c r="N83">
        <v>33.666666666666664</v>
      </c>
      <c r="O83">
        <v>129342.71899999998</v>
      </c>
      <c r="P83">
        <v>89230.374000000011</v>
      </c>
      <c r="Q83">
        <v>96406.249999999985</v>
      </c>
      <c r="R83">
        <v>104993.11433333333</v>
      </c>
      <c r="S83">
        <v>41</v>
      </c>
      <c r="T83">
        <v>31</v>
      </c>
      <c r="U83">
        <v>29</v>
      </c>
      <c r="V83">
        <v>33.666666666666664</v>
      </c>
      <c r="X83">
        <v>34.308288766754657</v>
      </c>
      <c r="Y83">
        <v>25.940413457790104</v>
      </c>
      <c r="Z83">
        <v>24.266838395997198</v>
      </c>
      <c r="AA83">
        <v>28.171846873513985</v>
      </c>
      <c r="AB83">
        <v>3154.7004634146338</v>
      </c>
      <c r="AC83">
        <v>2878.3991612903228</v>
      </c>
      <c r="AD83">
        <v>3324.3534482758614</v>
      </c>
      <c r="AE83">
        <v>3119.151024326939</v>
      </c>
      <c r="AF83">
        <v>0.10823237447144399</v>
      </c>
      <c r="AG83">
        <v>7.4666864340427241E-2</v>
      </c>
      <c r="AH83">
        <v>8.0671547900486362E-2</v>
      </c>
      <c r="AI83">
        <v>8.7856928904119183E-2</v>
      </c>
      <c r="AJ83">
        <v>63.36460618573409</v>
      </c>
      <c r="AK83">
        <v>60.526168839349992</v>
      </c>
      <c r="AL83">
        <v>65.046101326717817</v>
      </c>
      <c r="AM83">
        <v>62.978958783933969</v>
      </c>
      <c r="AN83">
        <v>1.8469182947747462</v>
      </c>
      <c r="AO83">
        <v>2.3332769517277496</v>
      </c>
      <c r="AP83">
        <v>2.6804522396064225</v>
      </c>
      <c r="AQ83">
        <v>2.2868824953696394</v>
      </c>
      <c r="AR83">
        <v>13528623.830853255</v>
      </c>
      <c r="AS83">
        <v>8515638.9172290713</v>
      </c>
      <c r="AT83">
        <v>10625903.989540685</v>
      </c>
      <c r="AU83">
        <v>10890055.57920767</v>
      </c>
    </row>
    <row r="84" spans="1:47" x14ac:dyDescent="0.25">
      <c r="A84" t="s">
        <v>89</v>
      </c>
      <c r="B84" t="s">
        <v>95</v>
      </c>
      <c r="C84">
        <v>-29.891275147563544</v>
      </c>
      <c r="D84">
        <v>40.211457318091313</v>
      </c>
      <c r="E84">
        <v>0.52703414696441198</v>
      </c>
      <c r="F84">
        <v>40</v>
      </c>
      <c r="H84">
        <v>1195046.4879999999</v>
      </c>
      <c r="I84">
        <v>1195046.4879999999</v>
      </c>
      <c r="J84">
        <v>1195046.4879999999</v>
      </c>
      <c r="K84">
        <v>60</v>
      </c>
      <c r="L84">
        <v>42</v>
      </c>
      <c r="M84">
        <v>38</v>
      </c>
      <c r="N84">
        <v>46.666666666666664</v>
      </c>
      <c r="O84">
        <v>392858.98900000006</v>
      </c>
      <c r="P84">
        <v>430081.35500000004</v>
      </c>
      <c r="Q84">
        <v>377636.87999999995</v>
      </c>
      <c r="R84">
        <v>400192.408</v>
      </c>
      <c r="S84">
        <v>60</v>
      </c>
      <c r="T84">
        <v>42</v>
      </c>
      <c r="U84">
        <v>38</v>
      </c>
      <c r="V84">
        <v>46.666666666666664</v>
      </c>
      <c r="X84">
        <v>50.207251853787305</v>
      </c>
      <c r="Y84">
        <v>35.145076297651109</v>
      </c>
      <c r="Z84">
        <v>31.797926174065292</v>
      </c>
      <c r="AA84">
        <v>39.050084775167903</v>
      </c>
      <c r="AB84">
        <v>6547.6498166666679</v>
      </c>
      <c r="AC84">
        <v>10240.032261904762</v>
      </c>
      <c r="AD84">
        <v>9937.8126315789468</v>
      </c>
      <c r="AE84">
        <v>8908.4982367167922</v>
      </c>
      <c r="AF84">
        <v>0.32873950339578761</v>
      </c>
      <c r="AG84">
        <v>0.35988671513505177</v>
      </c>
      <c r="AH84">
        <v>0.31600183239064084</v>
      </c>
      <c r="AI84">
        <v>0.33487601697382674</v>
      </c>
      <c r="AJ84">
        <v>91.287307408748759</v>
      </c>
      <c r="AK84">
        <v>114.16115071833033</v>
      </c>
      <c r="AL84">
        <v>112.46388383594137</v>
      </c>
      <c r="AM84">
        <v>105.97078065434016</v>
      </c>
      <c r="AN84">
        <v>1.8182096019633596</v>
      </c>
      <c r="AO84">
        <v>3.2482829102852224</v>
      </c>
      <c r="AP84">
        <v>3.5368307738153075</v>
      </c>
      <c r="AQ84">
        <v>2.8677744286879627</v>
      </c>
      <c r="AR84">
        <v>85285587.264791906</v>
      </c>
      <c r="AS84">
        <v>146017680.56201619</v>
      </c>
      <c r="AT84">
        <v>124428169.01853837</v>
      </c>
      <c r="AU84">
        <v>118577145.61511548</v>
      </c>
    </row>
    <row r="85" spans="1:47" x14ac:dyDescent="0.25">
      <c r="A85" t="s">
        <v>89</v>
      </c>
      <c r="B85" t="s">
        <v>98</v>
      </c>
      <c r="C85">
        <v>-30.920448422634152</v>
      </c>
      <c r="D85">
        <v>22.835179524703513</v>
      </c>
      <c r="E85">
        <v>0.41452707438929987</v>
      </c>
      <c r="F85">
        <v>40</v>
      </c>
      <c r="H85">
        <v>1195046.4879999999</v>
      </c>
      <c r="I85">
        <v>1195046.4879999999</v>
      </c>
      <c r="J85">
        <v>1195046.4879999999</v>
      </c>
      <c r="K85">
        <v>34</v>
      </c>
      <c r="L85">
        <v>24</v>
      </c>
      <c r="M85">
        <v>36</v>
      </c>
      <c r="N85">
        <v>31.333333333333332</v>
      </c>
      <c r="O85">
        <v>109426.652</v>
      </c>
      <c r="P85">
        <v>212173.29400000002</v>
      </c>
      <c r="Q85">
        <v>147108.72600000002</v>
      </c>
      <c r="R85">
        <v>156236.22400000002</v>
      </c>
      <c r="S85">
        <v>34</v>
      </c>
      <c r="T85">
        <v>24</v>
      </c>
      <c r="U85">
        <v>36</v>
      </c>
      <c r="V85">
        <v>31.333333333333332</v>
      </c>
      <c r="X85">
        <v>28.450776050479469</v>
      </c>
      <c r="Y85">
        <v>20.082900741514919</v>
      </c>
      <c r="Z85">
        <v>30.124351112272382</v>
      </c>
      <c r="AA85">
        <v>26.219342634755591</v>
      </c>
      <c r="AB85">
        <v>3218.4309411764707</v>
      </c>
      <c r="AC85">
        <v>8840.5539166666676</v>
      </c>
      <c r="AD85">
        <v>4086.3535000000006</v>
      </c>
      <c r="AE85">
        <v>5381.7794526143798</v>
      </c>
      <c r="AF85">
        <v>9.1566857941345642E-2</v>
      </c>
      <c r="AG85">
        <v>0.17754396680842766</v>
      </c>
      <c r="AH85">
        <v>0.12309874760286316</v>
      </c>
      <c r="AI85">
        <v>0.13073652411754549</v>
      </c>
      <c r="AJ85">
        <v>64.001444001089538</v>
      </c>
      <c r="AK85">
        <v>106.07362573117588</v>
      </c>
      <c r="AL85">
        <v>72.116666211455907</v>
      </c>
      <c r="AM85">
        <v>80.730578647907109</v>
      </c>
      <c r="AN85">
        <v>2.2495500258950214</v>
      </c>
      <c r="AO85">
        <v>5.2817880791445067</v>
      </c>
      <c r="AP85">
        <v>2.3939657967296846</v>
      </c>
      <c r="AQ85">
        <v>3.3084346339230706</v>
      </c>
      <c r="AR85">
        <v>11676718.53958237</v>
      </c>
      <c r="AS85">
        <v>62190450.293591522</v>
      </c>
      <c r="AT85">
        <v>19930944.203378599</v>
      </c>
      <c r="AU85">
        <v>31266037.67885083</v>
      </c>
    </row>
    <row r="86" spans="1:47" x14ac:dyDescent="0.25">
      <c r="A86" t="s">
        <v>89</v>
      </c>
      <c r="B86" s="9" t="s">
        <v>100</v>
      </c>
      <c r="C86" s="9">
        <v>-29.995999999999999</v>
      </c>
      <c r="D86" s="9">
        <v>52.056942263773905</v>
      </c>
      <c r="E86" s="9">
        <v>0.49949262029397079</v>
      </c>
      <c r="F86" s="9">
        <v>40</v>
      </c>
      <c r="G86" s="9"/>
      <c r="H86" s="9">
        <v>1195046.4879999999</v>
      </c>
      <c r="I86" s="9">
        <v>1195046.4879999999</v>
      </c>
      <c r="J86" s="9">
        <v>1195046.4879999999</v>
      </c>
      <c r="K86" s="9">
        <v>14</v>
      </c>
      <c r="L86" s="9">
        <v>10</v>
      </c>
      <c r="M86" s="9">
        <v>20</v>
      </c>
      <c r="N86" s="9">
        <v>14.666666666666666</v>
      </c>
      <c r="O86" s="9">
        <v>335916.83900000004</v>
      </c>
      <c r="P86" s="9">
        <v>293806.81799999997</v>
      </c>
      <c r="Q86" s="9">
        <v>312174.58700000006</v>
      </c>
      <c r="R86" s="9">
        <v>313966.08133333334</v>
      </c>
      <c r="S86" s="9">
        <v>14</v>
      </c>
      <c r="T86" s="9">
        <v>10</v>
      </c>
      <c r="U86" s="9">
        <v>20</v>
      </c>
      <c r="V86" s="9">
        <v>14.666666666666666</v>
      </c>
      <c r="W86" s="9"/>
      <c r="X86" s="11">
        <v>11.71502543255037</v>
      </c>
      <c r="Y86" s="11">
        <v>8.3678753089645515</v>
      </c>
      <c r="Z86" s="11">
        <v>16.735750617929103</v>
      </c>
      <c r="AA86" s="11">
        <v>12.272883786481339</v>
      </c>
      <c r="AB86" s="9">
        <v>23994.059928571431</v>
      </c>
      <c r="AC86" s="9">
        <v>29380.681799999998</v>
      </c>
      <c r="AD86" s="9">
        <v>15608.729350000003</v>
      </c>
      <c r="AE86" s="11">
        <v>22994.490359523814</v>
      </c>
      <c r="AF86" s="11">
        <v>0.28109102229335203</v>
      </c>
      <c r="AG86" s="11">
        <v>0.24585388179476411</v>
      </c>
      <c r="AH86" s="11">
        <v>0.26122380186435062</v>
      </c>
      <c r="AI86" s="11">
        <v>0.26272290198415554</v>
      </c>
      <c r="AJ86" s="9">
        <v>174.75094979583218</v>
      </c>
      <c r="AK86" s="9">
        <v>193.3742356628251</v>
      </c>
      <c r="AL86" s="9">
        <v>140.94557650513065</v>
      </c>
      <c r="AM86" s="9">
        <v>169.69025398792931</v>
      </c>
      <c r="AN86" s="11">
        <v>14.916822059155255</v>
      </c>
      <c r="AO86" s="11">
        <v>23.109120119854342</v>
      </c>
      <c r="AP86" s="11">
        <v>8.4218258100795822</v>
      </c>
      <c r="AQ86" s="11">
        <v>15.482589329696394</v>
      </c>
      <c r="AR86" s="9">
        <v>267232343.0157066</v>
      </c>
      <c r="AS86" s="9">
        <v>286205018.50860035</v>
      </c>
      <c r="AT86" s="9">
        <v>161554329.54811734</v>
      </c>
      <c r="AU86" s="9">
        <v>238330563.69080815</v>
      </c>
    </row>
    <row r="87" spans="1:47" x14ac:dyDescent="0.25">
      <c r="A87" t="s">
        <v>89</v>
      </c>
      <c r="B87" s="9" t="s">
        <v>101</v>
      </c>
      <c r="C87" s="9">
        <v>-31.328892056477851</v>
      </c>
      <c r="D87" s="9">
        <v>43.052876840684128</v>
      </c>
      <c r="E87" s="9">
        <v>0.3097669929955027</v>
      </c>
      <c r="F87" s="9">
        <v>40</v>
      </c>
      <c r="G87" s="9"/>
      <c r="H87" s="9">
        <v>1195046.4879999999</v>
      </c>
      <c r="I87" s="9">
        <v>1195046.4879999999</v>
      </c>
      <c r="J87" s="9">
        <v>1195046.4879999999</v>
      </c>
      <c r="K87" s="9">
        <v>20</v>
      </c>
      <c r="L87" s="9">
        <v>27</v>
      </c>
      <c r="M87" s="9">
        <v>25</v>
      </c>
      <c r="N87" s="9">
        <v>24</v>
      </c>
      <c r="O87" s="9">
        <v>513356.14799999999</v>
      </c>
      <c r="P87" s="9">
        <v>525601.75600000005</v>
      </c>
      <c r="Q87" s="9">
        <v>325530.73300000007</v>
      </c>
      <c r="R87" s="9">
        <v>454829.5456666667</v>
      </c>
      <c r="S87" s="9">
        <v>20</v>
      </c>
      <c r="T87" s="9">
        <v>27</v>
      </c>
      <c r="U87" s="9">
        <v>25</v>
      </c>
      <c r="V87" s="9">
        <v>24</v>
      </c>
      <c r="W87" s="9"/>
      <c r="X87" s="11">
        <v>16.735750617929103</v>
      </c>
      <c r="Y87" s="11">
        <v>22.593263334204288</v>
      </c>
      <c r="Z87" s="11">
        <v>20.919688272411374</v>
      </c>
      <c r="AA87" s="11">
        <v>20.082900741514923</v>
      </c>
      <c r="AB87" s="9">
        <v>25667.807399999998</v>
      </c>
      <c r="AC87" s="9">
        <v>19466.731703703706</v>
      </c>
      <c r="AD87" s="9">
        <v>13021.229320000002</v>
      </c>
      <c r="AE87" s="11">
        <v>19385.256141234568</v>
      </c>
      <c r="AF87" s="11">
        <v>0.42957002355543511</v>
      </c>
      <c r="AG87" s="11">
        <v>0.43981699563808108</v>
      </c>
      <c r="AH87" s="11">
        <v>0.27240005829798319</v>
      </c>
      <c r="AI87" s="11">
        <v>0.38059569249716646</v>
      </c>
      <c r="AJ87" s="9">
        <v>180.74323917948053</v>
      </c>
      <c r="AK87" s="9">
        <v>157.40343182462178</v>
      </c>
      <c r="AL87" s="9">
        <v>128.73412010807391</v>
      </c>
      <c r="AM87" s="9">
        <v>155.6269303707254</v>
      </c>
      <c r="AN87" s="11">
        <v>10.799828660559108</v>
      </c>
      <c r="AO87" s="11">
        <v>6.9668303111541352</v>
      </c>
      <c r="AP87" s="11">
        <v>6.1537303248369559</v>
      </c>
      <c r="AQ87" s="11">
        <v>7.9734630988500657</v>
      </c>
      <c r="AR87" s="9">
        <v>436878874.54809123</v>
      </c>
      <c r="AS87" s="9">
        <v>339237111.10753584</v>
      </c>
      <c r="AT87" s="9">
        <v>140539203.82278609</v>
      </c>
      <c r="AU87" s="9">
        <v>305551729.82613772</v>
      </c>
    </row>
    <row r="88" spans="1:47" s="5" customFormat="1" x14ac:dyDescent="0.25">
      <c r="A88" s="5" t="s">
        <v>89</v>
      </c>
      <c r="B88" s="5" t="s">
        <v>97</v>
      </c>
      <c r="E88" s="5">
        <v>0.29072545226727109</v>
      </c>
      <c r="F88" s="5">
        <v>40</v>
      </c>
      <c r="H88" s="5">
        <v>2194751.9870000002</v>
      </c>
      <c r="I88" s="5">
        <v>2194751.9870000002</v>
      </c>
      <c r="J88" s="5">
        <v>2194751.9870000002</v>
      </c>
      <c r="K88" s="5">
        <v>4</v>
      </c>
      <c r="L88" s="5">
        <v>4</v>
      </c>
      <c r="M88" s="5">
        <v>5</v>
      </c>
      <c r="N88" s="5">
        <v>4.333333333333333</v>
      </c>
      <c r="O88" s="5">
        <v>830792.27599999995</v>
      </c>
      <c r="P88" s="5">
        <v>964468.07</v>
      </c>
      <c r="Q88" s="5">
        <v>775153.36899999995</v>
      </c>
      <c r="R88" s="5">
        <v>856804.57166666666</v>
      </c>
      <c r="S88" s="5">
        <v>4</v>
      </c>
      <c r="T88" s="5">
        <v>4</v>
      </c>
      <c r="U88" s="5">
        <v>5</v>
      </c>
      <c r="V88" s="5">
        <v>4.333333333333333</v>
      </c>
      <c r="X88" s="14">
        <v>1.8225293899688355</v>
      </c>
      <c r="Y88" s="14">
        <v>1.8225293899688355</v>
      </c>
      <c r="Z88" s="14">
        <v>2.2781617374610446</v>
      </c>
      <c r="AA88" s="14">
        <v>1.9744068391329053</v>
      </c>
      <c r="AB88" s="5">
        <v>207698.06899999999</v>
      </c>
      <c r="AC88" s="5">
        <v>241117.01749999999</v>
      </c>
      <c r="AD88" s="5">
        <v>155030.67379999999</v>
      </c>
      <c r="AE88" s="14">
        <v>201281.92009999999</v>
      </c>
      <c r="AF88" s="14">
        <v>0.37853583499227511</v>
      </c>
      <c r="AG88" s="14">
        <v>0.43944285081538004</v>
      </c>
      <c r="AH88" s="14">
        <v>0.35318494918396437</v>
      </c>
      <c r="AI88" s="14">
        <v>0.39038787833053989</v>
      </c>
      <c r="AJ88" s="12">
        <v>514.14297321765559</v>
      </c>
      <c r="AK88" s="12">
        <v>553.96408195018307</v>
      </c>
      <c r="AL88" s="12">
        <v>444.19789132158814</v>
      </c>
      <c r="AM88" s="12">
        <v>504.10164882980888</v>
      </c>
      <c r="AN88" s="14">
        <v>282.10407801788438</v>
      </c>
      <c r="AO88" s="14">
        <v>303.95344239669879</v>
      </c>
      <c r="AP88" s="14">
        <v>194.98084091985314</v>
      </c>
      <c r="AQ88" s="14">
        <v>260.34612044481213</v>
      </c>
      <c r="AR88" s="5">
        <v>3115141391.4061069</v>
      </c>
      <c r="AS88" s="5">
        <v>4198252658.5358391</v>
      </c>
      <c r="AT88" s="5">
        <v>2169492373.9258904</v>
      </c>
      <c r="AU88" s="5">
        <f>AVERAGE(AR88:AT88)</f>
        <v>3160962141.2892785</v>
      </c>
    </row>
    <row r="89" spans="1:47" x14ac:dyDescent="0.25">
      <c r="A89" t="s">
        <v>41</v>
      </c>
      <c r="B89" t="s">
        <v>53</v>
      </c>
      <c r="C89" s="9">
        <v>-30.730943409999998</v>
      </c>
      <c r="D89" s="9">
        <v>44.066360299999999</v>
      </c>
      <c r="E89">
        <v>0.43330000000000002</v>
      </c>
      <c r="F89">
        <v>40</v>
      </c>
      <c r="H89">
        <v>1195046.4879999999</v>
      </c>
      <c r="I89">
        <v>1195046.4879999999</v>
      </c>
      <c r="J89">
        <v>1195046.4879999999</v>
      </c>
      <c r="K89">
        <v>13</v>
      </c>
      <c r="L89">
        <v>15</v>
      </c>
      <c r="M89">
        <v>11</v>
      </c>
      <c r="N89">
        <v>13</v>
      </c>
      <c r="O89">
        <v>103791.32399999999</v>
      </c>
      <c r="P89">
        <v>123815.85900000003</v>
      </c>
      <c r="Q89">
        <v>133628.61499999999</v>
      </c>
      <c r="R89">
        <v>120411.93266666667</v>
      </c>
      <c r="S89">
        <v>13</v>
      </c>
      <c r="T89">
        <v>15</v>
      </c>
      <c r="U89">
        <v>11</v>
      </c>
      <c r="V89">
        <v>13</v>
      </c>
      <c r="X89">
        <v>10.878237901653916</v>
      </c>
      <c r="Y89">
        <v>12.551812963446826</v>
      </c>
      <c r="Z89">
        <v>9.2046628398610046</v>
      </c>
      <c r="AA89">
        <v>10.878237901653916</v>
      </c>
      <c r="AB89">
        <v>7983.9479999999994</v>
      </c>
      <c r="AC89">
        <v>8254.3906000000025</v>
      </c>
      <c r="AD89">
        <v>12148.055909090908</v>
      </c>
      <c r="AE89">
        <v>9462.1315030303031</v>
      </c>
      <c r="AF89">
        <v>8.6851285738433967E-2</v>
      </c>
      <c r="AG89">
        <v>0.10360756693843365</v>
      </c>
      <c r="AH89">
        <v>0.11181875880296299</v>
      </c>
      <c r="AI89">
        <v>0.1007592038266102</v>
      </c>
      <c r="AJ89">
        <v>100.80371205286224</v>
      </c>
      <c r="AK89">
        <v>102.49677085822577</v>
      </c>
      <c r="AL89">
        <v>124.34292125455192</v>
      </c>
      <c r="AM89">
        <v>109.21446805521332</v>
      </c>
      <c r="AN89">
        <v>9.2665478512412509</v>
      </c>
      <c r="AO89">
        <v>8.1658937363642288</v>
      </c>
      <c r="AP89">
        <v>13.508688304810258</v>
      </c>
      <c r="AQ89">
        <v>10.31370996413858</v>
      </c>
      <c r="AR89">
        <v>27474655.591010768</v>
      </c>
      <c r="AS89">
        <v>33885570.066480651</v>
      </c>
      <c r="AT89">
        <v>53821990.406423971</v>
      </c>
      <c r="AU89">
        <v>38394072.021305129</v>
      </c>
    </row>
    <row r="90" spans="1:47" x14ac:dyDescent="0.25">
      <c r="A90" t="s">
        <v>25</v>
      </c>
      <c r="B90" t="s">
        <v>26</v>
      </c>
      <c r="E90">
        <v>0.67960264177396057</v>
      </c>
      <c r="F90">
        <v>40</v>
      </c>
      <c r="H90">
        <v>1195046.4879999999</v>
      </c>
      <c r="I90">
        <v>1195046.4879999999</v>
      </c>
      <c r="J90">
        <v>1195046.4879999999</v>
      </c>
      <c r="K90">
        <v>22</v>
      </c>
      <c r="L90">
        <v>27</v>
      </c>
      <c r="M90">
        <v>22</v>
      </c>
      <c r="N90">
        <v>23.666666666666668</v>
      </c>
      <c r="O90">
        <v>88511.106999999989</v>
      </c>
      <c r="P90">
        <v>98482.695000000007</v>
      </c>
      <c r="Q90">
        <v>100220.81599999999</v>
      </c>
      <c r="R90">
        <v>95738.206000000006</v>
      </c>
      <c r="S90">
        <v>22</v>
      </c>
      <c r="T90">
        <v>27</v>
      </c>
      <c r="U90">
        <v>22</v>
      </c>
      <c r="V90">
        <v>23.666666666666668</v>
      </c>
      <c r="X90" s="1">
        <v>18.409325679722009</v>
      </c>
      <c r="Y90" s="1">
        <v>22.593263334204288</v>
      </c>
      <c r="Z90" s="1">
        <v>18.409325679722009</v>
      </c>
      <c r="AA90" s="1">
        <v>19.803971564549435</v>
      </c>
      <c r="AB90">
        <v>4023.2321363636361</v>
      </c>
      <c r="AC90">
        <v>3647.5072222222225</v>
      </c>
      <c r="AD90">
        <v>4555.4916363636357</v>
      </c>
      <c r="AE90" s="1">
        <v>4075.4103316498317</v>
      </c>
      <c r="AF90" s="1">
        <v>7.4064990683441925E-2</v>
      </c>
      <c r="AG90" s="1">
        <v>8.2409091185078664E-2</v>
      </c>
      <c r="AH90" s="1">
        <v>8.3863529165067924E-2</v>
      </c>
      <c r="AI90" s="1">
        <v>8.0112537011196167E-2</v>
      </c>
      <c r="AJ90" s="4">
        <v>71.557510189097613</v>
      </c>
      <c r="AK90" s="4">
        <v>68.134293268455636</v>
      </c>
      <c r="AL90" s="4">
        <v>76.143932432472852</v>
      </c>
      <c r="AM90" s="4">
        <v>71.945245296675367</v>
      </c>
      <c r="AN90" s="1">
        <v>3.8870250564320599</v>
      </c>
      <c r="AO90" s="1">
        <v>3.0156906623270348</v>
      </c>
      <c r="AP90" s="1">
        <v>4.136160865269817</v>
      </c>
      <c r="AQ90" s="1">
        <v>3.6796255280096375</v>
      </c>
      <c r="AR90">
        <v>11806641.310102709</v>
      </c>
      <c r="AS90">
        <v>11909940.462344563</v>
      </c>
      <c r="AT90">
        <v>15137239.885503558</v>
      </c>
      <c r="AU90">
        <v>12951273.885983611</v>
      </c>
    </row>
    <row r="91" spans="1:47" s="6" customFormat="1" x14ac:dyDescent="0.25">
      <c r="A91" s="6" t="s">
        <v>89</v>
      </c>
      <c r="B91" s="6" t="s">
        <v>104</v>
      </c>
      <c r="E91" s="6">
        <v>0.53051730469264768</v>
      </c>
      <c r="F91" s="6">
        <v>40</v>
      </c>
      <c r="H91" s="6">
        <v>1195046.4879999999</v>
      </c>
      <c r="I91" s="6">
        <v>1195046.4879999999</v>
      </c>
      <c r="J91" s="6">
        <v>1195046.4879999999</v>
      </c>
      <c r="K91" s="6">
        <v>25</v>
      </c>
      <c r="L91" s="6">
        <v>36</v>
      </c>
      <c r="M91" s="6">
        <v>26</v>
      </c>
      <c r="N91" s="6">
        <v>29</v>
      </c>
      <c r="O91" s="6">
        <v>349550.62</v>
      </c>
      <c r="P91" s="6">
        <v>371510.84599999984</v>
      </c>
      <c r="Q91" s="6">
        <v>377321.8</v>
      </c>
      <c r="R91" s="6">
        <v>366127.75533333328</v>
      </c>
      <c r="S91" s="6">
        <v>25</v>
      </c>
      <c r="T91" s="6">
        <v>36</v>
      </c>
      <c r="U91" s="6">
        <v>26</v>
      </c>
      <c r="V91" s="6">
        <v>29</v>
      </c>
      <c r="X91" s="6">
        <v>20.919688272411374</v>
      </c>
      <c r="Y91" s="6">
        <v>30.124351112272382</v>
      </c>
      <c r="Z91" s="6">
        <v>21.756475803307833</v>
      </c>
      <c r="AA91" s="6">
        <v>24.266838395997198</v>
      </c>
      <c r="AB91" s="6">
        <v>13982.024799999999</v>
      </c>
      <c r="AC91" s="6">
        <v>10319.745722222218</v>
      </c>
      <c r="AD91" s="6">
        <v>14512.376923076923</v>
      </c>
      <c r="AE91" s="6">
        <v>12938.049148433047</v>
      </c>
      <c r="AF91" s="6">
        <v>0.29249960023312499</v>
      </c>
      <c r="AG91" s="6">
        <v>0.31087564352559299</v>
      </c>
      <c r="AH91" s="6">
        <v>0.31573817737540599</v>
      </c>
      <c r="AI91" s="6">
        <v>0.30637114037804131</v>
      </c>
      <c r="AJ91" s="6">
        <v>133.39904156668103</v>
      </c>
      <c r="AK91" s="6">
        <v>114.60463266501412</v>
      </c>
      <c r="AL91" s="6">
        <v>135.90547414323643</v>
      </c>
      <c r="AM91" s="6">
        <v>127.9697161249772</v>
      </c>
      <c r="AN91" s="6">
        <v>6.3767222450731271</v>
      </c>
      <c r="AO91" s="6">
        <v>3.8043851048570887</v>
      </c>
      <c r="AP91" s="6">
        <v>6.2466676759557496</v>
      </c>
      <c r="AQ91" s="6">
        <v>5.4759250086286544</v>
      </c>
      <c r="AR91" s="6">
        <v>162044259.37379584</v>
      </c>
      <c r="AS91" s="6">
        <v>127114179.63324551</v>
      </c>
      <c r="AT91" s="6">
        <v>181553218.56483987</v>
      </c>
      <c r="AU91" s="6">
        <v>156903885.85729373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91"/>
  <sheetViews>
    <sheetView workbookViewId="0">
      <pane xSplit="2160" ySplit="570" topLeftCell="A80" activePane="bottomRight"/>
      <selection sqref="A1:XFD1048576"/>
      <selection pane="topRight" activeCell="B1" sqref="B1"/>
      <selection pane="bottomLeft" activeCell="A31" sqref="A31:XFD31"/>
      <selection pane="bottomRight" sqref="A1:J91"/>
    </sheetView>
  </sheetViews>
  <sheetFormatPr defaultRowHeight="15" x14ac:dyDescent="0.25"/>
  <cols>
    <col min="1" max="1" width="16.140625" bestFit="1" customWidth="1"/>
    <col min="2" max="2" width="26.140625" customWidth="1"/>
  </cols>
  <sheetData>
    <row r="1" spans="1:160" x14ac:dyDescent="0.25">
      <c r="A1" s="1" t="s">
        <v>123</v>
      </c>
      <c r="B1" s="1" t="s">
        <v>124</v>
      </c>
      <c r="C1" s="1" t="s">
        <v>126</v>
      </c>
      <c r="D1" s="1" t="s">
        <v>130</v>
      </c>
      <c r="E1" s="1" t="s">
        <v>125</v>
      </c>
      <c r="F1" s="1" t="s">
        <v>131</v>
      </c>
      <c r="G1" s="1" t="s">
        <v>127</v>
      </c>
      <c r="H1" s="1" t="s">
        <v>133</v>
      </c>
      <c r="I1" s="1" t="s">
        <v>184</v>
      </c>
      <c r="J1" s="1" t="s">
        <v>134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160" x14ac:dyDescent="0.25">
      <c r="A2" t="s">
        <v>9</v>
      </c>
      <c r="B2" t="s">
        <v>10</v>
      </c>
      <c r="C2">
        <v>0.81066761908279406</v>
      </c>
      <c r="D2">
        <v>6.9732294241371262</v>
      </c>
      <c r="E2">
        <v>14785.325386904762</v>
      </c>
      <c r="F2">
        <v>0.10374911959073513</v>
      </c>
      <c r="G2">
        <v>137.10673097041411</v>
      </c>
      <c r="H2">
        <v>20.038194791117377</v>
      </c>
      <c r="I2">
        <v>61427331.767956816</v>
      </c>
      <c r="J2">
        <v>0.39285714285714285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160" x14ac:dyDescent="0.25">
      <c r="A3" t="s">
        <v>9</v>
      </c>
      <c r="B3" t="s">
        <v>11</v>
      </c>
      <c r="C3">
        <v>0.75175614782434663</v>
      </c>
      <c r="D3">
        <v>10.878237901653916</v>
      </c>
      <c r="E3">
        <v>9663.4285641025635</v>
      </c>
      <c r="F3">
        <v>0.10512107486594559</v>
      </c>
      <c r="G3">
        <v>110.77444240792646</v>
      </c>
      <c r="H3">
        <v>10.183123719980827</v>
      </c>
      <c r="I3">
        <v>40605288.806007899</v>
      </c>
      <c r="J3">
        <v>0.51162790697674421</v>
      </c>
    </row>
    <row r="4" spans="1:160" x14ac:dyDescent="0.25">
      <c r="A4" t="s">
        <v>9</v>
      </c>
      <c r="B4" t="s">
        <v>12</v>
      </c>
      <c r="C4">
        <v>0.58409999999999995</v>
      </c>
      <c r="D4" s="1">
        <v>8.3678753089645515</v>
      </c>
      <c r="E4" s="1">
        <v>13314.689595622896</v>
      </c>
      <c r="F4" s="1">
        <v>0.1117024188378966</v>
      </c>
      <c r="G4" s="4">
        <v>130.14203707094268</v>
      </c>
      <c r="H4" s="1">
        <v>15.63560673138735</v>
      </c>
      <c r="I4">
        <v>59197260.734741114</v>
      </c>
      <c r="J4">
        <v>0.51851851851851849</v>
      </c>
    </row>
    <row r="5" spans="1:160" x14ac:dyDescent="0.25">
      <c r="A5" t="s">
        <v>9</v>
      </c>
      <c r="B5" t="s">
        <v>13</v>
      </c>
      <c r="C5" s="13">
        <v>0.62081469968004654</v>
      </c>
      <c r="D5" s="13">
        <v>7.8100169550335794</v>
      </c>
      <c r="E5" s="13">
        <v>11629.41513968254</v>
      </c>
      <c r="F5" s="13">
        <v>8.1525552613760197E-2</v>
      </c>
      <c r="G5" s="13">
        <v>120.57456512136737</v>
      </c>
      <c r="H5" s="13">
        <v>19.352955891648396</v>
      </c>
      <c r="I5" s="13">
        <v>36284052.554199025</v>
      </c>
      <c r="J5">
        <v>0.4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160" x14ac:dyDescent="0.25">
      <c r="A6" t="s">
        <v>9</v>
      </c>
      <c r="B6" t="s">
        <v>14</v>
      </c>
      <c r="C6">
        <v>0.40068250249312842</v>
      </c>
      <c r="D6" s="1">
        <v>10.599308724688433</v>
      </c>
      <c r="E6" s="1">
        <v>8911.3865581196587</v>
      </c>
      <c r="F6" s="1">
        <v>9.1399731388524877E-2</v>
      </c>
      <c r="G6" s="4">
        <v>105.88369999108339</v>
      </c>
      <c r="H6" s="1">
        <v>10.452974876270316</v>
      </c>
      <c r="I6">
        <v>32649268.868619006</v>
      </c>
      <c r="J6">
        <v>0.8</v>
      </c>
    </row>
    <row r="7" spans="1:160" x14ac:dyDescent="0.25">
      <c r="A7" t="s">
        <v>9</v>
      </c>
      <c r="B7" t="s">
        <v>15</v>
      </c>
      <c r="C7">
        <v>0.57881183534409941</v>
      </c>
      <c r="D7">
        <v>15.222603402413219</v>
      </c>
      <c r="E7">
        <v>11350.294111111112</v>
      </c>
      <c r="F7">
        <v>0.15470735897233465</v>
      </c>
      <c r="G7">
        <v>117.90362084477407</v>
      </c>
      <c r="H7">
        <v>8.8686212596700749</v>
      </c>
      <c r="I7">
        <v>72518314.562368408</v>
      </c>
      <c r="J7">
        <v>0.46153846153846156</v>
      </c>
    </row>
    <row r="8" spans="1:160" s="6" customFormat="1" x14ac:dyDescent="0.25">
      <c r="A8" t="s">
        <v>9</v>
      </c>
      <c r="B8" t="s">
        <v>16</v>
      </c>
      <c r="C8">
        <v>0.76559999999999995</v>
      </c>
      <c r="D8" s="1">
        <v>12.551812963446826</v>
      </c>
      <c r="E8" s="1">
        <v>5697.8472259259252</v>
      </c>
      <c r="F8" s="1">
        <v>7.1344492332418782E-2</v>
      </c>
      <c r="G8" s="4">
        <v>85.148161480131222</v>
      </c>
      <c r="H8" s="1">
        <v>6.9823981683417848</v>
      </c>
      <c r="I8">
        <v>16080355.753574846</v>
      </c>
      <c r="J8">
        <v>0.65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</row>
    <row r="9" spans="1:160" x14ac:dyDescent="0.25">
      <c r="A9" t="s">
        <v>9</v>
      </c>
      <c r="B9" t="s">
        <v>17</v>
      </c>
      <c r="C9">
        <v>0.67912002214396328</v>
      </c>
      <c r="D9">
        <v>11.436096255584886</v>
      </c>
      <c r="E9">
        <v>6761.5003386243379</v>
      </c>
      <c r="F9">
        <v>7.6790168071408663E-2</v>
      </c>
      <c r="G9">
        <v>92.757030779235592</v>
      </c>
      <c r="H9">
        <v>8.827887652112766</v>
      </c>
      <c r="I9">
        <v>20446914.285959031</v>
      </c>
      <c r="J9">
        <v>0.34375</v>
      </c>
    </row>
    <row r="10" spans="1:160" x14ac:dyDescent="0.25">
      <c r="A10" t="s">
        <v>9</v>
      </c>
      <c r="B10" t="s">
        <v>18</v>
      </c>
      <c r="C10">
        <v>0.73558537984876549</v>
      </c>
      <c r="D10">
        <v>8.6468044859300353</v>
      </c>
      <c r="E10">
        <v>6725.546886538461</v>
      </c>
      <c r="F10">
        <v>5.8000628730910643E-2</v>
      </c>
      <c r="G10">
        <v>92.455622065375564</v>
      </c>
      <c r="H10">
        <v>11.144252807359159</v>
      </c>
      <c r="I10">
        <v>15490906.795336746</v>
      </c>
      <c r="J10">
        <v>0.58974358974358976</v>
      </c>
    </row>
    <row r="11" spans="1:160" x14ac:dyDescent="0.25">
      <c r="A11" t="s">
        <v>9</v>
      </c>
      <c r="B11" t="s">
        <v>19</v>
      </c>
      <c r="C11" s="13">
        <v>0.676527130822693</v>
      </c>
      <c r="D11" s="13">
        <v>6.4153710702061559</v>
      </c>
      <c r="E11" s="13">
        <v>20303.718991666665</v>
      </c>
      <c r="F11" s="13">
        <v>0.12579691460504924</v>
      </c>
      <c r="G11" s="13">
        <v>160.42752349802595</v>
      </c>
      <c r="H11" s="13">
        <v>27.67555834307667</v>
      </c>
      <c r="I11" s="13">
        <v>99175189.911499381</v>
      </c>
      <c r="J11">
        <v>0.78125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160" x14ac:dyDescent="0.25">
      <c r="A12" t="s">
        <v>9</v>
      </c>
      <c r="B12" t="s">
        <v>20</v>
      </c>
      <c r="C12" s="4">
        <v>0.65628884712941571</v>
      </c>
      <c r="D12">
        <v>11.993954609515855</v>
      </c>
      <c r="E12">
        <v>8189.2302740196074</v>
      </c>
      <c r="F12">
        <v>9.6381484031439632E-2</v>
      </c>
      <c r="G12">
        <v>101.43856155091504</v>
      </c>
      <c r="H12">
        <v>9.0394394364978723</v>
      </c>
      <c r="I12">
        <v>32390674.722041208</v>
      </c>
      <c r="J12">
        <v>0.58823529411764708</v>
      </c>
    </row>
    <row r="13" spans="1:160" s="5" customFormat="1" x14ac:dyDescent="0.25">
      <c r="A13" t="s">
        <v>9</v>
      </c>
      <c r="B13" t="s">
        <v>21</v>
      </c>
      <c r="C13">
        <v>0.7983398247188751</v>
      </c>
      <c r="D13">
        <v>13.667529671308763</v>
      </c>
      <c r="E13">
        <v>4620.849304761904</v>
      </c>
      <c r="F13">
        <v>5.8827257940111184E-2</v>
      </c>
      <c r="G13">
        <v>76.307368954881454</v>
      </c>
      <c r="H13">
        <v>6.6084869064671947</v>
      </c>
      <c r="I13">
        <v>10519044.246361697</v>
      </c>
      <c r="J13">
        <v>0.60526315789473684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160" x14ac:dyDescent="0.25">
      <c r="A14" t="s">
        <v>9</v>
      </c>
      <c r="B14" s="8" t="s">
        <v>22</v>
      </c>
      <c r="C14" s="13">
        <v>0.55543222073066856</v>
      </c>
      <c r="D14" s="13">
        <v>11.436096255584886</v>
      </c>
      <c r="E14" s="13">
        <v>22593.611634920639</v>
      </c>
      <c r="F14" s="13">
        <v>0.25669804598708917</v>
      </c>
      <c r="G14" s="13">
        <v>169.43784014635739</v>
      </c>
      <c r="H14" s="13">
        <v>14.996744762032877</v>
      </c>
      <c r="I14" s="13">
        <v>229716960.60155657</v>
      </c>
      <c r="J14">
        <v>0.72222222222222221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160" x14ac:dyDescent="0.25">
      <c r="A15" t="s">
        <v>9</v>
      </c>
      <c r="B15" t="s">
        <v>23</v>
      </c>
      <c r="C15">
        <v>0.57846245296784049</v>
      </c>
      <c r="D15" s="1">
        <v>15.620033910067159</v>
      </c>
      <c r="E15" s="1">
        <v>9450.0379941077463</v>
      </c>
      <c r="F15" s="1">
        <v>0.14686860198529786</v>
      </c>
      <c r="G15" s="4">
        <v>109.59967500780323</v>
      </c>
      <c r="H15" s="1">
        <v>7.1577848780068898</v>
      </c>
      <c r="I15">
        <v>54971725.834973603</v>
      </c>
      <c r="J15">
        <v>0.48484848484848486</v>
      </c>
    </row>
    <row r="16" spans="1:160" x14ac:dyDescent="0.25">
      <c r="A16" t="s">
        <v>9</v>
      </c>
      <c r="B16" t="s">
        <v>24</v>
      </c>
      <c r="C16">
        <v>0.58089999999999997</v>
      </c>
      <c r="D16">
        <v>19.246113210618464</v>
      </c>
      <c r="E16">
        <v>9985.3052183845048</v>
      </c>
      <c r="F16">
        <v>0.18370317378537551</v>
      </c>
      <c r="G16">
        <v>112.34703531236489</v>
      </c>
      <c r="H16">
        <v>6.3596214309120498</v>
      </c>
      <c r="I16">
        <v>71650528.229385167</v>
      </c>
      <c r="J16">
        <v>0.63829787234042556</v>
      </c>
    </row>
    <row r="17" spans="1:160" x14ac:dyDescent="0.25">
      <c r="A17" t="s">
        <v>25</v>
      </c>
      <c r="B17" t="s">
        <v>27</v>
      </c>
      <c r="C17">
        <v>0.70348502853313366</v>
      </c>
      <c r="D17">
        <v>130.23782910953534</v>
      </c>
      <c r="E17">
        <v>929.19214111111114</v>
      </c>
      <c r="F17">
        <v>0.12081624188051072</v>
      </c>
      <c r="G17">
        <v>34.381566249081295</v>
      </c>
      <c r="H17">
        <v>0.26531867543109744</v>
      </c>
      <c r="I17">
        <v>4448672.2528409101</v>
      </c>
      <c r="J17">
        <v>0.28947368421052633</v>
      </c>
    </row>
    <row r="18" spans="1:160" ht="15.75" x14ac:dyDescent="0.25">
      <c r="A18" t="s">
        <v>25</v>
      </c>
      <c r="B18" s="9" t="s">
        <v>28</v>
      </c>
      <c r="C18" s="10">
        <v>0.33480114177560327</v>
      </c>
      <c r="D18" s="11">
        <v>38.902208695056011</v>
      </c>
      <c r="E18" s="11">
        <v>2066.5030634920636</v>
      </c>
      <c r="F18" s="11">
        <v>7.9014687090820129E-2</v>
      </c>
      <c r="G18" s="9">
        <v>51.114798812861515</v>
      </c>
      <c r="H18" s="11">
        <v>1.343224844831177</v>
      </c>
      <c r="I18" s="9">
        <v>6536514.3569024755</v>
      </c>
      <c r="J18">
        <v>0.30232558139534882</v>
      </c>
    </row>
    <row r="19" spans="1:160" x14ac:dyDescent="0.25">
      <c r="A19" t="s">
        <v>25</v>
      </c>
      <c r="B19" t="s">
        <v>29</v>
      </c>
      <c r="C19">
        <v>0.33744936918528579</v>
      </c>
      <c r="D19" s="1">
        <v>13.667529671308765</v>
      </c>
      <c r="E19" s="1">
        <v>2984.0563325396829</v>
      </c>
      <c r="F19" s="1">
        <v>4.0449053783309118E-2</v>
      </c>
      <c r="G19" s="4">
        <v>61.552746884954963</v>
      </c>
      <c r="H19" s="1">
        <v>4.6304662992759411</v>
      </c>
      <c r="I19">
        <v>4786179.9361776579</v>
      </c>
      <c r="J19">
        <v>0.89473684210526316</v>
      </c>
      <c r="ET19">
        <v>5631.4570000000003</v>
      </c>
      <c r="EU19">
        <v>5337.0349999999999</v>
      </c>
      <c r="EV19">
        <v>3223.14</v>
      </c>
      <c r="EW19">
        <v>361.57</v>
      </c>
      <c r="EX19">
        <v>3304.4940000000001</v>
      </c>
      <c r="EY19">
        <v>1255418.388</v>
      </c>
      <c r="EZ19">
        <v>3304.4940000000001</v>
      </c>
      <c r="FA19">
        <v>2594.2669999999998</v>
      </c>
      <c r="FB19">
        <v>8057.8509999999997</v>
      </c>
      <c r="FC19">
        <v>5631.4570000000003</v>
      </c>
      <c r="FD19">
        <v>8472.366</v>
      </c>
    </row>
    <row r="20" spans="1:160" x14ac:dyDescent="0.25">
      <c r="A20" t="s">
        <v>25</v>
      </c>
      <c r="B20" t="s">
        <v>30</v>
      </c>
      <c r="C20" s="1">
        <v>0.55897635758884956</v>
      </c>
      <c r="D20">
        <v>6.415371070206155</v>
      </c>
      <c r="E20">
        <v>9891.6245833333323</v>
      </c>
      <c r="F20">
        <v>6.1507413369623933E-2</v>
      </c>
      <c r="G20">
        <v>111.61936796618038</v>
      </c>
      <c r="H20">
        <v>18.209674048579338</v>
      </c>
      <c r="I20">
        <v>24307452.515014526</v>
      </c>
      <c r="J20">
        <v>0.39285714285714285</v>
      </c>
    </row>
    <row r="21" spans="1:160" x14ac:dyDescent="0.25">
      <c r="A21" t="s">
        <v>25</v>
      </c>
      <c r="B21" t="s">
        <v>31</v>
      </c>
      <c r="C21">
        <v>0.49549352503304078</v>
      </c>
      <c r="D21">
        <v>8.3678753089645515</v>
      </c>
      <c r="E21">
        <v>14454.826018162394</v>
      </c>
      <c r="F21">
        <v>0.11459976637606197</v>
      </c>
      <c r="G21">
        <v>133.0619937484374</v>
      </c>
      <c r="H21">
        <v>17.010762232171878</v>
      </c>
      <c r="I21">
        <v>72101070.797921553</v>
      </c>
      <c r="J21">
        <v>0.34285714285714286</v>
      </c>
    </row>
    <row r="22" spans="1:160" x14ac:dyDescent="0.25">
      <c r="A22" s="5" t="s">
        <v>25</v>
      </c>
      <c r="B22" s="5" t="s">
        <v>225</v>
      </c>
      <c r="C22" s="12">
        <v>0.55324150580451614</v>
      </c>
      <c r="D22" s="5">
        <v>13.109671317377796</v>
      </c>
      <c r="E22" s="5">
        <v>4692.6788013071891</v>
      </c>
      <c r="F22" s="5">
        <v>6.143213428976943E-2</v>
      </c>
      <c r="G22" s="5">
        <v>77.273613230480507</v>
      </c>
      <c r="H22" s="5">
        <v>5.9189804144119238</v>
      </c>
      <c r="I22" s="5">
        <v>11416118.022396715</v>
      </c>
      <c r="J22">
        <v>0.5714285714285714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</row>
    <row r="23" spans="1:160" x14ac:dyDescent="0.25">
      <c r="A23" t="s">
        <v>25</v>
      </c>
      <c r="B23" t="s">
        <v>32</v>
      </c>
      <c r="C23">
        <v>0.47336400696329806</v>
      </c>
      <c r="D23">
        <v>6.6943002471716406</v>
      </c>
      <c r="E23">
        <v>3837.5962555555561</v>
      </c>
      <c r="F23">
        <v>2.3956757571760679E-2</v>
      </c>
      <c r="G23">
        <v>69.312809474861083</v>
      </c>
      <c r="H23">
        <v>11.799073971030543</v>
      </c>
      <c r="I23">
        <v>3610022.616766376</v>
      </c>
      <c r="J23">
        <v>0.6</v>
      </c>
    </row>
    <row r="24" spans="1:160" x14ac:dyDescent="0.25">
      <c r="A24" t="s">
        <v>25</v>
      </c>
      <c r="B24" t="s">
        <v>33</v>
      </c>
      <c r="C24">
        <v>0.5701227628830926</v>
      </c>
      <c r="D24">
        <v>30.961138643168837</v>
      </c>
      <c r="E24">
        <v>3858.167955387205</v>
      </c>
      <c r="F24">
        <v>0.11850924134648949</v>
      </c>
      <c r="G24">
        <v>69.92547068226979</v>
      </c>
      <c r="H24">
        <v>2.2901962163127405</v>
      </c>
      <c r="I24">
        <v>18269355.262236286</v>
      </c>
      <c r="J24">
        <v>0.59459459459459463</v>
      </c>
    </row>
    <row r="25" spans="1:160" s="5" customFormat="1" x14ac:dyDescent="0.25">
      <c r="A25" t="s">
        <v>25</v>
      </c>
      <c r="B25" t="s">
        <v>34</v>
      </c>
      <c r="C25">
        <v>0.42844868760746069</v>
      </c>
      <c r="D25">
        <v>6.9732294241371262</v>
      </c>
      <c r="E25">
        <v>13567.13438888889</v>
      </c>
      <c r="F25">
        <v>9.4379562468256628E-2</v>
      </c>
      <c r="G25">
        <v>131.2635667467583</v>
      </c>
      <c r="H25">
        <v>18.903403903702067</v>
      </c>
      <c r="I25">
        <v>51052607.563226096</v>
      </c>
      <c r="J25">
        <v>0.45945945945945948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</row>
    <row r="26" spans="1:160" x14ac:dyDescent="0.25">
      <c r="A26" t="s">
        <v>25</v>
      </c>
      <c r="B26" t="s">
        <v>35</v>
      </c>
      <c r="C26">
        <v>0.51264260027349029</v>
      </c>
      <c r="D26">
        <v>47.359210585285574</v>
      </c>
      <c r="E26">
        <v>3595.7135476190474</v>
      </c>
      <c r="F26">
        <v>0.1511678026120063</v>
      </c>
      <c r="G26">
        <v>66.369003993843407</v>
      </c>
      <c r="H26">
        <v>1.6329407156844269</v>
      </c>
      <c r="I26">
        <v>22660026.350645196</v>
      </c>
      <c r="J26">
        <v>0.46153846153846156</v>
      </c>
    </row>
    <row r="27" spans="1:160" x14ac:dyDescent="0.25">
      <c r="A27" t="s">
        <v>25</v>
      </c>
      <c r="B27" s="9" t="s">
        <v>36</v>
      </c>
      <c r="C27" s="9">
        <v>0.40003455766098678</v>
      </c>
      <c r="D27" s="11">
        <v>13.667529671308765</v>
      </c>
      <c r="E27" s="11">
        <v>10153.717460705959</v>
      </c>
      <c r="F27" s="11">
        <v>0.14186451771461686</v>
      </c>
      <c r="G27" s="9">
        <v>113.49726882993671</v>
      </c>
      <c r="H27" s="11">
        <v>8.6833306392757734</v>
      </c>
      <c r="I27" s="9">
        <v>59093606.654750742</v>
      </c>
      <c r="J27">
        <v>0.5901639344262295</v>
      </c>
    </row>
    <row r="28" spans="1:160" x14ac:dyDescent="0.25">
      <c r="A28" t="s">
        <v>25</v>
      </c>
      <c r="B28" t="s">
        <v>37</v>
      </c>
      <c r="C28" s="1">
        <v>0.53217012810428521</v>
      </c>
      <c r="D28">
        <v>93.027020792525249</v>
      </c>
      <c r="E28">
        <v>1214.6460019493177</v>
      </c>
      <c r="F28">
        <v>0.11295982751071883</v>
      </c>
      <c r="G28">
        <v>39.297716206039198</v>
      </c>
      <c r="H28">
        <v>0.42276866137877639</v>
      </c>
      <c r="I28">
        <v>5457125.0686635645</v>
      </c>
      <c r="J28">
        <v>0.17391304347826086</v>
      </c>
    </row>
    <row r="29" spans="1:160" x14ac:dyDescent="0.25">
      <c r="A29" t="s">
        <v>25</v>
      </c>
      <c r="B29" s="9" t="s">
        <v>38</v>
      </c>
      <c r="C29" s="9">
        <v>0.52264864146250767</v>
      </c>
      <c r="D29" s="11">
        <v>21.198617449376862</v>
      </c>
      <c r="E29" s="11">
        <v>4695.9658744588751</v>
      </c>
      <c r="F29" s="11">
        <v>9.8857774309445978E-2</v>
      </c>
      <c r="G29" s="9">
        <v>77.243311312342044</v>
      </c>
      <c r="H29" s="11">
        <v>3.6945804972985479</v>
      </c>
      <c r="I29" s="9">
        <v>18385070.243876819</v>
      </c>
      <c r="J29">
        <v>0.23076923076923078</v>
      </c>
    </row>
    <row r="30" spans="1:160" s="5" customFormat="1" x14ac:dyDescent="0.25">
      <c r="A30" t="s">
        <v>25</v>
      </c>
      <c r="B30" t="s">
        <v>39</v>
      </c>
      <c r="C30">
        <v>0.37470189063159665</v>
      </c>
      <c r="D30">
        <v>15.620033910067162</v>
      </c>
      <c r="E30">
        <v>6112.8990509852802</v>
      </c>
      <c r="F30">
        <v>9.2863534136701578E-2</v>
      </c>
      <c r="G30">
        <v>88.10117802037729</v>
      </c>
      <c r="H30">
        <v>6.2723141144488563</v>
      </c>
      <c r="I30">
        <v>22074372.055652566</v>
      </c>
      <c r="J30">
        <v>0.6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</row>
    <row r="31" spans="1:160" x14ac:dyDescent="0.25">
      <c r="A31" t="s">
        <v>25</v>
      </c>
      <c r="B31" t="s">
        <v>26</v>
      </c>
      <c r="C31">
        <v>0.67960264177396057</v>
      </c>
      <c r="D31" s="1">
        <v>19.803971564549435</v>
      </c>
      <c r="E31" s="1">
        <v>4075.4103316498317</v>
      </c>
      <c r="F31" s="1">
        <v>8.0112537011196167E-2</v>
      </c>
      <c r="G31" s="4">
        <v>71.945245296675367</v>
      </c>
      <c r="H31" s="1">
        <v>3.6796255280096375</v>
      </c>
      <c r="I31">
        <v>12951273.885983611</v>
      </c>
      <c r="J31">
        <v>0.29411764705882354</v>
      </c>
    </row>
    <row r="32" spans="1:160" x14ac:dyDescent="0.25">
      <c r="A32" t="s">
        <v>41</v>
      </c>
      <c r="B32" t="s">
        <v>44</v>
      </c>
      <c r="C32" s="13">
        <v>0.36099999999999999</v>
      </c>
      <c r="D32" s="13">
        <v>11.436096255584886</v>
      </c>
      <c r="E32" s="13">
        <v>9838.6098291666694</v>
      </c>
      <c r="F32" s="13">
        <v>0.11146217406955528</v>
      </c>
      <c r="G32" s="13">
        <v>111.84217419213307</v>
      </c>
      <c r="H32" s="13">
        <v>10.262172989878195</v>
      </c>
      <c r="I32" s="13">
        <v>43229151.643654257</v>
      </c>
      <c r="J32">
        <v>0.75</v>
      </c>
    </row>
    <row r="33" spans="1:10" x14ac:dyDescent="0.25">
      <c r="A33" t="s">
        <v>41</v>
      </c>
      <c r="B33" t="s">
        <v>47</v>
      </c>
      <c r="C33" s="13">
        <v>0.499</v>
      </c>
      <c r="D33" s="13">
        <v>7.5310877780680956</v>
      </c>
      <c r="E33" s="13">
        <v>14669.116571296296</v>
      </c>
      <c r="F33" s="13">
        <v>0.11115205224272973</v>
      </c>
      <c r="G33" s="13">
        <v>136.13845816008657</v>
      </c>
      <c r="H33" s="13">
        <v>18.182422120356193</v>
      </c>
      <c r="I33" s="13">
        <v>66898860.40469265</v>
      </c>
      <c r="J33">
        <v>0.76666666666666672</v>
      </c>
    </row>
    <row r="34" spans="1:10" x14ac:dyDescent="0.25">
      <c r="A34" t="s">
        <v>41</v>
      </c>
      <c r="B34" t="s">
        <v>49</v>
      </c>
      <c r="C34">
        <v>0.40429999999999999</v>
      </c>
      <c r="D34" s="1">
        <v>3.9050084775167897</v>
      </c>
      <c r="E34" s="1">
        <v>17715.320811111113</v>
      </c>
      <c r="F34" s="1">
        <v>6.6041093066944639E-2</v>
      </c>
      <c r="G34" s="4">
        <v>149.47517128980539</v>
      </c>
      <c r="H34" s="1">
        <v>42.708327276051996</v>
      </c>
      <c r="I34">
        <v>45895365.123307437</v>
      </c>
      <c r="J34">
        <v>0.29508196721311475</v>
      </c>
    </row>
    <row r="35" spans="1:10" x14ac:dyDescent="0.25">
      <c r="A35" t="s">
        <v>41</v>
      </c>
      <c r="B35" t="s">
        <v>48</v>
      </c>
      <c r="C35">
        <v>0.44519999999999998</v>
      </c>
      <c r="D35" s="1">
        <v>5.5785835393097001</v>
      </c>
      <c r="E35" s="1">
        <v>16203.531488888888</v>
      </c>
      <c r="F35" s="1">
        <v>8.7262258035270671E-2</v>
      </c>
      <c r="G35" s="4">
        <v>142.72997896047133</v>
      </c>
      <c r="H35" s="1">
        <v>27.64445494506862</v>
      </c>
      <c r="I35">
        <v>56548580.52425047</v>
      </c>
      <c r="J35">
        <v>0.21276595744680851</v>
      </c>
    </row>
    <row r="36" spans="1:10" x14ac:dyDescent="0.25">
      <c r="A36" t="s">
        <v>41</v>
      </c>
      <c r="B36" t="s">
        <v>42</v>
      </c>
      <c r="C36">
        <v>0.50376604790238755</v>
      </c>
      <c r="D36">
        <v>3.0682209466203347</v>
      </c>
      <c r="E36">
        <v>26559.989027777778</v>
      </c>
      <c r="F36">
        <v>8.0941688298014847E-2</v>
      </c>
      <c r="G36">
        <v>183.78187649788734</v>
      </c>
      <c r="H36">
        <v>61.232850165397416</v>
      </c>
      <c r="I36">
        <v>84867864.323657796</v>
      </c>
      <c r="J36">
        <v>0.33333333333333331</v>
      </c>
    </row>
    <row r="37" spans="1:10" x14ac:dyDescent="0.25">
      <c r="A37" t="s">
        <v>41</v>
      </c>
      <c r="B37" t="s">
        <v>43</v>
      </c>
      <c r="C37">
        <v>0.62135835131556005</v>
      </c>
      <c r="D37">
        <v>12.551812963446826</v>
      </c>
      <c r="E37">
        <v>9088.6268227513228</v>
      </c>
      <c r="F37">
        <v>0.11384517425289205</v>
      </c>
      <c r="G37">
        <v>107.41650689164514</v>
      </c>
      <c r="H37">
        <v>8.7358011103071647</v>
      </c>
      <c r="I37">
        <v>41281633.077898018</v>
      </c>
      <c r="J37">
        <v>0.63888888888888884</v>
      </c>
    </row>
    <row r="38" spans="1:10" x14ac:dyDescent="0.25">
      <c r="A38" t="s">
        <v>41</v>
      </c>
      <c r="B38" t="s">
        <v>46</v>
      </c>
      <c r="C38">
        <v>0.441817625184518</v>
      </c>
      <c r="D38">
        <v>16.735750617929103</v>
      </c>
      <c r="E38">
        <v>10990.27120128205</v>
      </c>
      <c r="F38">
        <v>0.16007847665699626</v>
      </c>
      <c r="G38">
        <v>117.09989074570069</v>
      </c>
      <c r="H38">
        <v>9.2609141018431007</v>
      </c>
      <c r="I38">
        <v>66495419.868397474</v>
      </c>
      <c r="J38">
        <v>0.48648648648648651</v>
      </c>
    </row>
    <row r="39" spans="1:10" x14ac:dyDescent="0.25">
      <c r="A39" t="s">
        <v>41</v>
      </c>
      <c r="B39" t="s">
        <v>52</v>
      </c>
      <c r="C39">
        <v>0.52010012266372441</v>
      </c>
      <c r="D39">
        <v>12.551812963446826</v>
      </c>
      <c r="E39">
        <v>12571.281033333333</v>
      </c>
      <c r="F39">
        <v>0.15608219808990953</v>
      </c>
      <c r="G39">
        <v>126.29830567246785</v>
      </c>
      <c r="H39">
        <v>10.990680855906648</v>
      </c>
      <c r="I39">
        <v>77704359.580416769</v>
      </c>
      <c r="J39">
        <v>0.70588235294117652</v>
      </c>
    </row>
    <row r="40" spans="1:10" x14ac:dyDescent="0.25">
      <c r="A40" t="s">
        <v>41</v>
      </c>
      <c r="B40" t="s">
        <v>50</v>
      </c>
      <c r="C40">
        <v>0.65189418686482903</v>
      </c>
      <c r="D40">
        <v>25.661484280824624</v>
      </c>
      <c r="E40">
        <v>9039.3853022792027</v>
      </c>
      <c r="F40">
        <v>0.22396889048888616</v>
      </c>
      <c r="G40">
        <v>106.33161041825402</v>
      </c>
      <c r="H40">
        <v>4.2910116817716029</v>
      </c>
      <c r="I40">
        <v>82986184.637582541</v>
      </c>
      <c r="J40">
        <v>0.34090909090909088</v>
      </c>
    </row>
    <row r="41" spans="1:10" x14ac:dyDescent="0.25">
      <c r="A41" t="s">
        <v>41</v>
      </c>
      <c r="B41" t="s">
        <v>51</v>
      </c>
      <c r="C41" s="4">
        <v>0.2880655420224314</v>
      </c>
      <c r="D41">
        <v>9.2046628398610064</v>
      </c>
      <c r="E41">
        <v>16632.309954497356</v>
      </c>
      <c r="F41">
        <v>0.15197930191314868</v>
      </c>
      <c r="G41">
        <v>145.25623007246858</v>
      </c>
      <c r="H41">
        <v>16.412333141930485</v>
      </c>
      <c r="I41">
        <v>100567200.45179076</v>
      </c>
      <c r="J41">
        <v>0.5</v>
      </c>
    </row>
    <row r="42" spans="1:10" x14ac:dyDescent="0.25">
      <c r="A42" t="s">
        <v>41</v>
      </c>
      <c r="B42" t="s">
        <v>55</v>
      </c>
      <c r="C42" s="1">
        <v>0.38656083337514391</v>
      </c>
      <c r="D42">
        <v>16.456821440963612</v>
      </c>
      <c r="E42">
        <v>4856.0988024242424</v>
      </c>
      <c r="F42">
        <v>7.3681749525379134E-2</v>
      </c>
      <c r="G42">
        <v>77.735285762789857</v>
      </c>
      <c r="H42">
        <v>5.4776610413929099</v>
      </c>
      <c r="I42">
        <v>14140969.014884425</v>
      </c>
      <c r="J42">
        <v>0.33333333333333331</v>
      </c>
    </row>
    <row r="43" spans="1:10" x14ac:dyDescent="0.25">
      <c r="A43" s="9" t="s">
        <v>41</v>
      </c>
      <c r="B43" s="9" t="s">
        <v>54</v>
      </c>
      <c r="C43" s="9">
        <v>0.42521809692440576</v>
      </c>
      <c r="D43" s="11">
        <v>5.2996543623442145</v>
      </c>
      <c r="E43" s="11">
        <v>10294.101742857143</v>
      </c>
      <c r="F43" s="11">
        <v>5.3087310803706024E-2</v>
      </c>
      <c r="G43" s="9">
        <v>113.86099429269082</v>
      </c>
      <c r="H43" s="11">
        <v>22.357995125289467</v>
      </c>
      <c r="I43" s="9">
        <v>21923749.595242534</v>
      </c>
      <c r="J43">
        <v>0.6</v>
      </c>
    </row>
    <row r="44" spans="1:10" x14ac:dyDescent="0.25">
      <c r="A44" t="s">
        <v>41</v>
      </c>
      <c r="B44" t="s">
        <v>45</v>
      </c>
      <c r="C44">
        <v>0.37609999999999999</v>
      </c>
      <c r="D44" s="1">
        <v>10.320379547722945</v>
      </c>
      <c r="E44" s="1">
        <v>13601.705930555558</v>
      </c>
      <c r="F44" s="1">
        <v>0.1058544142594058</v>
      </c>
      <c r="G44" s="4">
        <v>128.50194653133261</v>
      </c>
      <c r="H44" s="1">
        <v>20.457648116935427</v>
      </c>
      <c r="I44">
        <v>55382724.639558233</v>
      </c>
      <c r="J44">
        <v>0.6</v>
      </c>
    </row>
    <row r="45" spans="1:10" x14ac:dyDescent="0.25">
      <c r="A45" t="s">
        <v>41</v>
      </c>
      <c r="B45" t="s">
        <v>56</v>
      </c>
      <c r="C45">
        <v>0.41849999999999998</v>
      </c>
      <c r="D45" s="1">
        <v>5.8575127162751857</v>
      </c>
      <c r="E45" s="1">
        <v>18569.752966666667</v>
      </c>
      <c r="F45" s="1">
        <v>0.1083494337948578</v>
      </c>
      <c r="G45" s="4">
        <v>153.72186795828404</v>
      </c>
      <c r="H45" s="1">
        <v>27.618202109830815</v>
      </c>
      <c r="I45">
        <v>79459704.744554222</v>
      </c>
      <c r="J45">
        <v>0.43243243243243246</v>
      </c>
    </row>
    <row r="46" spans="1:10" x14ac:dyDescent="0.25">
      <c r="A46" t="s">
        <v>41</v>
      </c>
      <c r="B46" t="s">
        <v>53</v>
      </c>
      <c r="C46">
        <v>0.43330000000000002</v>
      </c>
      <c r="D46">
        <v>10.878237901653916</v>
      </c>
      <c r="E46">
        <v>9462.1315030303031</v>
      </c>
      <c r="F46">
        <v>0.1007592038266102</v>
      </c>
      <c r="G46">
        <v>109.21446805521332</v>
      </c>
      <c r="H46">
        <v>10.31370996413858</v>
      </c>
      <c r="I46">
        <v>38394072.021305129</v>
      </c>
      <c r="J46">
        <v>0.76</v>
      </c>
    </row>
    <row r="47" spans="1:10" x14ac:dyDescent="0.25">
      <c r="A47" t="s">
        <v>57</v>
      </c>
      <c r="B47" t="s">
        <v>60</v>
      </c>
      <c r="C47">
        <v>0.71274256475382325</v>
      </c>
      <c r="D47">
        <v>99.7926223047089</v>
      </c>
      <c r="E47">
        <v>481.53999436392922</v>
      </c>
      <c r="F47">
        <v>4.8447374709901792E-2</v>
      </c>
      <c r="G47">
        <v>24.741561216696521</v>
      </c>
      <c r="H47">
        <v>0.25031874189623665</v>
      </c>
      <c r="I47">
        <v>936630.71429094195</v>
      </c>
      <c r="J47">
        <v>0.94444444444444442</v>
      </c>
    </row>
    <row r="48" spans="1:10" x14ac:dyDescent="0.25">
      <c r="A48" t="s">
        <v>57</v>
      </c>
      <c r="B48" t="s">
        <v>68</v>
      </c>
      <c r="C48">
        <v>0.92223587663009576</v>
      </c>
      <c r="D48">
        <v>57.507612853561056</v>
      </c>
      <c r="E48">
        <v>937.5056166666667</v>
      </c>
      <c r="F48">
        <v>5.3803004570141831E-2</v>
      </c>
      <c r="G48">
        <v>34.537663765400147</v>
      </c>
      <c r="H48">
        <v>0.60568401171559272</v>
      </c>
      <c r="I48">
        <v>1996700.6482765127</v>
      </c>
      <c r="J48">
        <v>0.39534883720930231</v>
      </c>
    </row>
    <row r="49" spans="1:10" x14ac:dyDescent="0.25">
      <c r="A49" t="s">
        <v>57</v>
      </c>
      <c r="B49" t="s">
        <v>65</v>
      </c>
      <c r="C49">
        <v>0.70219420229473228</v>
      </c>
      <c r="D49">
        <v>71.038815877928357</v>
      </c>
      <c r="E49">
        <v>588.59534544695066</v>
      </c>
      <c r="F49">
        <v>4.0982852733502002E-2</v>
      </c>
      <c r="G49">
        <v>27.317379180195072</v>
      </c>
      <c r="H49">
        <v>0.42765283521822234</v>
      </c>
      <c r="I49">
        <v>948599.34186573757</v>
      </c>
      <c r="J49">
        <v>0.63888888888888884</v>
      </c>
    </row>
    <row r="50" spans="1:10" x14ac:dyDescent="0.25">
      <c r="A50" t="s">
        <v>57</v>
      </c>
      <c r="B50" t="s">
        <v>64</v>
      </c>
      <c r="C50">
        <v>0.61521933201034618</v>
      </c>
      <c r="D50">
        <v>76.113017012066095</v>
      </c>
      <c r="E50">
        <v>1685.6565976307193</v>
      </c>
      <c r="F50">
        <v>0.12322481293285188</v>
      </c>
      <c r="G50">
        <v>45.873386815864954</v>
      </c>
      <c r="H50">
        <v>0.62987019323464299</v>
      </c>
      <c r="I50">
        <v>8515676.5826539285</v>
      </c>
      <c r="J50">
        <v>0.61111111111111116</v>
      </c>
    </row>
    <row r="51" spans="1:10" x14ac:dyDescent="0.25">
      <c r="A51" t="s">
        <v>57</v>
      </c>
      <c r="B51" t="s">
        <v>71</v>
      </c>
      <c r="C51">
        <v>0.75649311308190059</v>
      </c>
      <c r="D51">
        <v>143.76903213390264</v>
      </c>
      <c r="E51">
        <v>379.64567437275991</v>
      </c>
      <c r="F51">
        <v>5.353250059908133E-2</v>
      </c>
      <c r="G51">
        <v>21.894083603300157</v>
      </c>
      <c r="H51">
        <v>0.15583680394549401</v>
      </c>
      <c r="I51">
        <v>814749.37470638601</v>
      </c>
      <c r="J51">
        <v>0.57499999999999996</v>
      </c>
    </row>
    <row r="52" spans="1:10" s="5" customFormat="1" x14ac:dyDescent="0.25">
      <c r="A52" s="5" t="s">
        <v>57</v>
      </c>
      <c r="B52" s="5" t="s">
        <v>62</v>
      </c>
      <c r="C52" s="5">
        <v>0.829486791127374</v>
      </c>
      <c r="D52" s="5">
        <v>35.519407938964179</v>
      </c>
      <c r="E52" s="5">
        <v>1942.7318214285715</v>
      </c>
      <c r="F52" s="5">
        <v>6.7255283470068761E-2</v>
      </c>
      <c r="G52" s="5">
        <v>49.296931134652873</v>
      </c>
      <c r="H52" s="5">
        <v>1.4254294263777323</v>
      </c>
      <c r="I52" s="5">
        <v>5390233.9327860437</v>
      </c>
      <c r="J52">
        <v>0.53658536585365857</v>
      </c>
    </row>
    <row r="53" spans="1:10" x14ac:dyDescent="0.25">
      <c r="A53" t="s">
        <v>57</v>
      </c>
      <c r="B53" t="s">
        <v>63</v>
      </c>
      <c r="C53">
        <v>0.83350361024060127</v>
      </c>
      <c r="D53">
        <v>50.742011341377406</v>
      </c>
      <c r="E53">
        <v>807.34153611111117</v>
      </c>
      <c r="F53">
        <v>4.0620143762232712E-2</v>
      </c>
      <c r="G53">
        <v>31.914795027569824</v>
      </c>
      <c r="H53">
        <v>0.64830583842574152</v>
      </c>
      <c r="I53">
        <v>1338454.9213039477</v>
      </c>
      <c r="J53">
        <v>0.93333333333333335</v>
      </c>
    </row>
    <row r="54" spans="1:10" x14ac:dyDescent="0.25">
      <c r="A54" t="s">
        <v>57</v>
      </c>
      <c r="B54" t="s">
        <v>61</v>
      </c>
      <c r="C54">
        <v>0.81904669759702675</v>
      </c>
      <c r="D54">
        <v>106.55822381689255</v>
      </c>
      <c r="E54">
        <v>426.98363565233785</v>
      </c>
      <c r="F54">
        <v>4.3000624037095286E-2</v>
      </c>
      <c r="G54">
        <v>23.245655936814799</v>
      </c>
      <c r="H54">
        <v>0.26407586965169005</v>
      </c>
      <c r="I54">
        <v>702754.86582419171</v>
      </c>
      <c r="J54">
        <v>0.75</v>
      </c>
    </row>
    <row r="55" spans="1:10" x14ac:dyDescent="0.25">
      <c r="A55" t="s">
        <v>57</v>
      </c>
      <c r="B55" t="s">
        <v>58</v>
      </c>
      <c r="C55">
        <v>0.64609496973963598</v>
      </c>
      <c r="D55">
        <v>71.038815877928371</v>
      </c>
      <c r="E55">
        <v>2290.147610608346</v>
      </c>
      <c r="F55">
        <v>0.16155561076399153</v>
      </c>
      <c r="G55">
        <v>53.957698187342089</v>
      </c>
      <c r="H55">
        <v>0.77887924040950673</v>
      </c>
      <c r="I55">
        <v>14627393.140226394</v>
      </c>
      <c r="J55">
        <v>0.68965517241379315</v>
      </c>
    </row>
    <row r="56" spans="1:10" x14ac:dyDescent="0.25">
      <c r="A56" t="s">
        <v>57</v>
      </c>
      <c r="B56" t="s">
        <v>66</v>
      </c>
      <c r="C56">
        <v>0.74980000000000002</v>
      </c>
      <c r="D56" s="1">
        <v>79.49581776815792</v>
      </c>
      <c r="E56" s="1">
        <v>618.72749305555556</v>
      </c>
      <c r="F56" s="1">
        <v>4.1068569521860616E-2</v>
      </c>
      <c r="G56" s="4">
        <v>27.864132607485754</v>
      </c>
      <c r="H56" s="1">
        <v>0.60191033528336169</v>
      </c>
      <c r="I56">
        <v>894295.748318717</v>
      </c>
      <c r="J56">
        <v>0.55555555555555558</v>
      </c>
    </row>
    <row r="57" spans="1:10" x14ac:dyDescent="0.25">
      <c r="A57" t="s">
        <v>57</v>
      </c>
      <c r="B57" t="s">
        <v>67</v>
      </c>
      <c r="C57">
        <v>0.59897299454251574</v>
      </c>
      <c r="D57" s="1">
        <v>233.41325217033605</v>
      </c>
      <c r="E57" s="1">
        <v>568.44389610061057</v>
      </c>
      <c r="F57" s="1">
        <v>0.13222554084560997</v>
      </c>
      <c r="G57" s="4">
        <v>26.886780145848174</v>
      </c>
      <c r="H57" s="1">
        <v>0.11619499716068511</v>
      </c>
      <c r="I57">
        <v>2990220.9066898101</v>
      </c>
      <c r="J57">
        <v>0.65714285714285714</v>
      </c>
    </row>
    <row r="58" spans="1:10" x14ac:dyDescent="0.25">
      <c r="A58" t="s">
        <v>57</v>
      </c>
      <c r="B58" t="s">
        <v>69</v>
      </c>
      <c r="C58">
        <v>0.70609999999999995</v>
      </c>
      <c r="D58">
        <v>108.24962419493848</v>
      </c>
      <c r="E58">
        <v>996.06265170940162</v>
      </c>
      <c r="F58">
        <v>0.10477781518535234</v>
      </c>
      <c r="G58">
        <v>35.452936177374191</v>
      </c>
      <c r="H58">
        <v>0.33998361001951144</v>
      </c>
      <c r="I58">
        <v>4162598.2374756113</v>
      </c>
      <c r="J58">
        <v>0.8928571428571429</v>
      </c>
    </row>
    <row r="59" spans="1:10" x14ac:dyDescent="0.25">
      <c r="A59" t="s">
        <v>57</v>
      </c>
      <c r="B59" t="s">
        <v>70</v>
      </c>
      <c r="C59">
        <v>0.78439999999999999</v>
      </c>
      <c r="D59" s="1">
        <v>30.445206804826437</v>
      </c>
      <c r="E59" s="1">
        <v>1441.8360595238094</v>
      </c>
      <c r="F59" s="1">
        <v>4.2879595883044207E-2</v>
      </c>
      <c r="G59" s="4">
        <v>42.667102262296773</v>
      </c>
      <c r="H59" s="1">
        <v>1.523024270032258</v>
      </c>
      <c r="I59">
        <v>2470117.5044581308</v>
      </c>
      <c r="J59">
        <v>0.48</v>
      </c>
    </row>
    <row r="60" spans="1:10" x14ac:dyDescent="0.25">
      <c r="A60" t="s">
        <v>57</v>
      </c>
      <c r="B60" t="s">
        <v>72</v>
      </c>
      <c r="C60">
        <v>0.56200000000000006</v>
      </c>
      <c r="D60" s="1">
        <v>241.8702540605656</v>
      </c>
      <c r="E60" s="1">
        <v>354.80239591155618</v>
      </c>
      <c r="F60" s="1">
        <v>8.5938214656301928E-2</v>
      </c>
      <c r="G60" s="4">
        <v>21.214726851722393</v>
      </c>
      <c r="H60" s="1">
        <v>8.7873223080163168E-2</v>
      </c>
      <c r="I60">
        <v>1225475.8272534341</v>
      </c>
      <c r="J60">
        <v>0.37777777777777777</v>
      </c>
    </row>
    <row r="61" spans="1:10" x14ac:dyDescent="0.25">
      <c r="A61" t="s">
        <v>57</v>
      </c>
      <c r="B61" t="s">
        <v>59</v>
      </c>
      <c r="C61">
        <v>0.59689013725532014</v>
      </c>
      <c r="D61" s="1">
        <v>206.35084612160142</v>
      </c>
      <c r="E61" s="1">
        <v>411.86147537643109</v>
      </c>
      <c r="F61" s="1">
        <v>8.5235840352513817E-2</v>
      </c>
      <c r="G61" s="4">
        <v>22.892043682324047</v>
      </c>
      <c r="H61" s="1">
        <v>0.11415674870228941</v>
      </c>
      <c r="I61">
        <v>1396343.5509495838</v>
      </c>
      <c r="J61">
        <v>0.61111111111111116</v>
      </c>
    </row>
    <row r="62" spans="1:10" x14ac:dyDescent="0.25">
      <c r="A62" t="s">
        <v>73</v>
      </c>
      <c r="B62" t="s">
        <v>84</v>
      </c>
      <c r="C62" s="13">
        <v>0.433</v>
      </c>
      <c r="D62" s="13">
        <v>8.6468044859300353</v>
      </c>
      <c r="E62" s="13">
        <v>8955.3186186868697</v>
      </c>
      <c r="F62" s="13">
        <v>7.8846478034808196E-2</v>
      </c>
      <c r="G62" s="13">
        <v>106.40460969253699</v>
      </c>
      <c r="H62" s="13">
        <v>12.569668482386382</v>
      </c>
      <c r="I62" s="13">
        <v>29312546.413004816</v>
      </c>
      <c r="J62">
        <v>0.625</v>
      </c>
    </row>
    <row r="63" spans="1:10" x14ac:dyDescent="0.25">
      <c r="A63" t="s">
        <v>73</v>
      </c>
      <c r="B63" t="s">
        <v>87</v>
      </c>
      <c r="C63">
        <v>0.75649311308190059</v>
      </c>
      <c r="D63">
        <v>14.225388025239738</v>
      </c>
      <c r="E63">
        <v>5040.9062472222222</v>
      </c>
      <c r="F63">
        <v>6.9863042572003015E-2</v>
      </c>
      <c r="G63">
        <v>79.576870095179174</v>
      </c>
      <c r="H63">
        <v>5.7501342937102242</v>
      </c>
      <c r="I63">
        <v>14328379.577532282</v>
      </c>
      <c r="J63">
        <v>0.7</v>
      </c>
    </row>
    <row r="64" spans="1:10" x14ac:dyDescent="0.25">
      <c r="A64" t="s">
        <v>73</v>
      </c>
      <c r="B64" t="s">
        <v>75</v>
      </c>
      <c r="C64">
        <v>0.78562183308882438</v>
      </c>
      <c r="D64">
        <v>43.976409829193749</v>
      </c>
      <c r="E64">
        <v>1688.4127153679656</v>
      </c>
      <c r="F64">
        <v>7.3024044638248034E-2</v>
      </c>
      <c r="G64">
        <v>46.098667555462278</v>
      </c>
      <c r="H64">
        <v>1.0927906344330605</v>
      </c>
      <c r="I64">
        <v>5034699.0092366077</v>
      </c>
      <c r="J64">
        <v>0.34693877551020408</v>
      </c>
    </row>
    <row r="65" spans="1:10" x14ac:dyDescent="0.25">
      <c r="A65" t="s">
        <v>73</v>
      </c>
      <c r="B65" t="s">
        <v>77</v>
      </c>
      <c r="C65">
        <v>0.829486791127374</v>
      </c>
      <c r="D65">
        <v>50.742011341377406</v>
      </c>
      <c r="E65">
        <v>1277.1651915954415</v>
      </c>
      <c r="F65">
        <v>6.38500733503682E-2</v>
      </c>
      <c r="G65">
        <v>40.228754805754875</v>
      </c>
      <c r="H65">
        <v>0.83337070604753294</v>
      </c>
      <c r="I65">
        <v>3234246.3098925799</v>
      </c>
      <c r="J65">
        <v>0.94736842105263153</v>
      </c>
    </row>
    <row r="66" spans="1:10" x14ac:dyDescent="0.25">
      <c r="A66" t="s">
        <v>73</v>
      </c>
      <c r="B66" t="s">
        <v>82</v>
      </c>
      <c r="C66">
        <v>0.54172243013707244</v>
      </c>
      <c r="D66">
        <v>15.898963087032646</v>
      </c>
      <c r="E66">
        <v>3341.34878175618</v>
      </c>
      <c r="F66">
        <v>5.3334039280765903E-2</v>
      </c>
      <c r="G66">
        <v>65.206460313758882</v>
      </c>
      <c r="H66">
        <v>4.1777639810810472</v>
      </c>
      <c r="I66">
        <v>7094268.0627534492</v>
      </c>
      <c r="J66">
        <v>1</v>
      </c>
    </row>
    <row r="67" spans="1:10" x14ac:dyDescent="0.25">
      <c r="A67" t="s">
        <v>73</v>
      </c>
      <c r="B67" t="s">
        <v>79</v>
      </c>
      <c r="C67" s="1">
        <v>0.55483504454145693</v>
      </c>
      <c r="D67">
        <v>6.415371070206155</v>
      </c>
      <c r="E67">
        <v>6846.9735185185191</v>
      </c>
      <c r="F67">
        <v>4.3830132573051843E-2</v>
      </c>
      <c r="G67">
        <v>93.345439413871034</v>
      </c>
      <c r="H67">
        <v>14.9963396248513</v>
      </c>
      <c r="I67">
        <v>11869591.613210505</v>
      </c>
      <c r="J67">
        <v>0.40740740740740738</v>
      </c>
    </row>
    <row r="68" spans="1:10" x14ac:dyDescent="0.25">
      <c r="A68" t="s">
        <v>73</v>
      </c>
      <c r="B68" t="s">
        <v>80</v>
      </c>
      <c r="C68" s="1">
        <v>0.55225985294598345</v>
      </c>
      <c r="D68">
        <v>109.94102457298436</v>
      </c>
      <c r="E68">
        <v>1335.9319534231199</v>
      </c>
      <c r="F68">
        <v>0.1441693561581793</v>
      </c>
      <c r="G68">
        <v>41.163623535347291</v>
      </c>
      <c r="H68">
        <v>0.39623436694389508</v>
      </c>
      <c r="I68">
        <v>7581465.015030886</v>
      </c>
      <c r="J68">
        <v>0.54838709677419351</v>
      </c>
    </row>
    <row r="69" spans="1:10" x14ac:dyDescent="0.25">
      <c r="A69" t="s">
        <v>73</v>
      </c>
      <c r="B69" t="s">
        <v>81</v>
      </c>
      <c r="C69">
        <v>0.4158</v>
      </c>
      <c r="D69">
        <v>17.572538148825554</v>
      </c>
      <c r="E69">
        <v>5498.8736188197772</v>
      </c>
      <c r="F69">
        <v>9.6083609147987123E-2</v>
      </c>
      <c r="G69">
        <v>83.582830454667061</v>
      </c>
      <c r="H69">
        <v>4.7931990801828137</v>
      </c>
      <c r="I69">
        <v>20962386.257990405</v>
      </c>
      <c r="J69">
        <v>0.30303030303030304</v>
      </c>
    </row>
    <row r="70" spans="1:10" x14ac:dyDescent="0.25">
      <c r="A70" t="s">
        <v>73</v>
      </c>
      <c r="B70" t="s">
        <v>86</v>
      </c>
      <c r="C70" s="1">
        <v>0.69041842051739144</v>
      </c>
      <c r="D70">
        <v>49.050610963331486</v>
      </c>
      <c r="E70">
        <v>1799.833691086691</v>
      </c>
      <c r="F70">
        <v>8.3667946030072826E-2</v>
      </c>
      <c r="G70">
        <v>47.495314209838263</v>
      </c>
      <c r="H70">
        <v>1.0602243690715711</v>
      </c>
      <c r="I70">
        <v>5997976.9181589289</v>
      </c>
      <c r="J70">
        <v>0.875</v>
      </c>
    </row>
    <row r="71" spans="1:10" x14ac:dyDescent="0.25">
      <c r="A71" t="s">
        <v>73</v>
      </c>
      <c r="B71" t="s">
        <v>78</v>
      </c>
      <c r="C71" s="1">
        <v>0.78300193959814579</v>
      </c>
      <c r="D71">
        <v>59.199013231606976</v>
      </c>
      <c r="E71">
        <v>2336.0960799019608</v>
      </c>
      <c r="F71">
        <v>0.13701783797013919</v>
      </c>
      <c r="G71">
        <v>54.521321809702783</v>
      </c>
      <c r="H71">
        <v>1.020801661359874</v>
      </c>
      <c r="I71">
        <v>12576142.965493454</v>
      </c>
      <c r="J71">
        <v>0.5957446808510638</v>
      </c>
    </row>
    <row r="72" spans="1:10" x14ac:dyDescent="0.25">
      <c r="A72" t="s">
        <v>73</v>
      </c>
      <c r="B72" t="s">
        <v>88</v>
      </c>
      <c r="C72">
        <v>0.64413493324214111</v>
      </c>
      <c r="D72">
        <v>38.902208695056011</v>
      </c>
      <c r="E72">
        <v>1779.5898624338624</v>
      </c>
      <c r="F72">
        <v>6.9207499477809728E-2</v>
      </c>
      <c r="G72">
        <v>47.568978801895867</v>
      </c>
      <c r="H72">
        <v>1.2401750651196142</v>
      </c>
      <c r="I72">
        <v>4895072.664601258</v>
      </c>
      <c r="J72">
        <v>1</v>
      </c>
    </row>
    <row r="73" spans="1:10" x14ac:dyDescent="0.25">
      <c r="A73" t="s">
        <v>73</v>
      </c>
      <c r="B73" t="s">
        <v>83</v>
      </c>
      <c r="C73">
        <v>0.72456524177640147</v>
      </c>
      <c r="D73" s="1">
        <v>47.359210585285581</v>
      </c>
      <c r="E73" s="1">
        <v>1538.9379592592593</v>
      </c>
      <c r="F73" s="1">
        <v>7.2969302465012584E-2</v>
      </c>
      <c r="G73" s="4">
        <v>44.230245006959365</v>
      </c>
      <c r="H73" s="1">
        <v>0.93568612611108926</v>
      </c>
      <c r="I73">
        <v>4474791.0689928615</v>
      </c>
      <c r="J73">
        <v>0.53846153846153844</v>
      </c>
    </row>
    <row r="74" spans="1:10" x14ac:dyDescent="0.25">
      <c r="A74" t="s">
        <v>73</v>
      </c>
      <c r="B74" t="s">
        <v>85</v>
      </c>
      <c r="C74">
        <v>0.69279999999999997</v>
      </c>
      <c r="D74" s="1">
        <v>64.273214365744707</v>
      </c>
      <c r="E74" s="1">
        <v>2878.6002424242429</v>
      </c>
      <c r="F74" s="1">
        <v>0.1801067023649571</v>
      </c>
      <c r="G74" s="4">
        <v>60.364742962661303</v>
      </c>
      <c r="H74" s="1">
        <v>0.98056347197234439</v>
      </c>
      <c r="I74">
        <v>20468579.423949882</v>
      </c>
      <c r="J74">
        <v>0.91666666666666663</v>
      </c>
    </row>
    <row r="75" spans="1:10" x14ac:dyDescent="0.25">
      <c r="A75" t="s">
        <v>73</v>
      </c>
      <c r="B75" t="s">
        <v>76</v>
      </c>
      <c r="C75">
        <v>0.55740000000000001</v>
      </c>
      <c r="D75" s="1">
        <v>22.035404980273317</v>
      </c>
      <c r="E75" s="1">
        <v>3065.910100957854</v>
      </c>
      <c r="F75" s="1">
        <v>6.680973234239572E-2</v>
      </c>
      <c r="G75" s="4">
        <v>62.433903155310169</v>
      </c>
      <c r="H75" s="1">
        <v>2.9483159566546759</v>
      </c>
      <c r="I75">
        <v>8056089.728796619</v>
      </c>
      <c r="J75">
        <v>0.66666666666666663</v>
      </c>
    </row>
    <row r="76" spans="1:10" x14ac:dyDescent="0.25">
      <c r="A76" t="s">
        <v>73</v>
      </c>
      <c r="B76" t="s">
        <v>74</v>
      </c>
      <c r="C76">
        <v>0.53710000000000002</v>
      </c>
      <c r="D76" s="1">
        <v>71.038815877928371</v>
      </c>
      <c r="E76" s="1">
        <v>2512.9790819735817</v>
      </c>
      <c r="F76" s="1">
        <v>0.17633986069602806</v>
      </c>
      <c r="G76" s="4">
        <v>56.484654445594174</v>
      </c>
      <c r="H76" s="1">
        <v>0.83285767152228163</v>
      </c>
      <c r="I76">
        <v>17529828.250895403</v>
      </c>
      <c r="J76">
        <v>0.33333333333333331</v>
      </c>
    </row>
    <row r="77" spans="1:10" x14ac:dyDescent="0.25">
      <c r="A77" t="s">
        <v>89</v>
      </c>
      <c r="B77" t="s">
        <v>94</v>
      </c>
      <c r="C77" s="1">
        <v>0.66956478001988362</v>
      </c>
      <c r="D77">
        <v>13.667529671308765</v>
      </c>
      <c r="E77">
        <v>12719.603950980394</v>
      </c>
      <c r="F77">
        <v>0.17406527786892256</v>
      </c>
      <c r="G77">
        <v>127.13240203542331</v>
      </c>
      <c r="H77">
        <v>9.3035505531502505</v>
      </c>
      <c r="I77">
        <v>88376747.557793871</v>
      </c>
      <c r="J77">
        <v>0.7441860465116279</v>
      </c>
    </row>
    <row r="78" spans="1:10" x14ac:dyDescent="0.25">
      <c r="A78" t="s">
        <v>89</v>
      </c>
      <c r="B78" t="s">
        <v>93</v>
      </c>
      <c r="C78" s="1">
        <v>0.39698628338501551</v>
      </c>
      <c r="D78">
        <v>2.1532118055611629</v>
      </c>
      <c r="E78">
        <v>125816.3343205814</v>
      </c>
      <c r="F78">
        <v>0.25729064931577422</v>
      </c>
      <c r="G78">
        <v>396.07327395651123</v>
      </c>
      <c r="H78">
        <v>194.6872753569744</v>
      </c>
      <c r="I78">
        <v>1323535351.2530954</v>
      </c>
      <c r="J78">
        <v>1</v>
      </c>
    </row>
    <row r="79" spans="1:10" x14ac:dyDescent="0.25">
      <c r="A79" t="s">
        <v>89</v>
      </c>
      <c r="B79" t="s">
        <v>96</v>
      </c>
      <c r="C79" s="1">
        <v>0.3286227855955039</v>
      </c>
      <c r="D79">
        <v>4.4628668314477595</v>
      </c>
      <c r="E79">
        <v>71419.809055555554</v>
      </c>
      <c r="F79">
        <v>0.31248388221697371</v>
      </c>
      <c r="G79">
        <v>301.03660213254261</v>
      </c>
      <c r="H79">
        <v>70.723851905531689</v>
      </c>
      <c r="I79">
        <v>876480943.94811249</v>
      </c>
      <c r="J79">
        <v>0.44680851063829785</v>
      </c>
    </row>
    <row r="80" spans="1:10" x14ac:dyDescent="0.25">
      <c r="A80" t="s">
        <v>89</v>
      </c>
      <c r="B80" t="s">
        <v>99</v>
      </c>
      <c r="C80" s="1">
        <v>0.49836176189996784</v>
      </c>
      <c r="D80">
        <v>33.750430412823683</v>
      </c>
      <c r="E80">
        <v>6433.9860619136962</v>
      </c>
      <c r="F80">
        <v>0.21693839048934693</v>
      </c>
      <c r="G80">
        <v>90.463713710745878</v>
      </c>
      <c r="H80">
        <v>2.6831848435937533</v>
      </c>
      <c r="I80">
        <v>55384398.505457245</v>
      </c>
      <c r="J80">
        <v>0.52941176470588236</v>
      </c>
    </row>
    <row r="81" spans="1:10" x14ac:dyDescent="0.25">
      <c r="A81" t="s">
        <v>89</v>
      </c>
      <c r="B81" t="s">
        <v>102</v>
      </c>
      <c r="C81">
        <v>0.55398789112485081</v>
      </c>
      <c r="D81" s="1">
        <v>42.955093252684698</v>
      </c>
      <c r="E81">
        <v>5535.0934165671306</v>
      </c>
      <c r="F81">
        <v>0.23603048932882467</v>
      </c>
      <c r="G81">
        <v>83.814579902756293</v>
      </c>
      <c r="H81">
        <v>1.9712922219416782</v>
      </c>
      <c r="I81">
        <v>51968640.241068691</v>
      </c>
      <c r="J81">
        <v>0.86206896551724133</v>
      </c>
    </row>
    <row r="82" spans="1:10" x14ac:dyDescent="0.25">
      <c r="A82" t="s">
        <v>89</v>
      </c>
      <c r="B82" t="s">
        <v>91</v>
      </c>
      <c r="C82" s="1">
        <v>0.65200076505863747</v>
      </c>
      <c r="D82">
        <v>43.976409829193749</v>
      </c>
      <c r="E82">
        <v>7093.7029166666662</v>
      </c>
      <c r="F82">
        <v>0.30831831162601087</v>
      </c>
      <c r="G82">
        <v>94.855053564114726</v>
      </c>
      <c r="H82">
        <v>2.1929643517640516</v>
      </c>
      <c r="I82">
        <v>86873902.877760336</v>
      </c>
      <c r="J82">
        <v>0.83870967741935487</v>
      </c>
    </row>
    <row r="83" spans="1:10" x14ac:dyDescent="0.25">
      <c r="A83" t="s">
        <v>89</v>
      </c>
      <c r="B83" t="s">
        <v>92</v>
      </c>
      <c r="C83" s="1">
        <v>0.35457208990821976</v>
      </c>
      <c r="D83">
        <v>22.593263334204284</v>
      </c>
      <c r="E83">
        <v>9579.8738891975318</v>
      </c>
      <c r="F83">
        <v>0.21839859254077823</v>
      </c>
      <c r="G83">
        <v>110.15590245657863</v>
      </c>
      <c r="H83">
        <v>4.8959865152001596</v>
      </c>
      <c r="I83">
        <v>85360974.073399931</v>
      </c>
      <c r="J83">
        <v>0.9642857142857143</v>
      </c>
    </row>
    <row r="84" spans="1:10" x14ac:dyDescent="0.25">
      <c r="A84" t="s">
        <v>89</v>
      </c>
      <c r="B84" t="s">
        <v>94</v>
      </c>
      <c r="C84" s="4">
        <v>0.66956478001988362</v>
      </c>
      <c r="D84">
        <v>15.620033910067159</v>
      </c>
      <c r="E84">
        <v>10489.997667464115</v>
      </c>
      <c r="F84">
        <v>0.14767938522795498</v>
      </c>
      <c r="G84">
        <v>114.19512361285331</v>
      </c>
      <c r="H84">
        <v>8.7271073511932045</v>
      </c>
      <c r="I84">
        <v>60670909.421216644</v>
      </c>
      <c r="J84">
        <v>0.59459459459459463</v>
      </c>
    </row>
    <row r="85" spans="1:10" x14ac:dyDescent="0.25">
      <c r="A85" t="s">
        <v>89</v>
      </c>
      <c r="B85" t="s">
        <v>103</v>
      </c>
      <c r="C85">
        <v>0.61346204907008151</v>
      </c>
      <c r="D85">
        <v>38.902208695056011</v>
      </c>
      <c r="E85">
        <v>4896.7440666666698</v>
      </c>
      <c r="F85">
        <v>0.18361672856608516</v>
      </c>
      <c r="G85">
        <v>77.744067166362868</v>
      </c>
      <c r="H85">
        <v>2.2049884424891175</v>
      </c>
      <c r="I85">
        <v>39272821.011815041</v>
      </c>
      <c r="J85">
        <v>0.42857142857142855</v>
      </c>
    </row>
    <row r="86" spans="1:10" x14ac:dyDescent="0.25">
      <c r="A86" t="s">
        <v>89</v>
      </c>
      <c r="B86" t="s">
        <v>90</v>
      </c>
      <c r="C86">
        <v>0.49215505076337551</v>
      </c>
      <c r="D86">
        <v>28.171846873513985</v>
      </c>
      <c r="E86">
        <v>3119.151024326939</v>
      </c>
      <c r="F86">
        <v>8.7856928904119183E-2</v>
      </c>
      <c r="G86">
        <v>62.978958783933969</v>
      </c>
      <c r="H86">
        <v>2.2868824953696394</v>
      </c>
      <c r="I86">
        <v>10890055.57920767</v>
      </c>
      <c r="J86">
        <v>0.7142857142857143</v>
      </c>
    </row>
    <row r="87" spans="1:10" x14ac:dyDescent="0.25">
      <c r="A87" t="s">
        <v>89</v>
      </c>
      <c r="B87" t="s">
        <v>95</v>
      </c>
      <c r="C87">
        <v>0.52703414696441198</v>
      </c>
      <c r="D87">
        <v>39.050084775167903</v>
      </c>
      <c r="E87">
        <v>8908.4982367167922</v>
      </c>
      <c r="F87">
        <v>0.33487601697382674</v>
      </c>
      <c r="G87">
        <v>105.97078065434016</v>
      </c>
      <c r="H87">
        <v>2.8677744286879627</v>
      </c>
      <c r="I87">
        <v>118577145.61511548</v>
      </c>
      <c r="J87">
        <v>1</v>
      </c>
    </row>
    <row r="88" spans="1:10" x14ac:dyDescent="0.25">
      <c r="A88" t="s">
        <v>89</v>
      </c>
      <c r="B88" t="s">
        <v>98</v>
      </c>
      <c r="C88">
        <v>0.41452707438929987</v>
      </c>
      <c r="D88">
        <v>26.219342634755591</v>
      </c>
      <c r="E88">
        <v>5381.7794526143798</v>
      </c>
      <c r="F88">
        <v>0.13073652411754549</v>
      </c>
      <c r="G88">
        <v>80.730578647907109</v>
      </c>
      <c r="H88">
        <v>3.3084346339230706</v>
      </c>
      <c r="I88">
        <v>31266037.67885083</v>
      </c>
      <c r="J88">
        <v>0.91428571428571426</v>
      </c>
    </row>
    <row r="89" spans="1:10" x14ac:dyDescent="0.25">
      <c r="A89" t="s">
        <v>89</v>
      </c>
      <c r="B89" s="9" t="s">
        <v>100</v>
      </c>
      <c r="C89" s="9">
        <v>0.49949262029397079</v>
      </c>
      <c r="D89" s="11">
        <v>12.272883786481339</v>
      </c>
      <c r="E89" s="11">
        <v>22994.490359523814</v>
      </c>
      <c r="F89" s="11">
        <v>0.26272290198415554</v>
      </c>
      <c r="G89" s="9">
        <v>169.69025398792931</v>
      </c>
      <c r="H89" s="11">
        <v>15.482589329696394</v>
      </c>
      <c r="I89" s="9">
        <v>238330563.69080815</v>
      </c>
      <c r="J89">
        <v>0.41025641025641024</v>
      </c>
    </row>
    <row r="90" spans="1:10" x14ac:dyDescent="0.25">
      <c r="A90" t="s">
        <v>89</v>
      </c>
      <c r="B90" s="9" t="s">
        <v>101</v>
      </c>
      <c r="C90" s="9">
        <v>0.3097669929955027</v>
      </c>
      <c r="D90" s="11">
        <v>20.082900741514923</v>
      </c>
      <c r="E90" s="11">
        <v>19385.256141234568</v>
      </c>
      <c r="F90" s="11">
        <v>0.38059569249716646</v>
      </c>
      <c r="G90" s="9">
        <v>155.6269303707254</v>
      </c>
      <c r="H90" s="11">
        <v>7.9734630988500657</v>
      </c>
      <c r="I90" s="9">
        <v>305551729.82613772</v>
      </c>
      <c r="J90">
        <v>0.31147540983606559</v>
      </c>
    </row>
    <row r="91" spans="1:10" s="5" customFormat="1" x14ac:dyDescent="0.25">
      <c r="A91" s="5" t="s">
        <v>89</v>
      </c>
      <c r="B91" s="5" t="s">
        <v>97</v>
      </c>
      <c r="C91" s="5">
        <v>0.29072545226727109</v>
      </c>
      <c r="D91" s="14">
        <v>0.37019531250591448</v>
      </c>
      <c r="E91" s="14">
        <v>201281.92009999999</v>
      </c>
      <c r="F91" s="14">
        <v>7.3196546807224108E-2</v>
      </c>
      <c r="G91" s="12">
        <v>504.10164882980888</v>
      </c>
      <c r="H91" s="14">
        <v>1388.5350337593584</v>
      </c>
      <c r="I91" s="5">
        <v>592670843.98261654</v>
      </c>
      <c r="J9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2"/>
  <sheetViews>
    <sheetView topLeftCell="M1" workbookViewId="0">
      <selection activeCell="Q8" sqref="Q8"/>
    </sheetView>
  </sheetViews>
  <sheetFormatPr defaultRowHeight="15" x14ac:dyDescent="0.25"/>
  <cols>
    <col min="1" max="1" width="21.5703125" customWidth="1"/>
    <col min="2" max="2" width="18.85546875" customWidth="1"/>
    <col min="3" max="3" width="16.85546875" customWidth="1"/>
    <col min="4" max="4" width="21.42578125" customWidth="1"/>
    <col min="5" max="5" width="19.42578125" customWidth="1"/>
    <col min="6" max="6" width="13.7109375" customWidth="1"/>
    <col min="7" max="7" width="12" customWidth="1"/>
    <col min="8" max="8" width="18.85546875" customWidth="1"/>
    <col min="9" max="9" width="16.85546875" customWidth="1"/>
    <col min="10" max="10" width="13.42578125" customWidth="1"/>
    <col min="11" max="11" width="12" customWidth="1"/>
    <col min="12" max="12" width="15.140625" customWidth="1"/>
    <col min="13" max="13" width="13.28515625" customWidth="1"/>
    <col min="14" max="14" width="13.140625" customWidth="1"/>
    <col min="15" max="15" width="12" customWidth="1"/>
    <col min="16" max="16" width="13.28515625" customWidth="1"/>
    <col min="17" max="17" width="12" customWidth="1"/>
    <col min="18" max="18" width="13.7109375" customWidth="1"/>
    <col min="19" max="19" width="12" customWidth="1"/>
    <col min="20" max="21" width="17.5703125" bestFit="1" customWidth="1"/>
  </cols>
  <sheetData>
    <row r="3" spans="1:21" x14ac:dyDescent="0.25">
      <c r="A3" s="15" t="s">
        <v>0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8</v>
      </c>
      <c r="L3" t="s">
        <v>116</v>
      </c>
      <c r="M3" t="s">
        <v>7</v>
      </c>
      <c r="N3" t="s">
        <v>117</v>
      </c>
      <c r="O3" t="s">
        <v>6</v>
      </c>
      <c r="P3" t="s">
        <v>118</v>
      </c>
      <c r="Q3" t="s">
        <v>119</v>
      </c>
      <c r="R3" t="s">
        <v>120</v>
      </c>
      <c r="S3" t="s">
        <v>4</v>
      </c>
      <c r="T3" t="s">
        <v>121</v>
      </c>
      <c r="U3" t="s">
        <v>3</v>
      </c>
    </row>
    <row r="4" spans="1:21" x14ac:dyDescent="0.25">
      <c r="A4" s="16" t="s">
        <v>9</v>
      </c>
      <c r="B4" s="34">
        <v>14.653638033750454</v>
      </c>
      <c r="C4" s="34">
        <v>39.805348696376782</v>
      </c>
      <c r="D4" s="34">
        <v>0.13887676203490845</v>
      </c>
      <c r="E4" s="34">
        <v>0.5658768434038649</v>
      </c>
      <c r="F4" s="34">
        <v>23.572567634967513</v>
      </c>
      <c r="G4" s="34">
        <v>121.87692846154937</v>
      </c>
      <c r="H4" s="34">
        <v>37.045065117280224</v>
      </c>
      <c r="I4" s="34">
        <v>176.6151546600052</v>
      </c>
      <c r="J4" s="34">
        <v>5.3141488222558965E-2</v>
      </c>
      <c r="K4" s="34">
        <v>0.11484106824921984</v>
      </c>
      <c r="L4" s="34">
        <v>26.044572500507215</v>
      </c>
      <c r="M4" s="34">
        <v>114.82026101343988</v>
      </c>
      <c r="N4" s="34">
        <v>6.1553018595733198</v>
      </c>
      <c r="O4" s="34">
        <v>12.221576776992105</v>
      </c>
      <c r="P4" s="34">
        <v>54039802.19140017</v>
      </c>
      <c r="Q4" s="34">
        <v>56874921.178305358</v>
      </c>
      <c r="R4" s="34">
        <v>3.5438379449542214</v>
      </c>
      <c r="S4" s="34">
        <v>11.391005609943591</v>
      </c>
      <c r="T4" s="34">
        <v>0.1107358664653204</v>
      </c>
      <c r="U4" s="34">
        <v>0.65153924551910913</v>
      </c>
    </row>
    <row r="5" spans="1:21" x14ac:dyDescent="0.25">
      <c r="A5" s="16" t="s">
        <v>25</v>
      </c>
      <c r="B5" s="34">
        <v>15.342659069479634</v>
      </c>
      <c r="C5" s="34">
        <v>47.088590272218688</v>
      </c>
      <c r="D5" s="34">
        <v>0.18058285685396055</v>
      </c>
      <c r="E5" s="34">
        <v>0.65263395147450554</v>
      </c>
      <c r="F5" s="34">
        <v>35.830867306649132</v>
      </c>
      <c r="G5" s="34">
        <v>87.809678750728509</v>
      </c>
      <c r="H5" s="34">
        <v>53.736974825871044</v>
      </c>
      <c r="I5" s="34">
        <v>124.11754874655475</v>
      </c>
      <c r="J5" s="34">
        <v>3.2872004559351332E-2</v>
      </c>
      <c r="K5" s="34">
        <v>9.92954234004709E-2</v>
      </c>
      <c r="L5" s="34">
        <v>33.926729736871572</v>
      </c>
      <c r="M5" s="34">
        <v>83.287903131411042</v>
      </c>
      <c r="N5" s="34">
        <v>7.180741374970216</v>
      </c>
      <c r="O5" s="34">
        <v>7.8356394692079601</v>
      </c>
      <c r="P5" s="34">
        <v>22077200.892108455</v>
      </c>
      <c r="Q5" s="34">
        <v>25431953.986882057</v>
      </c>
      <c r="R5" s="34">
        <v>42.148167758925972</v>
      </c>
      <c r="S5" s="34">
        <v>35.844900863794045</v>
      </c>
      <c r="T5" s="34">
        <v>9.8832188587271386E-2</v>
      </c>
      <c r="U5" s="34">
        <v>0.50879548895468119</v>
      </c>
    </row>
    <row r="6" spans="1:21" x14ac:dyDescent="0.25">
      <c r="A6" s="16" t="s">
        <v>41</v>
      </c>
      <c r="B6" s="34">
        <v>12.94972331443595</v>
      </c>
      <c r="C6" s="34">
        <v>45.237413761588407</v>
      </c>
      <c r="D6" s="34">
        <v>0.18682219571932032</v>
      </c>
      <c r="E6" s="34">
        <v>0.51705203397675537</v>
      </c>
      <c r="F6" s="34">
        <v>28.376192176137032</v>
      </c>
      <c r="G6" s="34">
        <v>138.38368874063173</v>
      </c>
      <c r="H6" s="34">
        <v>36.134474116964597</v>
      </c>
      <c r="I6" s="34">
        <v>193.09929755478097</v>
      </c>
      <c r="J6" s="34">
        <v>4.4045142625743633E-2</v>
      </c>
      <c r="K6" s="34">
        <v>0.11363636128828712</v>
      </c>
      <c r="L6" s="34">
        <v>25.583894850198178</v>
      </c>
      <c r="M6" s="34">
        <v>127.29365103341534</v>
      </c>
      <c r="N6" s="34">
        <v>15.406023464890657</v>
      </c>
      <c r="O6" s="34">
        <v>19.729745649739908</v>
      </c>
      <c r="P6" s="34">
        <v>24522206.001269542</v>
      </c>
      <c r="Q6" s="34">
        <v>58385055.976746179</v>
      </c>
      <c r="R6" s="34">
        <v>5.9505721226539574</v>
      </c>
      <c r="S6" s="34">
        <v>10.469141775437871</v>
      </c>
      <c r="T6" s="34">
        <v>9.561019716949351E-2</v>
      </c>
      <c r="U6" s="34">
        <v>0.45174538708353335</v>
      </c>
    </row>
    <row r="7" spans="1:21" x14ac:dyDescent="0.25">
      <c r="A7" s="16" t="s">
        <v>57</v>
      </c>
      <c r="B7" s="34">
        <v>15.546360686342547</v>
      </c>
      <c r="C7" s="34">
        <v>19.747330869746243</v>
      </c>
      <c r="D7" s="34">
        <v>0.2471906583191793</v>
      </c>
      <c r="E7" s="34">
        <v>0.65360032598360052</v>
      </c>
      <c r="F7" s="34">
        <v>11.111216749113193</v>
      </c>
      <c r="G7" s="34">
        <v>34.946879953885222</v>
      </c>
      <c r="H7" s="34">
        <v>16.080795308764948</v>
      </c>
      <c r="I7" s="34">
        <v>49.260668767504193</v>
      </c>
      <c r="J7" s="34">
        <v>3.9150521481310673E-2</v>
      </c>
      <c r="K7" s="34">
        <v>7.4989566554483036E-2</v>
      </c>
      <c r="L7" s="34">
        <v>10.67544897220022</v>
      </c>
      <c r="M7" s="34">
        <v>32.650458439659182</v>
      </c>
      <c r="N7" s="34">
        <v>0.44399401987082748</v>
      </c>
      <c r="O7" s="34">
        <v>0.53127974301020864</v>
      </c>
      <c r="P7" s="34">
        <v>3823141.3809144776</v>
      </c>
      <c r="Q7" s="34">
        <v>3227349.6864719582</v>
      </c>
      <c r="R7" s="34">
        <v>68.829417137167454</v>
      </c>
      <c r="S7" s="34">
        <v>107.46030401851704</v>
      </c>
      <c r="T7" s="34">
        <v>0.10475689722418247</v>
      </c>
      <c r="U7" s="34">
        <v>0.72234535261822463</v>
      </c>
    </row>
    <row r="8" spans="1:21" x14ac:dyDescent="0.25">
      <c r="A8" s="16" t="s">
        <v>73</v>
      </c>
      <c r="B8" s="34">
        <v>19.436544715041087</v>
      </c>
      <c r="C8" s="34">
        <v>28.541178633279639</v>
      </c>
      <c r="D8" s="34">
        <v>0.19068739662388423</v>
      </c>
      <c r="E8" s="34">
        <v>0.45321568907860371</v>
      </c>
      <c r="F8" s="34">
        <v>22.438145789374985</v>
      </c>
      <c r="G8" s="34">
        <v>66.834565064605655</v>
      </c>
      <c r="H8" s="34">
        <v>31.826591551961581</v>
      </c>
      <c r="I8" s="34">
        <v>93.782614748907477</v>
      </c>
      <c r="J8" s="34">
        <v>4.375336092332708E-2</v>
      </c>
      <c r="K8" s="34">
        <v>9.3941310473455136E-2</v>
      </c>
      <c r="L8" s="34">
        <v>20.21995345664121</v>
      </c>
      <c r="M8" s="34">
        <v>61.913761083902621</v>
      </c>
      <c r="N8" s="34">
        <v>4.4850596152322009</v>
      </c>
      <c r="O8" s="34">
        <v>3.5752083660965135</v>
      </c>
      <c r="P8" s="34">
        <v>7619785.6634137295</v>
      </c>
      <c r="Q8" s="34">
        <v>11561070.885302665</v>
      </c>
      <c r="R8" s="34">
        <v>28.33285622432102</v>
      </c>
      <c r="S8" s="34">
        <v>41.285132617334405</v>
      </c>
      <c r="T8" s="34">
        <v>0.13040600402343192</v>
      </c>
      <c r="U8" s="34">
        <v>0.63324264000377939</v>
      </c>
    </row>
    <row r="9" spans="1:21" x14ac:dyDescent="0.25">
      <c r="A9" s="16" t="s">
        <v>89</v>
      </c>
      <c r="B9" s="34">
        <v>14.196651829799768</v>
      </c>
      <c r="C9" s="34">
        <v>48.901103188991549</v>
      </c>
      <c r="D9" s="34">
        <v>0.21898094566074491</v>
      </c>
      <c r="E9" s="34">
        <v>0.74094210273813199</v>
      </c>
      <c r="F9" s="34">
        <v>125.55852199395885</v>
      </c>
      <c r="G9" s="34">
        <v>199.3931963722566</v>
      </c>
      <c r="H9" s="34">
        <v>176.4202430553174</v>
      </c>
      <c r="I9" s="34">
        <v>285.8368293530167</v>
      </c>
      <c r="J9" s="34">
        <v>8.8115008676597176E-2</v>
      </c>
      <c r="K9" s="34">
        <v>0.24855679170745695</v>
      </c>
      <c r="L9" s="34">
        <v>128.69602221744844</v>
      </c>
      <c r="M9" s="34">
        <v>170.74560009715978</v>
      </c>
      <c r="N9" s="34">
        <v>78.819270270508085</v>
      </c>
      <c r="O9" s="34">
        <v>40.630554519235396</v>
      </c>
      <c r="P9" s="34">
        <v>833331589.63500464</v>
      </c>
      <c r="Q9" s="34">
        <v>452692474.08196175</v>
      </c>
      <c r="R9" s="34">
        <v>14.251729945514139</v>
      </c>
      <c r="S9" s="34">
        <v>21.207164785098488</v>
      </c>
      <c r="T9" s="34">
        <v>0.11889955338077003</v>
      </c>
      <c r="U9" s="34">
        <v>0.46495900316138139</v>
      </c>
    </row>
    <row r="10" spans="1:21" x14ac:dyDescent="0.25">
      <c r="A10" s="16" t="s">
        <v>105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106</v>
      </c>
      <c r="B11" s="13">
        <v>18.461897517652947</v>
      </c>
      <c r="C11" s="13">
        <v>38.220160903700204</v>
      </c>
      <c r="D11" s="13">
        <v>0.21402558474640335</v>
      </c>
      <c r="E11" s="13">
        <v>0.59722015777591031</v>
      </c>
      <c r="F11" s="13">
        <v>76.446375715419222</v>
      </c>
      <c r="G11" s="13">
        <v>108.20748955727619</v>
      </c>
      <c r="H11" s="13">
        <v>108.88159675807508</v>
      </c>
      <c r="I11" s="13">
        <v>153.78535230512819</v>
      </c>
      <c r="J11" s="13">
        <v>7.739453580917445E-2</v>
      </c>
      <c r="K11" s="13">
        <v>0.12421008694556208</v>
      </c>
      <c r="L11" s="13">
        <v>71.680110494562484</v>
      </c>
      <c r="M11" s="13">
        <v>98.451939133164643</v>
      </c>
      <c r="N11" s="13">
        <v>34.824188419516119</v>
      </c>
      <c r="O11" s="13">
        <v>14.087334087380352</v>
      </c>
      <c r="P11" s="13">
        <v>367807254.84989578</v>
      </c>
      <c r="Q11" s="13">
        <v>101362137.63261166</v>
      </c>
      <c r="R11" s="13">
        <v>47.966640614306051</v>
      </c>
      <c r="S11" s="13">
        <v>37.942941611687573</v>
      </c>
      <c r="T11" s="13">
        <v>0.14858719932635703</v>
      </c>
      <c r="U11" s="13">
        <v>0.57210451955678487</v>
      </c>
    </row>
    <row r="14" spans="1:21" x14ac:dyDescent="0.25">
      <c r="A14" t="s">
        <v>0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8</v>
      </c>
      <c r="L14" t="s">
        <v>116</v>
      </c>
      <c r="M14" t="s">
        <v>7</v>
      </c>
      <c r="N14" t="s">
        <v>117</v>
      </c>
      <c r="O14" t="s">
        <v>6</v>
      </c>
      <c r="P14" t="s">
        <v>118</v>
      </c>
      <c r="Q14" t="s">
        <v>119</v>
      </c>
      <c r="R14" t="s">
        <v>120</v>
      </c>
      <c r="S14" t="s">
        <v>4</v>
      </c>
      <c r="T14" t="s">
        <v>121</v>
      </c>
      <c r="U14" t="s">
        <v>3</v>
      </c>
    </row>
    <row r="15" spans="1:21" x14ac:dyDescent="0.25">
      <c r="A15" t="s">
        <v>9</v>
      </c>
      <c r="B15" s="35">
        <v>14.653638033750454</v>
      </c>
      <c r="C15" s="35">
        <v>39.805348696376782</v>
      </c>
      <c r="D15" s="35">
        <v>0.13887676203490845</v>
      </c>
      <c r="E15" s="35">
        <v>0.5658768434038649</v>
      </c>
      <c r="F15" s="35">
        <v>23.572567634967513</v>
      </c>
      <c r="G15" s="35">
        <v>121.87692846154937</v>
      </c>
      <c r="H15" s="35">
        <v>37.045065117280224</v>
      </c>
      <c r="I15" s="35">
        <v>176.6151546600052</v>
      </c>
      <c r="J15" s="35">
        <v>5.3141488222558965E-2</v>
      </c>
      <c r="K15" s="35">
        <v>0.11484106824921984</v>
      </c>
      <c r="L15" s="35">
        <v>26.044572500507215</v>
      </c>
      <c r="M15" s="35">
        <v>114.82026101343988</v>
      </c>
      <c r="N15" s="35">
        <v>6.1553018595733198</v>
      </c>
      <c r="O15" s="35">
        <v>12.221576776992105</v>
      </c>
      <c r="P15" s="36">
        <v>54039802.19140017</v>
      </c>
      <c r="Q15" s="35">
        <v>56874921.178305358</v>
      </c>
      <c r="R15" s="35">
        <v>3.5438379449542214</v>
      </c>
      <c r="S15" s="35">
        <v>11.391005609943591</v>
      </c>
      <c r="T15" s="37">
        <v>0.1107358664653204</v>
      </c>
      <c r="U15" s="37">
        <v>0.65153924551910913</v>
      </c>
    </row>
    <row r="16" spans="1:21" x14ac:dyDescent="0.25">
      <c r="A16" t="s">
        <v>73</v>
      </c>
      <c r="B16" s="35">
        <v>19.436544715041087</v>
      </c>
      <c r="C16" s="35">
        <v>28.541178633279639</v>
      </c>
      <c r="D16" s="35">
        <v>0.19068739662388423</v>
      </c>
      <c r="E16" s="35">
        <v>0.45321568907860371</v>
      </c>
      <c r="F16" s="35">
        <v>22.438145789374985</v>
      </c>
      <c r="G16" s="35">
        <v>66.834565064605655</v>
      </c>
      <c r="H16" s="35">
        <v>31.826591551961581</v>
      </c>
      <c r="I16" s="35">
        <v>93.782614748907477</v>
      </c>
      <c r="J16" s="35">
        <v>4.375336092332708E-2</v>
      </c>
      <c r="K16" s="35">
        <v>9.3941310473455136E-2</v>
      </c>
      <c r="L16" s="35">
        <v>20.21995345664121</v>
      </c>
      <c r="M16" s="35">
        <v>61.913761083902621</v>
      </c>
      <c r="N16" s="35">
        <v>4.4850596152322009</v>
      </c>
      <c r="O16" s="35">
        <v>3.5752083660965135</v>
      </c>
      <c r="P16" s="36">
        <v>7619785.6634137295</v>
      </c>
      <c r="Q16" s="35">
        <v>11561070.885302665</v>
      </c>
      <c r="R16" s="35">
        <v>28.33285622432102</v>
      </c>
      <c r="S16" s="35">
        <v>41.285132617334405</v>
      </c>
      <c r="T16" s="37">
        <v>0.13040600402343192</v>
      </c>
      <c r="U16" s="37">
        <v>0.63324264000377939</v>
      </c>
    </row>
    <row r="17" spans="1:21" x14ac:dyDescent="0.25">
      <c r="A17" t="s">
        <v>41</v>
      </c>
      <c r="B17" s="35">
        <v>12.94972331443595</v>
      </c>
      <c r="C17" s="35">
        <v>45.237413761588407</v>
      </c>
      <c r="D17" s="35">
        <v>0.18682219571932032</v>
      </c>
      <c r="E17" s="35">
        <v>0.51705203397675537</v>
      </c>
      <c r="F17" s="35">
        <v>28.376192176137032</v>
      </c>
      <c r="G17" s="35">
        <v>138.38368874063173</v>
      </c>
      <c r="H17" s="35">
        <v>36.134474116964597</v>
      </c>
      <c r="I17" s="35">
        <v>193.09929755478097</v>
      </c>
      <c r="J17" s="35">
        <v>4.4045142625743633E-2</v>
      </c>
      <c r="K17" s="35">
        <v>0.11363636128828712</v>
      </c>
      <c r="L17" s="35">
        <v>25.583894850198178</v>
      </c>
      <c r="M17" s="35">
        <v>127.29365103341534</v>
      </c>
      <c r="N17" s="35">
        <v>15.406023464890657</v>
      </c>
      <c r="O17" s="35">
        <v>19.729745649739908</v>
      </c>
      <c r="P17" s="36">
        <v>24522206.001269542</v>
      </c>
      <c r="Q17" s="35">
        <v>58385055.976746179</v>
      </c>
      <c r="R17" s="35">
        <v>5.9505721226539574</v>
      </c>
      <c r="S17" s="35">
        <v>10.469141775437871</v>
      </c>
      <c r="T17" s="37">
        <v>9.561019716949351E-2</v>
      </c>
      <c r="U17" s="37">
        <v>0.45174538708353335</v>
      </c>
    </row>
    <row r="18" spans="1:21" x14ac:dyDescent="0.25">
      <c r="A18" t="s">
        <v>57</v>
      </c>
      <c r="B18" s="35">
        <v>15.546360686342547</v>
      </c>
      <c r="C18" s="35">
        <v>19.747330869746243</v>
      </c>
      <c r="D18" s="35">
        <v>0.2471906583191793</v>
      </c>
      <c r="E18" s="35">
        <v>0.65360032598360052</v>
      </c>
      <c r="F18" s="35">
        <v>11.111216749113193</v>
      </c>
      <c r="G18" s="35">
        <v>34.946879953885222</v>
      </c>
      <c r="H18" s="35">
        <v>16.080795308764948</v>
      </c>
      <c r="I18" s="35">
        <v>49.2606687675042</v>
      </c>
      <c r="J18" s="35">
        <v>3.9150521481310673E-2</v>
      </c>
      <c r="K18" s="35">
        <v>7.4989566554483036E-2</v>
      </c>
      <c r="L18" s="35">
        <v>10.67544897220022</v>
      </c>
      <c r="M18" s="35">
        <v>32.650458439659182</v>
      </c>
      <c r="N18" s="35">
        <v>0.44399401987082748</v>
      </c>
      <c r="O18" s="35">
        <v>0.53127974301020864</v>
      </c>
      <c r="P18" s="36">
        <v>3823141.3809144776</v>
      </c>
      <c r="Q18" s="35">
        <v>3227349.6864719582</v>
      </c>
      <c r="R18" s="35">
        <v>68.829417137167454</v>
      </c>
      <c r="S18" s="35">
        <v>107.46030401851704</v>
      </c>
      <c r="T18" s="37">
        <v>0.10475689722418247</v>
      </c>
      <c r="U18" s="37">
        <v>0.72234535261822463</v>
      </c>
    </row>
    <row r="19" spans="1:21" x14ac:dyDescent="0.25">
      <c r="A19" t="s">
        <v>25</v>
      </c>
      <c r="B19" s="35">
        <v>15.342659069479634</v>
      </c>
      <c r="C19" s="35">
        <v>47.088590272218688</v>
      </c>
      <c r="D19" s="35">
        <v>0.18058285685396055</v>
      </c>
      <c r="E19" s="35">
        <v>0.65263395147450554</v>
      </c>
      <c r="F19" s="35">
        <v>35.830867306649132</v>
      </c>
      <c r="G19" s="35">
        <v>87.809678750728509</v>
      </c>
      <c r="H19" s="35">
        <v>53.736974825871044</v>
      </c>
      <c r="I19" s="35">
        <v>124.11754874655475</v>
      </c>
      <c r="J19" s="35">
        <v>3.2872004559351332E-2</v>
      </c>
      <c r="K19" s="35">
        <v>9.92954234004709E-2</v>
      </c>
      <c r="L19" s="35">
        <v>33.926729736871572</v>
      </c>
      <c r="M19" s="35">
        <v>83.287903131411042</v>
      </c>
      <c r="N19" s="35">
        <v>7.180741374970216</v>
      </c>
      <c r="O19" s="35">
        <v>7.8356394692079601</v>
      </c>
      <c r="P19" s="36">
        <v>22077200.892108455</v>
      </c>
      <c r="Q19" s="35">
        <v>25431953.986882057</v>
      </c>
      <c r="R19" s="35">
        <v>42.148167758925972</v>
      </c>
      <c r="S19" s="35">
        <v>35.844900863794045</v>
      </c>
      <c r="T19" s="37">
        <v>9.8832188587271386E-2</v>
      </c>
      <c r="U19" s="37">
        <v>0.50879548895468119</v>
      </c>
    </row>
    <row r="20" spans="1:21" x14ac:dyDescent="0.25">
      <c r="A20" t="s">
        <v>89</v>
      </c>
      <c r="B20" s="35">
        <v>14.196651829799768</v>
      </c>
      <c r="C20" s="35">
        <v>48.901103188991549</v>
      </c>
      <c r="D20" s="35">
        <v>0.21898094566074491</v>
      </c>
      <c r="E20" s="35">
        <v>0.74094210273813199</v>
      </c>
      <c r="F20" s="35">
        <v>125.55852199395885</v>
      </c>
      <c r="G20" s="35">
        <v>199.3931963722566</v>
      </c>
      <c r="H20" s="35">
        <v>176.4202430553174</v>
      </c>
      <c r="I20" s="35">
        <v>285.8368293530167</v>
      </c>
      <c r="J20" s="35">
        <v>8.8115008676597176E-2</v>
      </c>
      <c r="K20" s="35">
        <v>0.24855679170745695</v>
      </c>
      <c r="L20" s="35">
        <v>128.69602221744844</v>
      </c>
      <c r="M20" s="35">
        <v>170.74560009715978</v>
      </c>
      <c r="N20" s="35">
        <v>78.819270270508085</v>
      </c>
      <c r="O20" s="35">
        <v>40.630554519235396</v>
      </c>
      <c r="P20" s="36">
        <v>833331589.63500464</v>
      </c>
      <c r="Q20" s="35">
        <v>452692474.08196175</v>
      </c>
      <c r="R20" s="35">
        <v>14.251729945514139</v>
      </c>
      <c r="S20" s="35">
        <v>21.207164785098488</v>
      </c>
      <c r="T20" s="37">
        <v>0.11889955338077003</v>
      </c>
      <c r="U20" s="37">
        <v>0.46495900316138139</v>
      </c>
    </row>
    <row r="22" spans="1:21" x14ac:dyDescent="0.25">
      <c r="A22" t="s">
        <v>0</v>
      </c>
      <c r="B22" t="s">
        <v>9</v>
      </c>
      <c r="C22" t="s">
        <v>73</v>
      </c>
      <c r="D22" t="s">
        <v>41</v>
      </c>
      <c r="E22" t="s">
        <v>57</v>
      </c>
      <c r="F22" t="s">
        <v>25</v>
      </c>
      <c r="G22" t="s">
        <v>89</v>
      </c>
    </row>
    <row r="23" spans="1:21" x14ac:dyDescent="0.25">
      <c r="A23" t="s">
        <v>107</v>
      </c>
      <c r="B23" s="34">
        <v>14.653638033750454</v>
      </c>
      <c r="C23" s="34">
        <v>19.436544715041087</v>
      </c>
      <c r="D23" s="34">
        <v>12.94972331443595</v>
      </c>
      <c r="E23" s="34">
        <v>15.546360686342547</v>
      </c>
      <c r="F23" s="34">
        <v>15.342659069479634</v>
      </c>
      <c r="G23" s="34">
        <v>14.196651829799768</v>
      </c>
    </row>
    <row r="24" spans="1:21" x14ac:dyDescent="0.25">
      <c r="A24" t="s">
        <v>108</v>
      </c>
      <c r="B24" s="34">
        <v>39.805348696376782</v>
      </c>
      <c r="C24" s="34">
        <v>28.541178633279639</v>
      </c>
      <c r="D24" s="34">
        <v>45.237413761588407</v>
      </c>
      <c r="E24" s="34">
        <v>19.747330869746243</v>
      </c>
      <c r="F24" s="34">
        <v>47.088590272218688</v>
      </c>
      <c r="G24" s="34">
        <v>48.901103188991549</v>
      </c>
    </row>
    <row r="25" spans="1:21" x14ac:dyDescent="0.25">
      <c r="A25" t="s">
        <v>109</v>
      </c>
      <c r="B25" s="34">
        <v>0.13887676203490845</v>
      </c>
      <c r="C25" s="34">
        <v>0.19068739662388423</v>
      </c>
      <c r="D25" s="34">
        <v>0.18682219571932032</v>
      </c>
      <c r="E25" s="34">
        <v>0.2471906583191793</v>
      </c>
      <c r="F25" s="34">
        <v>0.18058285685396055</v>
      </c>
      <c r="G25" s="34">
        <v>0.21898094566074491</v>
      </c>
    </row>
    <row r="26" spans="1:21" x14ac:dyDescent="0.25">
      <c r="A26" t="s">
        <v>110</v>
      </c>
      <c r="B26" s="34">
        <v>0.5658768434038649</v>
      </c>
      <c r="C26" s="34">
        <v>0.45321568907860371</v>
      </c>
      <c r="D26" s="34">
        <v>0.51705203397675537</v>
      </c>
      <c r="E26" s="34">
        <v>0.65360032598360052</v>
      </c>
      <c r="F26" s="34">
        <v>0.65263395147450554</v>
      </c>
      <c r="G26" s="34">
        <v>0.74094210273813199</v>
      </c>
    </row>
    <row r="27" spans="1:21" x14ac:dyDescent="0.25">
      <c r="A27" t="s">
        <v>111</v>
      </c>
      <c r="B27" s="34">
        <v>23.572567634967513</v>
      </c>
      <c r="C27" s="34">
        <v>22.438145789374985</v>
      </c>
      <c r="D27" s="34">
        <v>28.376192176137032</v>
      </c>
      <c r="E27" s="34">
        <v>11.111216749113193</v>
      </c>
      <c r="F27" s="34">
        <v>35.830867306649132</v>
      </c>
      <c r="G27" s="34">
        <v>125.55852199395885</v>
      </c>
    </row>
    <row r="28" spans="1:21" x14ac:dyDescent="0.25">
      <c r="A28" t="s">
        <v>112</v>
      </c>
      <c r="B28" s="34">
        <v>121.87692846154937</v>
      </c>
      <c r="C28" s="34">
        <v>66.834565064605655</v>
      </c>
      <c r="D28" s="34">
        <v>138.38368874063173</v>
      </c>
      <c r="E28" s="34">
        <v>34.946879953885222</v>
      </c>
      <c r="F28" s="34">
        <v>87.809678750728509</v>
      </c>
      <c r="G28" s="34">
        <v>199.3931963722566</v>
      </c>
    </row>
    <row r="29" spans="1:21" x14ac:dyDescent="0.25">
      <c r="A29" t="s">
        <v>113</v>
      </c>
      <c r="B29" s="34">
        <v>37.045065117280224</v>
      </c>
      <c r="C29" s="34">
        <v>31.826591551961581</v>
      </c>
      <c r="D29" s="34">
        <v>36.134474116964597</v>
      </c>
      <c r="E29" s="34">
        <v>16.080795308764948</v>
      </c>
      <c r="F29" s="34">
        <v>53.736974825871044</v>
      </c>
      <c r="G29" s="34">
        <v>176.4202430553174</v>
      </c>
    </row>
    <row r="30" spans="1:21" x14ac:dyDescent="0.25">
      <c r="A30" t="s">
        <v>114</v>
      </c>
      <c r="B30" s="34">
        <v>176.6151546600052</v>
      </c>
      <c r="C30" s="34">
        <v>93.782614748907477</v>
      </c>
      <c r="D30" s="34">
        <v>193.09929755478097</v>
      </c>
      <c r="E30" s="34">
        <v>49.260668767504193</v>
      </c>
      <c r="F30" s="34">
        <v>124.11754874655475</v>
      </c>
      <c r="G30" s="34">
        <v>285.8368293530167</v>
      </c>
    </row>
    <row r="31" spans="1:21" x14ac:dyDescent="0.25">
      <c r="A31" t="s">
        <v>115</v>
      </c>
      <c r="B31" s="34">
        <v>5.3141488222558965E-2</v>
      </c>
      <c r="C31" s="34">
        <v>4.375336092332708E-2</v>
      </c>
      <c r="D31" s="34">
        <v>4.4045142625743633E-2</v>
      </c>
      <c r="E31" s="34">
        <v>3.9150521481310673E-2</v>
      </c>
      <c r="F31" s="34">
        <v>3.2872004559351332E-2</v>
      </c>
      <c r="G31" s="34">
        <v>8.8115008676597176E-2</v>
      </c>
    </row>
    <row r="32" spans="1:21" x14ac:dyDescent="0.25">
      <c r="A32" t="s">
        <v>8</v>
      </c>
      <c r="B32" s="34">
        <v>0.11484106824921984</v>
      </c>
      <c r="C32" s="34">
        <v>9.3941310473455136E-2</v>
      </c>
      <c r="D32" s="34">
        <v>0.11363636128828712</v>
      </c>
      <c r="E32" s="34">
        <v>7.4989566554483036E-2</v>
      </c>
      <c r="F32" s="34">
        <v>9.92954234004709E-2</v>
      </c>
      <c r="G32" s="34">
        <v>0.24855679170745695</v>
      </c>
    </row>
    <row r="33" spans="1:7" x14ac:dyDescent="0.25">
      <c r="A33" t="s">
        <v>116</v>
      </c>
      <c r="B33" s="34">
        <v>26.044572500507215</v>
      </c>
      <c r="C33" s="34">
        <v>20.21995345664121</v>
      </c>
      <c r="D33" s="34">
        <v>25.583894850198178</v>
      </c>
      <c r="E33" s="34">
        <v>10.67544897220022</v>
      </c>
      <c r="F33" s="34">
        <v>33.926729736871572</v>
      </c>
      <c r="G33" s="34">
        <v>128.69602221744844</v>
      </c>
    </row>
    <row r="34" spans="1:7" x14ac:dyDescent="0.25">
      <c r="A34" t="s">
        <v>7</v>
      </c>
      <c r="B34" s="34">
        <v>114.82026101343988</v>
      </c>
      <c r="C34" s="34">
        <v>61.913761083902621</v>
      </c>
      <c r="D34" s="34">
        <v>127.29365103341534</v>
      </c>
      <c r="E34" s="34">
        <v>32.650458439659182</v>
      </c>
      <c r="F34" s="34">
        <v>83.287903131411042</v>
      </c>
      <c r="G34" s="34">
        <v>170.74560009715978</v>
      </c>
    </row>
    <row r="35" spans="1:7" x14ac:dyDescent="0.25">
      <c r="A35" t="s">
        <v>117</v>
      </c>
      <c r="B35" s="34">
        <v>6.1553018595733198</v>
      </c>
      <c r="C35" s="34">
        <v>4.4850596152322009</v>
      </c>
      <c r="D35" s="34">
        <v>15.406023464890657</v>
      </c>
      <c r="E35" s="34">
        <v>0.44399401987082748</v>
      </c>
      <c r="F35" s="34">
        <v>7.180741374970216</v>
      </c>
      <c r="G35" s="34">
        <v>78.819270270508085</v>
      </c>
    </row>
    <row r="36" spans="1:7" x14ac:dyDescent="0.25">
      <c r="A36" t="s">
        <v>6</v>
      </c>
      <c r="B36" s="34">
        <v>12.221576776992105</v>
      </c>
      <c r="C36" s="34">
        <v>3.5752083660965135</v>
      </c>
      <c r="D36" s="34">
        <v>19.729745649739908</v>
      </c>
      <c r="E36" s="34">
        <v>0.53127974301020864</v>
      </c>
      <c r="F36" s="34">
        <v>7.8356394692079601</v>
      </c>
      <c r="G36" s="34">
        <v>40.630554519235396</v>
      </c>
    </row>
    <row r="37" spans="1:7" x14ac:dyDescent="0.25">
      <c r="A37" t="s">
        <v>118</v>
      </c>
      <c r="B37" s="34">
        <v>54039802.19140017</v>
      </c>
      <c r="C37" s="34">
        <v>7619785.6634137295</v>
      </c>
      <c r="D37" s="34">
        <v>24522206.001269542</v>
      </c>
      <c r="E37" s="34">
        <v>3823141.3809144776</v>
      </c>
      <c r="F37" s="34">
        <v>22077200.892108455</v>
      </c>
      <c r="G37" s="34">
        <v>833331589.63500464</v>
      </c>
    </row>
    <row r="38" spans="1:7" x14ac:dyDescent="0.25">
      <c r="A38" t="s">
        <v>119</v>
      </c>
      <c r="B38" s="34">
        <v>56874921.178305358</v>
      </c>
      <c r="C38" s="34">
        <v>11561070.885302665</v>
      </c>
      <c r="D38" s="34">
        <v>58385055.976746179</v>
      </c>
      <c r="E38" s="34">
        <v>3227349.6864719582</v>
      </c>
      <c r="F38" s="34">
        <v>25431953.986882057</v>
      </c>
      <c r="G38" s="34">
        <v>452692474.08196175</v>
      </c>
    </row>
    <row r="39" spans="1:7" x14ac:dyDescent="0.25">
      <c r="A39" t="s">
        <v>120</v>
      </c>
      <c r="B39" s="34">
        <v>3.5438379449542214</v>
      </c>
      <c r="C39" s="34">
        <v>28.33285622432102</v>
      </c>
      <c r="D39" s="34">
        <v>5.9505721226539574</v>
      </c>
      <c r="E39" s="34">
        <v>68.829417137167454</v>
      </c>
      <c r="F39" s="34">
        <v>42.148167758925972</v>
      </c>
      <c r="G39" s="34">
        <v>14.251729945514139</v>
      </c>
    </row>
    <row r="40" spans="1:7" x14ac:dyDescent="0.25">
      <c r="A40" t="s">
        <v>4</v>
      </c>
      <c r="B40" s="34">
        <v>11.391005609943591</v>
      </c>
      <c r="C40" s="34">
        <v>41.285132617334405</v>
      </c>
      <c r="D40" s="34">
        <v>10.469141775437871</v>
      </c>
      <c r="E40" s="34">
        <v>107.46030401851704</v>
      </c>
      <c r="F40" s="34">
        <v>35.844900863794045</v>
      </c>
      <c r="G40" s="34">
        <v>21.207164785098488</v>
      </c>
    </row>
    <row r="41" spans="1:7" x14ac:dyDescent="0.25">
      <c r="A41" t="s">
        <v>121</v>
      </c>
      <c r="B41" s="34">
        <v>0.1107358664653204</v>
      </c>
      <c r="C41" s="34">
        <v>0.13040600402343192</v>
      </c>
      <c r="D41" s="34">
        <v>9.561019716949351E-2</v>
      </c>
      <c r="E41" s="34">
        <v>0.10475689722418247</v>
      </c>
      <c r="F41" s="34">
        <v>9.8832188587271386E-2</v>
      </c>
      <c r="G41" s="34">
        <v>0.11889955338077003</v>
      </c>
    </row>
    <row r="42" spans="1:7" x14ac:dyDescent="0.25">
      <c r="A42" t="s">
        <v>3</v>
      </c>
      <c r="B42" s="34">
        <v>0.65153924551910913</v>
      </c>
      <c r="C42" s="34">
        <v>0.63324264000377939</v>
      </c>
      <c r="D42" s="34">
        <v>0.45174538708353335</v>
      </c>
      <c r="E42" s="34">
        <v>0.72234535261822463</v>
      </c>
      <c r="F42" s="34">
        <v>0.50879548895468119</v>
      </c>
      <c r="G42" s="34">
        <v>0.46495900316138139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15.42578125" bestFit="1" customWidth="1"/>
    <col min="3" max="3" width="14.28515625" bestFit="1" customWidth="1"/>
  </cols>
  <sheetData>
    <row r="3" spans="1:3" x14ac:dyDescent="0.25">
      <c r="A3" s="15" t="s">
        <v>0</v>
      </c>
      <c r="B3" t="s">
        <v>234</v>
      </c>
      <c r="C3" t="s">
        <v>233</v>
      </c>
    </row>
    <row r="4" spans="1:3" x14ac:dyDescent="0.25">
      <c r="A4" s="16" t="s">
        <v>9</v>
      </c>
      <c r="B4" s="34">
        <v>1.0846973412473053</v>
      </c>
      <c r="C4" s="34">
        <v>-30.741121161180779</v>
      </c>
    </row>
    <row r="5" spans="1:3" x14ac:dyDescent="0.25">
      <c r="A5" s="16" t="s">
        <v>25</v>
      </c>
      <c r="B5" s="34">
        <v>1.9016710695003458</v>
      </c>
      <c r="C5" s="34">
        <v>-30.865055783479377</v>
      </c>
    </row>
    <row r="6" spans="1:3" x14ac:dyDescent="0.25">
      <c r="A6" s="16" t="s">
        <v>41</v>
      </c>
      <c r="B6" s="34">
        <v>1.1910664079221467</v>
      </c>
      <c r="C6" s="34">
        <v>-30.623234352394654</v>
      </c>
    </row>
    <row r="7" spans="1:3" x14ac:dyDescent="0.25">
      <c r="A7" s="16" t="s">
        <v>57</v>
      </c>
      <c r="B7" s="34">
        <v>1.5197120957411516</v>
      </c>
      <c r="C7" s="34">
        <v>-35.138815336439848</v>
      </c>
    </row>
    <row r="8" spans="1:3" x14ac:dyDescent="0.25">
      <c r="A8" s="16" t="s">
        <v>73</v>
      </c>
      <c r="B8" s="34">
        <v>2.5307638108005639</v>
      </c>
      <c r="C8" s="34">
        <v>-32.83188575241838</v>
      </c>
    </row>
    <row r="9" spans="1:3" x14ac:dyDescent="0.25">
      <c r="A9" s="16" t="s">
        <v>89</v>
      </c>
      <c r="B9" s="34">
        <v>1.3057541608315453</v>
      </c>
      <c r="C9" s="34">
        <v>-30.286262102093779</v>
      </c>
    </row>
    <row r="10" spans="1:3" x14ac:dyDescent="0.25">
      <c r="A10" s="16" t="s">
        <v>106</v>
      </c>
      <c r="B10" s="13">
        <v>2.3722315301548473</v>
      </c>
      <c r="C10" s="13">
        <v>-31.747729081334459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tabSelected="1" zoomScale="85" zoomScaleNormal="85" workbookViewId="0">
      <selection activeCell="J2" sqref="J2"/>
    </sheetView>
  </sheetViews>
  <sheetFormatPr defaultColWidth="8.85546875" defaultRowHeight="15" x14ac:dyDescent="0.25"/>
  <cols>
    <col min="1" max="1" width="19.5703125" style="39" customWidth="1"/>
    <col min="2" max="2" width="30" style="39" bestFit="1" customWidth="1"/>
    <col min="3" max="7" width="12.42578125" style="39" bestFit="1" customWidth="1"/>
    <col min="8" max="8" width="13.28515625" style="39" bestFit="1" customWidth="1"/>
    <col min="9" max="9" width="14" style="39" bestFit="1" customWidth="1"/>
    <col min="10" max="12" width="12.42578125" style="39" bestFit="1" customWidth="1"/>
    <col min="13" max="13" width="13.140625" style="39" customWidth="1"/>
    <col min="14" max="14" width="9.7109375" style="39" customWidth="1"/>
    <col min="15" max="21" width="8.85546875" style="39"/>
    <col min="22" max="22" width="11.7109375" style="39" customWidth="1"/>
    <col min="23" max="16384" width="8.85546875" style="39"/>
  </cols>
  <sheetData>
    <row r="1" spans="1:37" ht="129.6" customHeight="1" x14ac:dyDescent="0.25">
      <c r="A1" s="56" t="s">
        <v>766</v>
      </c>
      <c r="B1" s="53" t="s">
        <v>756</v>
      </c>
      <c r="C1" s="53" t="s">
        <v>757</v>
      </c>
      <c r="D1" s="53" t="s">
        <v>760</v>
      </c>
      <c r="E1" s="53" t="s">
        <v>758</v>
      </c>
      <c r="F1" s="53" t="s">
        <v>759</v>
      </c>
      <c r="G1" s="54" t="s">
        <v>772</v>
      </c>
      <c r="H1" s="53" t="s">
        <v>767</v>
      </c>
      <c r="I1" s="53" t="s">
        <v>768</v>
      </c>
      <c r="J1" s="55" t="s">
        <v>773</v>
      </c>
      <c r="K1" s="53" t="s">
        <v>769</v>
      </c>
      <c r="L1" s="53" t="s">
        <v>775</v>
      </c>
      <c r="M1" s="56" t="s">
        <v>774</v>
      </c>
      <c r="N1" s="56" t="s">
        <v>771</v>
      </c>
      <c r="P1" s="46"/>
      <c r="S1" s="46"/>
      <c r="AF1" s="46"/>
      <c r="AI1" s="46"/>
      <c r="AJ1" s="46"/>
      <c r="AK1" s="46"/>
    </row>
    <row r="2" spans="1:37" x14ac:dyDescent="0.25">
      <c r="A2" s="47" t="s">
        <v>9</v>
      </c>
      <c r="B2" s="48" t="s">
        <v>10</v>
      </c>
      <c r="C2" s="49">
        <v>0.81066761908279406</v>
      </c>
      <c r="D2" s="49">
        <v>14785.325386904762</v>
      </c>
      <c r="E2" s="49">
        <v>137.10673097041411</v>
      </c>
      <c r="F2" s="39">
        <v>264.22392947855974</v>
      </c>
      <c r="G2" s="39">
        <v>140.68640300386787</v>
      </c>
      <c r="H2" s="49">
        <v>6.9732294241371262</v>
      </c>
      <c r="I2" s="49">
        <v>0.10374911959073513</v>
      </c>
      <c r="J2" s="49">
        <v>61427331.767956816</v>
      </c>
      <c r="K2" s="49">
        <v>20.038194791117377</v>
      </c>
      <c r="L2" s="39">
        <v>0.39285714285714285</v>
      </c>
      <c r="M2" s="39">
        <v>29.284748117684853</v>
      </c>
      <c r="N2" t="s">
        <v>770</v>
      </c>
      <c r="P2" s="50"/>
      <c r="AI2" s="50"/>
    </row>
    <row r="3" spans="1:37" x14ac:dyDescent="0.25">
      <c r="A3" s="47" t="s">
        <v>9</v>
      </c>
      <c r="B3" s="48" t="s">
        <v>693</v>
      </c>
      <c r="C3" s="49">
        <v>0.75175614782434663</v>
      </c>
      <c r="D3" s="49">
        <v>9663.4285641025635</v>
      </c>
      <c r="E3" s="49">
        <v>110.77444240792646</v>
      </c>
      <c r="F3" s="39">
        <v>201.37872325997645</v>
      </c>
      <c r="G3" s="39">
        <v>115.70094467981581</v>
      </c>
      <c r="H3" s="49">
        <v>10.878237901653916</v>
      </c>
      <c r="I3" s="49">
        <v>0.10512107486594559</v>
      </c>
      <c r="J3" s="49">
        <v>40605288.806007899</v>
      </c>
      <c r="K3" s="49">
        <v>10.183123719980827</v>
      </c>
      <c r="L3" s="39">
        <v>0.51162790697674421</v>
      </c>
      <c r="M3" s="39">
        <v>32.772063120004262</v>
      </c>
      <c r="N3" t="s">
        <v>770</v>
      </c>
      <c r="O3" s="51"/>
      <c r="P3" s="50"/>
      <c r="AH3" s="51"/>
      <c r="AI3" s="50"/>
    </row>
    <row r="4" spans="1:37" x14ac:dyDescent="0.25">
      <c r="A4" s="47" t="s">
        <v>9</v>
      </c>
      <c r="B4" s="48" t="s">
        <v>12</v>
      </c>
      <c r="C4" s="49">
        <v>0.58409999999999995</v>
      </c>
      <c r="D4" s="49">
        <v>13314.689595622896</v>
      </c>
      <c r="E4" s="49">
        <v>130.14203707094268</v>
      </c>
      <c r="F4" s="39">
        <v>170.88993906233122</v>
      </c>
      <c r="G4" s="39">
        <v>135.04320141695641</v>
      </c>
      <c r="H4" s="49">
        <v>8.3678753089645515</v>
      </c>
      <c r="I4" s="49">
        <v>0.1117024188378966</v>
      </c>
      <c r="J4" s="49">
        <v>59197260.734741114</v>
      </c>
      <c r="K4" s="49">
        <v>15.63560673138735</v>
      </c>
      <c r="L4" s="39">
        <v>0.51851851851851849</v>
      </c>
      <c r="M4" s="39">
        <v>44.233709534346708</v>
      </c>
      <c r="N4" t="s">
        <v>770</v>
      </c>
      <c r="P4" s="50"/>
      <c r="AI4" s="50"/>
    </row>
    <row r="5" spans="1:37" x14ac:dyDescent="0.25">
      <c r="A5" s="47" t="s">
        <v>9</v>
      </c>
      <c r="B5" s="48" t="s">
        <v>13</v>
      </c>
      <c r="C5" s="49">
        <v>0.62081469968004654</v>
      </c>
      <c r="D5" s="49">
        <v>11629.41513968254</v>
      </c>
      <c r="E5" s="49">
        <v>120.57456512136737</v>
      </c>
      <c r="F5" s="39">
        <v>203.20266372627734</v>
      </c>
      <c r="G5" s="39">
        <v>132.05542333455344</v>
      </c>
      <c r="H5" s="49">
        <v>7.8100169550335794</v>
      </c>
      <c r="I5" s="49">
        <v>8.1525552613760197E-2</v>
      </c>
      <c r="J5" s="49">
        <v>36284052.554199025</v>
      </c>
      <c r="K5" s="49">
        <v>19.352955891648396</v>
      </c>
      <c r="L5" s="39">
        <v>0.4</v>
      </c>
      <c r="M5" s="39">
        <v>59.374052151727099</v>
      </c>
      <c r="N5" t="s">
        <v>770</v>
      </c>
      <c r="P5" s="50"/>
      <c r="AI5" s="50"/>
    </row>
    <row r="6" spans="1:37" x14ac:dyDescent="0.25">
      <c r="A6" s="47" t="s">
        <v>9</v>
      </c>
      <c r="B6" s="48" t="s">
        <v>14</v>
      </c>
      <c r="C6" s="49">
        <v>0.40068250249312842</v>
      </c>
      <c r="D6" s="49">
        <v>8911.3865581196587</v>
      </c>
      <c r="E6" s="49">
        <v>105.88369999108339</v>
      </c>
      <c r="F6" s="39">
        <v>157.87240014414402</v>
      </c>
      <c r="G6" s="39">
        <v>108.83697883960643</v>
      </c>
      <c r="H6" s="49">
        <v>10.599308724688433</v>
      </c>
      <c r="I6" s="49">
        <v>9.1399731388524877E-2</v>
      </c>
      <c r="J6" s="49">
        <v>32649268.868619006</v>
      </c>
      <c r="K6" s="49">
        <v>10.452974876270316</v>
      </c>
      <c r="L6" s="39">
        <v>0.8</v>
      </c>
      <c r="M6" s="39">
        <v>31.8533472425421</v>
      </c>
      <c r="N6" t="s">
        <v>770</v>
      </c>
      <c r="O6" s="51"/>
      <c r="P6" s="50"/>
      <c r="AH6" s="51"/>
      <c r="AI6" s="50"/>
    </row>
    <row r="7" spans="1:37" x14ac:dyDescent="0.25">
      <c r="A7" s="47" t="s">
        <v>9</v>
      </c>
      <c r="B7" s="48" t="s">
        <v>695</v>
      </c>
      <c r="C7" s="49">
        <v>0.57881183534409941</v>
      </c>
      <c r="D7" s="49">
        <v>11350.294111111112</v>
      </c>
      <c r="E7" s="49">
        <v>117.90362084477407</v>
      </c>
      <c r="F7" s="39">
        <v>175.50815676460479</v>
      </c>
      <c r="G7" s="39">
        <v>123.73006591435197</v>
      </c>
      <c r="H7" s="49">
        <v>15.222603402413219</v>
      </c>
      <c r="I7" s="49">
        <v>0.15470735897233465</v>
      </c>
      <c r="J7" s="49">
        <v>72518314.562368408</v>
      </c>
      <c r="K7" s="49">
        <v>8.8686212596700749</v>
      </c>
      <c r="L7" s="39">
        <v>0.46153846153846156</v>
      </c>
      <c r="M7" s="39">
        <v>10.17510529395912</v>
      </c>
      <c r="N7" t="s">
        <v>770</v>
      </c>
      <c r="O7" s="51"/>
      <c r="P7" s="50"/>
      <c r="AH7" s="51"/>
      <c r="AI7" s="50"/>
    </row>
    <row r="8" spans="1:37" x14ac:dyDescent="0.25">
      <c r="A8" s="47" t="s">
        <v>9</v>
      </c>
      <c r="B8" s="48" t="s">
        <v>687</v>
      </c>
      <c r="C8" s="49">
        <v>0.76559999999999995</v>
      </c>
      <c r="D8" s="49">
        <v>5697.8472259259252</v>
      </c>
      <c r="E8" s="49">
        <v>85.148161480131222</v>
      </c>
      <c r="F8" s="39">
        <v>132.7712051202779</v>
      </c>
      <c r="G8" s="39">
        <v>96.080156331657392</v>
      </c>
      <c r="H8" s="49">
        <v>12.551812963446826</v>
      </c>
      <c r="I8" s="49">
        <v>7.1344492332418782E-2</v>
      </c>
      <c r="J8" s="49">
        <v>16080355.753574846</v>
      </c>
      <c r="K8" s="49">
        <v>6.9823981683417848</v>
      </c>
      <c r="L8" s="39">
        <v>0.65</v>
      </c>
      <c r="M8" s="39">
        <v>70.223962076608771</v>
      </c>
      <c r="N8" t="s">
        <v>770</v>
      </c>
      <c r="P8" s="50"/>
      <c r="AI8" s="50"/>
    </row>
    <row r="9" spans="1:37" x14ac:dyDescent="0.25">
      <c r="A9" s="47" t="s">
        <v>9</v>
      </c>
      <c r="B9" s="48" t="s">
        <v>688</v>
      </c>
      <c r="C9" s="49">
        <v>0.67912002214396328</v>
      </c>
      <c r="D9" s="49">
        <v>6761.5003386243379</v>
      </c>
      <c r="E9" s="49">
        <v>92.757030779235592</v>
      </c>
      <c r="F9" s="39">
        <v>186.37434421566232</v>
      </c>
      <c r="G9" s="39">
        <v>115.16614885737658</v>
      </c>
      <c r="H9" s="49">
        <v>11.436096255584886</v>
      </c>
      <c r="I9" s="49">
        <v>7.6790168071408663E-2</v>
      </c>
      <c r="J9" s="49">
        <v>20446914.285959031</v>
      </c>
      <c r="K9" s="49">
        <v>8.8278876521127696</v>
      </c>
      <c r="L9" s="39">
        <v>0.34375</v>
      </c>
      <c r="M9" s="39">
        <v>45.818147474343895</v>
      </c>
      <c r="N9" t="s">
        <v>770</v>
      </c>
      <c r="P9" s="50"/>
      <c r="AI9" s="50"/>
    </row>
    <row r="10" spans="1:37" x14ac:dyDescent="0.25">
      <c r="A10" s="47" t="s">
        <v>9</v>
      </c>
      <c r="B10" s="48" t="s">
        <v>689</v>
      </c>
      <c r="C10" s="49">
        <v>0.73558537984876549</v>
      </c>
      <c r="D10" s="49">
        <v>6725.546886538461</v>
      </c>
      <c r="E10" s="49">
        <v>92.455622065375564</v>
      </c>
      <c r="F10" s="39">
        <v>137.45431439374519</v>
      </c>
      <c r="G10" s="39">
        <v>103.56305702787687</v>
      </c>
      <c r="H10" s="49">
        <v>8.6468044859300353</v>
      </c>
      <c r="I10" s="49">
        <v>5.8000628730910643E-2</v>
      </c>
      <c r="J10" s="49">
        <v>15490906.795336746</v>
      </c>
      <c r="K10" s="49">
        <v>11.144252807359159</v>
      </c>
      <c r="L10" s="39">
        <v>0.58974358974358976</v>
      </c>
      <c r="M10" s="39">
        <v>26.540816682488945</v>
      </c>
      <c r="N10" t="s">
        <v>770</v>
      </c>
      <c r="P10" s="50"/>
      <c r="AI10" s="50"/>
    </row>
    <row r="11" spans="1:37" x14ac:dyDescent="0.25">
      <c r="A11" s="47" t="s">
        <v>9</v>
      </c>
      <c r="B11" s="48" t="s">
        <v>19</v>
      </c>
      <c r="C11" s="49">
        <v>0.676527130822693</v>
      </c>
      <c r="D11" s="49">
        <v>20303.718991666665</v>
      </c>
      <c r="E11" s="49">
        <v>160.42752349802595</v>
      </c>
      <c r="F11" s="39">
        <v>200.52815762381104</v>
      </c>
      <c r="G11" s="39">
        <v>163.87166144299476</v>
      </c>
      <c r="H11" s="49">
        <v>6.4153710702061559</v>
      </c>
      <c r="I11" s="49">
        <v>0.12579691460504924</v>
      </c>
      <c r="J11" s="49">
        <v>99175189.911499381</v>
      </c>
      <c r="K11" s="49">
        <v>27.67555834307667</v>
      </c>
      <c r="L11" s="39">
        <v>0.78125</v>
      </c>
      <c r="M11" s="39">
        <v>26.767792784755908</v>
      </c>
      <c r="N11" t="s">
        <v>770</v>
      </c>
      <c r="P11" s="50"/>
      <c r="AI11" s="50"/>
    </row>
    <row r="12" spans="1:37" x14ac:dyDescent="0.25">
      <c r="A12" s="47" t="s">
        <v>9</v>
      </c>
      <c r="B12" s="48" t="s">
        <v>694</v>
      </c>
      <c r="C12" s="49">
        <v>0.65628884712941571</v>
      </c>
      <c r="D12" s="49">
        <v>8189.2302740196074</v>
      </c>
      <c r="E12" s="49">
        <v>101.43856155091504</v>
      </c>
      <c r="F12" s="39">
        <v>160.32578593714624</v>
      </c>
      <c r="G12" s="39">
        <v>107.86611111098352</v>
      </c>
      <c r="H12" s="49">
        <v>11.993954609515855</v>
      </c>
      <c r="I12" s="49">
        <v>9.6381484031439632E-2</v>
      </c>
      <c r="J12" s="49">
        <v>32390674.722041208</v>
      </c>
      <c r="K12" s="49">
        <v>9.0394394364978723</v>
      </c>
      <c r="L12" s="39">
        <v>0.58823529411764708</v>
      </c>
      <c r="M12" s="39">
        <v>46.666417624179275</v>
      </c>
      <c r="N12" t="s">
        <v>770</v>
      </c>
      <c r="P12" s="50"/>
      <c r="AI12" s="50"/>
    </row>
    <row r="13" spans="1:37" x14ac:dyDescent="0.25">
      <c r="A13" s="47" t="s">
        <v>9</v>
      </c>
      <c r="B13" s="48" t="s">
        <v>690</v>
      </c>
      <c r="C13" s="49">
        <v>0.7983398247188751</v>
      </c>
      <c r="D13" s="49">
        <v>4620.849304761904</v>
      </c>
      <c r="E13" s="49">
        <v>76.307368954881454</v>
      </c>
      <c r="F13" s="39">
        <v>128.55117269010034</v>
      </c>
      <c r="G13" s="39">
        <v>82.760909716497864</v>
      </c>
      <c r="H13" s="49">
        <v>13.667529671308763</v>
      </c>
      <c r="I13" s="49">
        <v>5.8827257940111184E-2</v>
      </c>
      <c r="J13" s="49">
        <v>10519044.246361697</v>
      </c>
      <c r="K13" s="49">
        <v>6.6084869064671947</v>
      </c>
      <c r="L13" s="39">
        <v>0.60526315789473684</v>
      </c>
      <c r="M13" s="39">
        <v>41.362901917679231</v>
      </c>
      <c r="N13" t="s">
        <v>770</v>
      </c>
      <c r="P13" s="50"/>
      <c r="AI13" s="50"/>
    </row>
    <row r="14" spans="1:37" x14ac:dyDescent="0.25">
      <c r="A14" s="47" t="s">
        <v>9</v>
      </c>
      <c r="B14" s="48" t="s">
        <v>22</v>
      </c>
      <c r="C14" s="49">
        <v>0.55543222073066856</v>
      </c>
      <c r="D14" s="49">
        <v>22593.611634920639</v>
      </c>
      <c r="E14" s="49">
        <v>169.43784014635739</v>
      </c>
      <c r="F14" s="39">
        <v>218.68753799137087</v>
      </c>
      <c r="G14" s="39">
        <v>169.9041793952116</v>
      </c>
      <c r="H14" s="49">
        <v>11.436096255584886</v>
      </c>
      <c r="I14" s="49">
        <v>0.25669804598708917</v>
      </c>
      <c r="J14" s="49">
        <v>229716960.60155657</v>
      </c>
      <c r="K14" s="49">
        <v>14.996744762032877</v>
      </c>
      <c r="L14" s="39">
        <v>0.72222222222222221</v>
      </c>
      <c r="M14" s="39">
        <v>41.527044899015117</v>
      </c>
      <c r="N14" t="s">
        <v>770</v>
      </c>
      <c r="P14" s="50"/>
      <c r="AI14" s="50"/>
    </row>
    <row r="15" spans="1:37" x14ac:dyDescent="0.25">
      <c r="A15" s="47" t="s">
        <v>9</v>
      </c>
      <c r="B15" s="48" t="s">
        <v>691</v>
      </c>
      <c r="C15" s="49">
        <v>0.57846245296784049</v>
      </c>
      <c r="D15" s="49">
        <v>9450.0379941077463</v>
      </c>
      <c r="E15" s="49">
        <v>109.59967500780323</v>
      </c>
      <c r="F15" s="39">
        <v>140.06009164900354</v>
      </c>
      <c r="G15" s="39">
        <v>112.23215908434929</v>
      </c>
      <c r="H15" s="49">
        <v>15.620033910067159</v>
      </c>
      <c r="I15" s="49">
        <v>0.14686860198529786</v>
      </c>
      <c r="J15" s="49">
        <v>54971725.834973603</v>
      </c>
      <c r="K15" s="49">
        <v>7.1577848780068898</v>
      </c>
      <c r="L15" s="39">
        <v>0.48484848484848486</v>
      </c>
      <c r="M15" s="39">
        <v>51.69835188243983</v>
      </c>
      <c r="N15" t="s">
        <v>770</v>
      </c>
      <c r="O15" s="51"/>
      <c r="P15" s="50"/>
      <c r="AH15" s="51"/>
      <c r="AI15" s="50"/>
    </row>
    <row r="16" spans="1:37" x14ac:dyDescent="0.25">
      <c r="A16" s="47" t="s">
        <v>9</v>
      </c>
      <c r="B16" s="48" t="s">
        <v>692</v>
      </c>
      <c r="C16" s="49">
        <v>0.58089999999999997</v>
      </c>
      <c r="D16" s="49">
        <v>9985.3052183845048</v>
      </c>
      <c r="E16" s="49">
        <v>112.34703531236489</v>
      </c>
      <c r="F16" s="39">
        <v>171.39889784306718</v>
      </c>
      <c r="G16" s="39">
        <v>120.65652676714059</v>
      </c>
      <c r="H16" s="49">
        <v>19.246113210618464</v>
      </c>
      <c r="I16" s="49">
        <v>0.18370317378537551</v>
      </c>
      <c r="J16" s="49">
        <v>71650528.229385167</v>
      </c>
      <c r="K16" s="49">
        <v>6.3596214309120498</v>
      </c>
      <c r="L16" s="39">
        <v>0.63829787234042556</v>
      </c>
      <c r="M16" s="39">
        <v>38.781769643876665</v>
      </c>
      <c r="N16" t="s">
        <v>770</v>
      </c>
      <c r="P16" s="50"/>
      <c r="AI16" s="50"/>
    </row>
    <row r="17" spans="1:36" x14ac:dyDescent="0.25">
      <c r="A17" s="47" t="s">
        <v>25</v>
      </c>
      <c r="B17" s="48" t="s">
        <v>26</v>
      </c>
      <c r="C17" s="49">
        <v>0.67960264177396057</v>
      </c>
      <c r="D17" s="49">
        <v>4075.4103316498317</v>
      </c>
      <c r="E17" s="49">
        <v>71.945245296675367</v>
      </c>
      <c r="F17" s="39">
        <v>99.045738745472363</v>
      </c>
      <c r="G17" s="39">
        <v>75.177353601098659</v>
      </c>
      <c r="H17" s="49">
        <v>19.803971564549435</v>
      </c>
      <c r="I17" s="49">
        <v>8.0112537011196167E-2</v>
      </c>
      <c r="J17" s="49">
        <v>12951273.885983611</v>
      </c>
      <c r="K17" s="49">
        <v>3.6796255280096375</v>
      </c>
      <c r="L17" s="39">
        <v>0.94444444444444442</v>
      </c>
      <c r="M17" s="39">
        <v>50.491319940051362</v>
      </c>
      <c r="N17" t="s">
        <v>770</v>
      </c>
      <c r="P17" s="50"/>
      <c r="AI17" s="50"/>
    </row>
    <row r="18" spans="1:36" x14ac:dyDescent="0.25">
      <c r="A18" s="47" t="s">
        <v>25</v>
      </c>
      <c r="B18" s="48" t="s">
        <v>754</v>
      </c>
      <c r="C18" s="49">
        <v>0.70348502853313366</v>
      </c>
      <c r="D18" s="49">
        <v>929.19214111111114</v>
      </c>
      <c r="E18" s="49">
        <v>34.381566249081295</v>
      </c>
      <c r="F18" s="39">
        <v>48.483446097142739</v>
      </c>
      <c r="G18" s="39">
        <v>36.739297511334598</v>
      </c>
      <c r="H18" s="49">
        <v>130.23782910953534</v>
      </c>
      <c r="I18" s="49">
        <v>0.12081624188051072</v>
      </c>
      <c r="J18" s="49">
        <v>4448672.2528409101</v>
      </c>
      <c r="K18" s="49">
        <v>0.26531867543109744</v>
      </c>
      <c r="L18" s="39">
        <v>0.39534883720930231</v>
      </c>
      <c r="M18" s="39">
        <v>54.704640456511143</v>
      </c>
      <c r="N18" t="s">
        <v>770</v>
      </c>
      <c r="O18" s="51"/>
      <c r="P18" s="50"/>
      <c r="AH18" s="51"/>
      <c r="AI18" s="50"/>
    </row>
    <row r="19" spans="1:36" x14ac:dyDescent="0.25">
      <c r="A19" s="47" t="s">
        <v>25</v>
      </c>
      <c r="B19" s="48" t="s">
        <v>137</v>
      </c>
      <c r="C19" s="49">
        <v>0.46250000000000002</v>
      </c>
      <c r="D19" s="49">
        <v>1023.4046067742644</v>
      </c>
      <c r="E19" s="49">
        <v>36.065569672588502</v>
      </c>
      <c r="F19" s="39">
        <v>49.760743928961077</v>
      </c>
      <c r="G19" s="39">
        <v>37.779590155845256</v>
      </c>
      <c r="H19" s="49">
        <v>116.70662608516803</v>
      </c>
      <c r="I19" s="49">
        <v>0.11920188817248555</v>
      </c>
      <c r="J19" s="49">
        <v>4850628.603542597</v>
      </c>
      <c r="K19" s="49">
        <v>0.30972305154284102</v>
      </c>
      <c r="L19" s="39">
        <v>0.6</v>
      </c>
      <c r="M19" s="39">
        <v>11.24614045</v>
      </c>
      <c r="N19" t="s">
        <v>770</v>
      </c>
      <c r="P19" s="50"/>
      <c r="AI19" s="50"/>
    </row>
    <row r="20" spans="1:36" x14ac:dyDescent="0.25">
      <c r="A20" s="47" t="s">
        <v>25</v>
      </c>
      <c r="B20" s="48" t="s">
        <v>735</v>
      </c>
      <c r="C20" s="49">
        <v>0.55897635758884956</v>
      </c>
      <c r="D20" s="49">
        <v>9891.6245833333323</v>
      </c>
      <c r="E20" s="49">
        <v>111.61936796618038</v>
      </c>
      <c r="F20" s="39">
        <v>168.19396378748394</v>
      </c>
      <c r="G20" s="39">
        <v>113.69420796647611</v>
      </c>
      <c r="H20" s="49">
        <v>6.415371070206155</v>
      </c>
      <c r="I20" s="49">
        <v>6.1507413369623933E-2</v>
      </c>
      <c r="J20" s="49">
        <v>24307452.515014526</v>
      </c>
      <c r="K20" s="49">
        <v>18.209674048579338</v>
      </c>
      <c r="L20" s="39">
        <v>0.57499999999999996</v>
      </c>
      <c r="M20" s="39">
        <v>73.19754690117928</v>
      </c>
      <c r="N20" t="s">
        <v>770</v>
      </c>
      <c r="O20" s="51"/>
      <c r="P20" s="50"/>
      <c r="AH20" s="51"/>
      <c r="AI20" s="50"/>
    </row>
    <row r="21" spans="1:36" x14ac:dyDescent="0.25">
      <c r="A21" s="47" t="s">
        <v>25</v>
      </c>
      <c r="B21" s="48" t="s">
        <v>736</v>
      </c>
      <c r="C21" s="49">
        <v>0.49549352503304078</v>
      </c>
      <c r="D21" s="49">
        <v>14454.826018162394</v>
      </c>
      <c r="E21" s="49">
        <v>133.0619937484374</v>
      </c>
      <c r="F21" s="39">
        <v>213.82750439633259</v>
      </c>
      <c r="G21" s="39">
        <v>148.18854552306556</v>
      </c>
      <c r="H21" s="49">
        <v>8.3678753089645515</v>
      </c>
      <c r="I21" s="49">
        <v>0.11459976637606197</v>
      </c>
      <c r="J21" s="49">
        <v>72101070.797921553</v>
      </c>
      <c r="K21" s="49">
        <v>17.010762232171878</v>
      </c>
      <c r="L21" s="39">
        <v>0.53658536585365857</v>
      </c>
      <c r="M21" s="39">
        <v>48.348173591969939</v>
      </c>
      <c r="N21" t="s">
        <v>770</v>
      </c>
      <c r="P21" s="50"/>
      <c r="AI21" s="50"/>
    </row>
    <row r="22" spans="1:36" x14ac:dyDescent="0.25">
      <c r="A22" s="47" t="s">
        <v>25</v>
      </c>
      <c r="B22" s="48" t="s">
        <v>138</v>
      </c>
      <c r="C22" s="49">
        <v>0.55324150580451614</v>
      </c>
      <c r="D22" s="49">
        <v>4692.6788013071891</v>
      </c>
      <c r="E22" s="49">
        <v>77.273613230480507</v>
      </c>
      <c r="F22" s="39">
        <v>121.2481647471229</v>
      </c>
      <c r="G22" s="39">
        <v>80.503195766286879</v>
      </c>
      <c r="H22" s="49">
        <v>13.109671317377796</v>
      </c>
      <c r="I22" s="49">
        <v>6.143213428976943E-2</v>
      </c>
      <c r="J22" s="49">
        <v>11416118.022396715</v>
      </c>
      <c r="K22" s="49">
        <v>5.9189804144119238</v>
      </c>
      <c r="L22" s="39">
        <v>0.79069767441860461</v>
      </c>
      <c r="M22" s="39">
        <v>30.566338143795296</v>
      </c>
      <c r="N22" t="s">
        <v>770</v>
      </c>
      <c r="O22" s="51"/>
      <c r="P22" s="50"/>
      <c r="AH22" s="51"/>
      <c r="AI22" s="50"/>
    </row>
    <row r="23" spans="1:36" x14ac:dyDescent="0.25">
      <c r="A23" s="47" t="s">
        <v>25</v>
      </c>
      <c r="B23" s="48" t="s">
        <v>752</v>
      </c>
      <c r="C23" s="49">
        <v>0.47336400696329806</v>
      </c>
      <c r="D23" s="49">
        <v>3837.5962555555561</v>
      </c>
      <c r="E23" s="49">
        <v>69.312809474861083</v>
      </c>
      <c r="F23" s="39">
        <v>114.11715431560195</v>
      </c>
      <c r="G23" s="39">
        <v>78.279749782915104</v>
      </c>
      <c r="H23" s="49">
        <v>6.6943002471716406</v>
      </c>
      <c r="I23" s="49">
        <v>2.3956757571760679E-2</v>
      </c>
      <c r="J23" s="49">
        <v>3610022.616766376</v>
      </c>
      <c r="K23" s="49">
        <v>11.799073971030543</v>
      </c>
      <c r="L23" s="39">
        <v>0.93333333333333335</v>
      </c>
      <c r="M23" s="39">
        <v>36.66906806787992</v>
      </c>
      <c r="N23" t="s">
        <v>770</v>
      </c>
      <c r="P23" s="50"/>
      <c r="AI23" s="50"/>
    </row>
    <row r="24" spans="1:36" x14ac:dyDescent="0.25">
      <c r="A24" s="47" t="s">
        <v>25</v>
      </c>
      <c r="B24" s="48" t="s">
        <v>170</v>
      </c>
      <c r="C24" s="49">
        <v>0.5701227628830926</v>
      </c>
      <c r="D24" s="49">
        <v>3858.167955387205</v>
      </c>
      <c r="E24" s="49">
        <v>69.92547068226979</v>
      </c>
      <c r="F24" s="39">
        <v>102.56629253139828</v>
      </c>
      <c r="G24" s="39">
        <v>71.126172202817187</v>
      </c>
      <c r="H24" s="49">
        <v>30.961138643168837</v>
      </c>
      <c r="I24" s="49">
        <v>0.11850924134648949</v>
      </c>
      <c r="J24" s="49">
        <v>18269355.262236286</v>
      </c>
      <c r="K24" s="49">
        <v>2.2901962163127405</v>
      </c>
      <c r="L24" s="39">
        <v>0.75</v>
      </c>
      <c r="M24" s="39">
        <v>50.232580764328702</v>
      </c>
      <c r="N24" t="s">
        <v>770</v>
      </c>
      <c r="P24" s="50"/>
      <c r="AI24" s="50"/>
    </row>
    <row r="25" spans="1:36" x14ac:dyDescent="0.25">
      <c r="A25" s="47" t="s">
        <v>25</v>
      </c>
      <c r="B25" s="48" t="s">
        <v>753</v>
      </c>
      <c r="C25" s="49">
        <v>0.42844868760746069</v>
      </c>
      <c r="D25" s="49">
        <v>13567.13438888889</v>
      </c>
      <c r="E25" s="49">
        <v>131.2635667467583</v>
      </c>
      <c r="F25" s="39">
        <v>171.17341446083799</v>
      </c>
      <c r="G25" s="39">
        <v>131.0008139609601</v>
      </c>
      <c r="H25" s="49">
        <v>6.9732294241371262</v>
      </c>
      <c r="I25" s="49">
        <v>9.4379562468256628E-2</v>
      </c>
      <c r="J25" s="49">
        <v>51052607.563226096</v>
      </c>
      <c r="K25" s="49">
        <v>18.903403903702067</v>
      </c>
      <c r="L25" s="39">
        <v>0.68965517241379315</v>
      </c>
      <c r="M25" s="39">
        <v>60.5351074023785</v>
      </c>
      <c r="N25" t="s">
        <v>770</v>
      </c>
      <c r="P25" s="50"/>
      <c r="AI25" s="50"/>
    </row>
    <row r="26" spans="1:36" x14ac:dyDescent="0.25">
      <c r="A26" s="47" t="s">
        <v>25</v>
      </c>
      <c r="B26" s="48" t="s">
        <v>737</v>
      </c>
      <c r="C26" s="49">
        <v>0.51264260027349029</v>
      </c>
      <c r="D26" s="49">
        <v>3595.7135476190474</v>
      </c>
      <c r="E26" s="49">
        <v>66.369003993843407</v>
      </c>
      <c r="F26" s="39">
        <v>95.567632405728062</v>
      </c>
      <c r="G26" s="39">
        <v>69.795236435053226</v>
      </c>
      <c r="H26" s="49">
        <v>47.359210585285574</v>
      </c>
      <c r="I26" s="49">
        <v>0.1511678026120063</v>
      </c>
      <c r="J26" s="49">
        <v>22660026.350645196</v>
      </c>
      <c r="K26" s="49">
        <v>1.6329407156844269</v>
      </c>
      <c r="L26" s="39">
        <v>0.55555555555555558</v>
      </c>
      <c r="M26" s="39">
        <v>53.729255432992062</v>
      </c>
      <c r="N26" t="s">
        <v>770</v>
      </c>
      <c r="P26" s="50"/>
      <c r="AI26" s="50"/>
    </row>
    <row r="27" spans="1:36" x14ac:dyDescent="0.25">
      <c r="A27" s="47" t="s">
        <v>25</v>
      </c>
      <c r="B27" s="48" t="s">
        <v>738</v>
      </c>
      <c r="C27" s="49">
        <v>0.36449999999999999</v>
      </c>
      <c r="D27" s="49">
        <v>13335.944198412699</v>
      </c>
      <c r="E27" s="49">
        <v>129.96086554129417</v>
      </c>
      <c r="F27" s="39">
        <v>211.91665342770963</v>
      </c>
      <c r="G27" s="39">
        <v>137.62240215771749</v>
      </c>
      <c r="H27" s="49">
        <v>7.5310877780680947</v>
      </c>
      <c r="I27" s="49">
        <v>9.7202352237419132E-2</v>
      </c>
      <c r="J27" s="49">
        <v>50801907.909713335</v>
      </c>
      <c r="K27" s="49">
        <v>18.441899368840957</v>
      </c>
      <c r="L27" s="39">
        <v>0.61111111111111116</v>
      </c>
      <c r="M27" s="39">
        <v>30.002733459695843</v>
      </c>
      <c r="N27" t="s">
        <v>770</v>
      </c>
      <c r="P27" s="50"/>
      <c r="AI27" s="50"/>
    </row>
    <row r="28" spans="1:36" x14ac:dyDescent="0.25">
      <c r="A28" s="47" t="s">
        <v>25</v>
      </c>
      <c r="B28" s="48" t="s">
        <v>734</v>
      </c>
      <c r="C28" s="49">
        <v>0.40003455766098678</v>
      </c>
      <c r="D28" s="49">
        <v>10153.717460705959</v>
      </c>
      <c r="E28" s="49">
        <v>113.49726882993671</v>
      </c>
      <c r="F28" s="39">
        <v>170.98608715331198</v>
      </c>
      <c r="G28" s="39">
        <v>120.97458791248958</v>
      </c>
      <c r="H28" s="49">
        <v>13.667529671308765</v>
      </c>
      <c r="I28" s="49">
        <v>0.14186451771461686</v>
      </c>
      <c r="J28" s="49">
        <v>59093606.654750742</v>
      </c>
      <c r="K28" s="49">
        <v>8.6833306392757734</v>
      </c>
      <c r="L28" s="39">
        <v>0.65714285714285714</v>
      </c>
      <c r="M28" s="39">
        <v>45.913934037083543</v>
      </c>
      <c r="N28" t="s">
        <v>770</v>
      </c>
      <c r="P28" s="50"/>
      <c r="AI28" s="50"/>
    </row>
    <row r="29" spans="1:36" x14ac:dyDescent="0.25">
      <c r="A29" s="47" t="s">
        <v>25</v>
      </c>
      <c r="B29" s="48" t="s">
        <v>751</v>
      </c>
      <c r="C29" s="49">
        <v>0.53217012810428521</v>
      </c>
      <c r="D29" s="49">
        <v>1214.6460019493177</v>
      </c>
      <c r="E29" s="49">
        <v>39.297716206039198</v>
      </c>
      <c r="F29" s="39">
        <v>55.46098546808296</v>
      </c>
      <c r="G29" s="39">
        <v>42.277373915179702</v>
      </c>
      <c r="H29" s="49">
        <v>93.027020792525249</v>
      </c>
      <c r="I29" s="49">
        <v>0.11295982751071883</v>
      </c>
      <c r="J29" s="49">
        <v>5457125.0686635645</v>
      </c>
      <c r="K29" s="49">
        <v>0.42276866137877639</v>
      </c>
      <c r="L29" s="39">
        <v>0.8928571428571429</v>
      </c>
      <c r="M29" s="39">
        <v>41.852176309149939</v>
      </c>
      <c r="N29" t="s">
        <v>770</v>
      </c>
      <c r="P29" s="50"/>
      <c r="AI29" s="50"/>
      <c r="AJ29" s="46"/>
    </row>
    <row r="30" spans="1:36" x14ac:dyDescent="0.25">
      <c r="A30" s="47" t="s">
        <v>25</v>
      </c>
      <c r="B30" s="48" t="s">
        <v>750</v>
      </c>
      <c r="C30" s="49">
        <v>0.52264864146250767</v>
      </c>
      <c r="D30" s="49">
        <v>4695.9658744588751</v>
      </c>
      <c r="E30" s="49">
        <v>77.243311312342044</v>
      </c>
      <c r="F30" s="39">
        <v>107.48866494151414</v>
      </c>
      <c r="G30" s="39">
        <v>79.27164022859138</v>
      </c>
      <c r="H30" s="49">
        <v>21.198617449376862</v>
      </c>
      <c r="I30" s="49">
        <v>9.8857774309445978E-2</v>
      </c>
      <c r="J30" s="49">
        <v>18385070.243876819</v>
      </c>
      <c r="K30" s="49">
        <v>3.6945804972985479</v>
      </c>
      <c r="L30" s="39">
        <v>0.48</v>
      </c>
      <c r="M30" s="39">
        <v>56.518234679266065</v>
      </c>
      <c r="N30" t="s">
        <v>770</v>
      </c>
      <c r="O30" s="51"/>
      <c r="P30" s="50"/>
      <c r="AH30" s="51"/>
      <c r="AI30" s="50"/>
    </row>
    <row r="31" spans="1:36" x14ac:dyDescent="0.25">
      <c r="A31" s="47" t="s">
        <v>25</v>
      </c>
      <c r="B31" s="48" t="s">
        <v>755</v>
      </c>
      <c r="C31" s="49">
        <v>0.37470189063159665</v>
      </c>
      <c r="D31" s="49">
        <v>6112.8990509852802</v>
      </c>
      <c r="E31" s="49">
        <v>88.10117802037729</v>
      </c>
      <c r="F31" s="39">
        <v>131.92678479162049</v>
      </c>
      <c r="G31" s="39">
        <v>94.715014141096674</v>
      </c>
      <c r="H31" s="49">
        <v>15.620033910067162</v>
      </c>
      <c r="I31" s="49">
        <v>9.2863534136701578E-2</v>
      </c>
      <c r="J31" s="49">
        <v>22074372.055652566</v>
      </c>
      <c r="K31" s="49">
        <v>6.2723141144488563</v>
      </c>
      <c r="L31" s="39">
        <v>0.37777777777777777</v>
      </c>
      <c r="M31" s="39">
        <v>62.321604446998798</v>
      </c>
      <c r="N31" t="s">
        <v>770</v>
      </c>
      <c r="P31" s="50"/>
      <c r="AI31" s="50"/>
    </row>
    <row r="32" spans="1:36" x14ac:dyDescent="0.25">
      <c r="A32" s="47" t="s">
        <v>41</v>
      </c>
      <c r="B32" s="48" t="s">
        <v>715</v>
      </c>
      <c r="C32" s="49">
        <v>0.50376604790238755</v>
      </c>
      <c r="D32" s="49">
        <v>26559.989027777778</v>
      </c>
      <c r="E32" s="49">
        <v>183.78187649788734</v>
      </c>
      <c r="F32" s="39">
        <v>250.05728180122685</v>
      </c>
      <c r="G32" s="39">
        <v>199.22246447172463</v>
      </c>
      <c r="H32" s="49">
        <v>3.0682209466203347</v>
      </c>
      <c r="I32" s="49">
        <v>8.0941688298014847E-2</v>
      </c>
      <c r="J32" s="49">
        <v>84867864.323657796</v>
      </c>
      <c r="K32" s="49">
        <v>61.232850165397416</v>
      </c>
      <c r="L32" s="39">
        <v>0.75</v>
      </c>
      <c r="M32" s="39">
        <v>54.371139461795302</v>
      </c>
      <c r="N32" t="s">
        <v>770</v>
      </c>
      <c r="P32" s="50"/>
      <c r="AI32" s="50"/>
    </row>
    <row r="33" spans="1:35" x14ac:dyDescent="0.25">
      <c r="A33" s="47" t="s">
        <v>41</v>
      </c>
      <c r="B33" s="48" t="s">
        <v>712</v>
      </c>
      <c r="C33" s="49">
        <v>0.62135835131556005</v>
      </c>
      <c r="D33" s="49">
        <v>9088.6268227513228</v>
      </c>
      <c r="E33" s="49">
        <v>107.41650689164514</v>
      </c>
      <c r="F33" s="39">
        <v>162.75229030646543</v>
      </c>
      <c r="G33" s="39">
        <v>115.8087970587592</v>
      </c>
      <c r="H33" s="49">
        <v>12.551812963446826</v>
      </c>
      <c r="I33" s="49">
        <v>0.11384517425289205</v>
      </c>
      <c r="J33" s="49">
        <v>41281633.077898018</v>
      </c>
      <c r="K33" s="49">
        <v>8.7358011103071647</v>
      </c>
      <c r="L33" s="39">
        <v>0.76666666666666672</v>
      </c>
      <c r="M33" s="39">
        <v>46.546387371572308</v>
      </c>
      <c r="N33" t="s">
        <v>770</v>
      </c>
      <c r="P33" s="50"/>
      <c r="AI33" s="50"/>
    </row>
    <row r="34" spans="1:35" x14ac:dyDescent="0.25">
      <c r="A34" s="47" t="s">
        <v>41</v>
      </c>
      <c r="B34" s="48" t="s">
        <v>764</v>
      </c>
      <c r="C34" s="49">
        <v>0.36099999999999999</v>
      </c>
      <c r="D34" s="49">
        <v>9838.6098291666694</v>
      </c>
      <c r="E34" s="49">
        <v>111.84217419213307</v>
      </c>
      <c r="F34" s="39">
        <v>193.04078419763104</v>
      </c>
      <c r="G34" s="39">
        <v>136.25271355110502</v>
      </c>
      <c r="H34" s="49">
        <v>11.436096255584886</v>
      </c>
      <c r="I34" s="49">
        <v>0.11146217406955528</v>
      </c>
      <c r="J34" s="49">
        <v>43229151.643654257</v>
      </c>
      <c r="K34" s="49">
        <v>10.262172989878195</v>
      </c>
      <c r="L34" s="39">
        <v>0.29508196721311475</v>
      </c>
      <c r="M34" s="39">
        <v>64.679772248786747</v>
      </c>
      <c r="N34" t="s">
        <v>770</v>
      </c>
      <c r="P34" s="50"/>
      <c r="AI34" s="50"/>
    </row>
    <row r="35" spans="1:35" x14ac:dyDescent="0.25">
      <c r="A35" s="47" t="s">
        <v>41</v>
      </c>
      <c r="B35" s="48" t="s">
        <v>719</v>
      </c>
      <c r="C35" s="49">
        <v>0.37609999999999999</v>
      </c>
      <c r="D35" s="49">
        <v>13601.705930555558</v>
      </c>
      <c r="E35" s="49">
        <v>128.50194653133261</v>
      </c>
      <c r="F35" s="39">
        <v>220.32351089828214</v>
      </c>
      <c r="G35" s="39">
        <v>140.46347735246002</v>
      </c>
      <c r="H35" s="49">
        <v>10.320379547722945</v>
      </c>
      <c r="I35" s="49">
        <v>0.1058544142594058</v>
      </c>
      <c r="J35" s="49">
        <v>55382724.639558233</v>
      </c>
      <c r="K35" s="49">
        <v>20.457648116935427</v>
      </c>
      <c r="L35" s="39">
        <v>0.21276595744680851</v>
      </c>
      <c r="M35" s="39">
        <v>36.356777750041957</v>
      </c>
      <c r="N35" t="s">
        <v>770</v>
      </c>
      <c r="O35" s="51"/>
      <c r="P35" s="50"/>
      <c r="AH35" s="51"/>
      <c r="AI35" s="50"/>
    </row>
    <row r="36" spans="1:35" x14ac:dyDescent="0.25">
      <c r="A36" s="47" t="s">
        <v>41</v>
      </c>
      <c r="B36" s="48" t="s">
        <v>762</v>
      </c>
      <c r="C36" s="49">
        <v>0.441817625184518</v>
      </c>
      <c r="D36" s="49">
        <v>10990.27120128205</v>
      </c>
      <c r="E36" s="49">
        <v>117.09989074570069</v>
      </c>
      <c r="F36" s="39">
        <v>185.9019692790213</v>
      </c>
      <c r="G36" s="39">
        <v>125.09282663664226</v>
      </c>
      <c r="H36" s="49">
        <v>16.735750617929103</v>
      </c>
      <c r="I36" s="49">
        <v>0.16007847665699626</v>
      </c>
      <c r="J36" s="49">
        <v>66495419.868397474</v>
      </c>
      <c r="K36" s="49">
        <v>9.2609141018431007</v>
      </c>
      <c r="L36" s="39">
        <v>0.33333333333333331</v>
      </c>
      <c r="M36" s="39">
        <v>24.254467798478316</v>
      </c>
      <c r="N36" t="s">
        <v>770</v>
      </c>
      <c r="O36" s="51"/>
      <c r="P36" s="50"/>
      <c r="AH36" s="51"/>
      <c r="AI36" s="50"/>
    </row>
    <row r="37" spans="1:35" x14ac:dyDescent="0.25">
      <c r="A37" s="47" t="s">
        <v>41</v>
      </c>
      <c r="B37" s="48" t="s">
        <v>47</v>
      </c>
      <c r="C37" s="49">
        <v>0.499</v>
      </c>
      <c r="D37" s="49">
        <v>14669.116571296296</v>
      </c>
      <c r="E37" s="49">
        <v>136.13845816008657</v>
      </c>
      <c r="F37" s="39">
        <v>199.38155654650981</v>
      </c>
      <c r="G37" s="39">
        <v>144.07853669328131</v>
      </c>
      <c r="H37" s="49">
        <v>7.5310877780680956</v>
      </c>
      <c r="I37" s="49">
        <v>0.11115205224272973</v>
      </c>
      <c r="J37" s="49">
        <v>66898860.40469265</v>
      </c>
      <c r="K37" s="49">
        <v>18.182422120356193</v>
      </c>
      <c r="L37" s="39">
        <v>0.63888888888888884</v>
      </c>
      <c r="M37" s="39">
        <v>44.049436420568085</v>
      </c>
      <c r="N37" t="s">
        <v>770</v>
      </c>
      <c r="P37" s="50"/>
      <c r="AI37" s="50"/>
    </row>
    <row r="38" spans="1:35" x14ac:dyDescent="0.25">
      <c r="A38" s="47" t="s">
        <v>41</v>
      </c>
      <c r="B38" s="48" t="s">
        <v>716</v>
      </c>
      <c r="C38" s="49">
        <v>0.44519999999999998</v>
      </c>
      <c r="D38" s="49">
        <v>16203.531488888888</v>
      </c>
      <c r="E38" s="49">
        <v>142.72997896047133</v>
      </c>
      <c r="F38" s="39">
        <v>242.17418937615957</v>
      </c>
      <c r="G38" s="39">
        <v>161.2696895344269</v>
      </c>
      <c r="H38" s="49">
        <v>5.5785835393097001</v>
      </c>
      <c r="I38" s="49">
        <v>8.7262258035270671E-2</v>
      </c>
      <c r="J38" s="49">
        <v>56548580.52425047</v>
      </c>
      <c r="K38" s="49">
        <v>27.64445494506862</v>
      </c>
      <c r="L38" s="39">
        <v>0.48648648648648651</v>
      </c>
      <c r="M38" s="39">
        <v>49.935042814725612</v>
      </c>
      <c r="N38" t="s">
        <v>770</v>
      </c>
      <c r="P38" s="50"/>
      <c r="AI38" s="50"/>
    </row>
    <row r="39" spans="1:35" x14ac:dyDescent="0.25">
      <c r="A39" s="47" t="s">
        <v>41</v>
      </c>
      <c r="B39" s="48" t="s">
        <v>710</v>
      </c>
      <c r="C39" s="49">
        <v>0.40429999999999999</v>
      </c>
      <c r="D39" s="49">
        <v>17715.320811111113</v>
      </c>
      <c r="E39" s="49">
        <v>149.47517128980539</v>
      </c>
      <c r="F39" s="39">
        <v>223.41246526629538</v>
      </c>
      <c r="G39" s="39">
        <v>166.12994490326176</v>
      </c>
      <c r="H39" s="49">
        <v>3.9050084775167897</v>
      </c>
      <c r="I39" s="49">
        <v>6.6041093066944639E-2</v>
      </c>
      <c r="J39" s="49">
        <v>45895365.123307437</v>
      </c>
      <c r="K39" s="49">
        <v>42.708327276051996</v>
      </c>
      <c r="L39" s="39">
        <v>0.70588235294117652</v>
      </c>
      <c r="M39" s="39">
        <v>63.392812263365677</v>
      </c>
      <c r="N39" t="s">
        <v>770</v>
      </c>
      <c r="O39" s="51"/>
      <c r="P39" s="50"/>
      <c r="AH39" s="51"/>
      <c r="AI39" s="50"/>
    </row>
    <row r="40" spans="1:35" x14ac:dyDescent="0.25">
      <c r="A40" s="47" t="s">
        <v>41</v>
      </c>
      <c r="B40" s="48" t="s">
        <v>763</v>
      </c>
      <c r="C40" s="49">
        <v>0.65189418686482903</v>
      </c>
      <c r="D40" s="49">
        <v>9039.3853022792027</v>
      </c>
      <c r="E40" s="49">
        <v>106.33161041825402</v>
      </c>
      <c r="F40" s="39">
        <v>170.92359537098866</v>
      </c>
      <c r="G40" s="39">
        <v>116.95011054414553</v>
      </c>
      <c r="H40" s="49">
        <v>25.661484280824624</v>
      </c>
      <c r="I40" s="49">
        <v>0.22396889048888616</v>
      </c>
      <c r="J40" s="49">
        <v>82986184.637582541</v>
      </c>
      <c r="K40" s="49">
        <v>4.2910116817716029</v>
      </c>
      <c r="L40" s="39">
        <v>0.34090909090909088</v>
      </c>
      <c r="M40" s="39">
        <v>19.142881989616953</v>
      </c>
      <c r="N40" t="s">
        <v>770</v>
      </c>
      <c r="P40" s="50"/>
      <c r="AI40" s="50"/>
    </row>
    <row r="41" spans="1:35" x14ac:dyDescent="0.25">
      <c r="A41" s="47" t="s">
        <v>41</v>
      </c>
      <c r="B41" s="48" t="s">
        <v>717</v>
      </c>
      <c r="C41" s="49">
        <v>0.2880655420224314</v>
      </c>
      <c r="D41" s="49">
        <v>16632.309954497356</v>
      </c>
      <c r="E41" s="49">
        <v>145.25623007246858</v>
      </c>
      <c r="F41" s="39">
        <v>228.80079863179117</v>
      </c>
      <c r="G41" s="39">
        <v>167.52221174777236</v>
      </c>
      <c r="H41" s="49">
        <v>9.2046628398610064</v>
      </c>
      <c r="I41" s="49">
        <v>0.15197930191314868</v>
      </c>
      <c r="J41" s="49">
        <v>100567200.45179076</v>
      </c>
      <c r="K41" s="49">
        <v>16.412333141930485</v>
      </c>
      <c r="L41" s="39">
        <v>0.5</v>
      </c>
      <c r="M41" s="39">
        <v>57.680122329382598</v>
      </c>
      <c r="N41" t="s">
        <v>770</v>
      </c>
      <c r="P41" s="50"/>
      <c r="AI41" s="50"/>
    </row>
    <row r="42" spans="1:35" x14ac:dyDescent="0.25">
      <c r="A42" s="47" t="s">
        <v>41</v>
      </c>
      <c r="B42" s="48" t="s">
        <v>713</v>
      </c>
      <c r="C42" s="49">
        <v>0.52010012266372441</v>
      </c>
      <c r="D42" s="49">
        <v>12571.281033333333</v>
      </c>
      <c r="E42" s="49">
        <v>126.29830567246785</v>
      </c>
      <c r="F42" s="39">
        <v>184.94949187671358</v>
      </c>
      <c r="G42" s="39">
        <v>137.57771185271676</v>
      </c>
      <c r="H42" s="49">
        <v>12.551812963446826</v>
      </c>
      <c r="I42" s="49">
        <v>0.15608219808990953</v>
      </c>
      <c r="J42" s="49">
        <v>77704359.580416769</v>
      </c>
      <c r="K42" s="49">
        <v>10.990680855906648</v>
      </c>
      <c r="L42" s="39">
        <v>0.33333333333333331</v>
      </c>
      <c r="M42" s="39">
        <v>45.598462630041276</v>
      </c>
      <c r="N42" t="s">
        <v>770</v>
      </c>
      <c r="P42" s="50"/>
      <c r="AI42" s="50"/>
    </row>
    <row r="43" spans="1:35" x14ac:dyDescent="0.25">
      <c r="A43" s="47" t="s">
        <v>41</v>
      </c>
      <c r="B43" s="48" t="s">
        <v>714</v>
      </c>
      <c r="C43" s="49">
        <v>0.43330000000000002</v>
      </c>
      <c r="D43" s="49">
        <v>9462.1315030302994</v>
      </c>
      <c r="E43" s="49">
        <v>109.21446805521332</v>
      </c>
      <c r="F43" s="39">
        <v>170.90917151835623</v>
      </c>
      <c r="G43" s="39">
        <v>118.01843379467994</v>
      </c>
      <c r="H43" s="49">
        <v>10.878237901653916</v>
      </c>
      <c r="I43" s="49">
        <v>0.1007592038266102</v>
      </c>
      <c r="J43" s="49">
        <v>38394072.021305129</v>
      </c>
      <c r="K43" s="49">
        <v>10.31370996413858</v>
      </c>
      <c r="L43" s="39">
        <v>0.6</v>
      </c>
      <c r="M43" s="39">
        <v>44.066360302015049</v>
      </c>
      <c r="N43" t="s">
        <v>770</v>
      </c>
      <c r="P43" s="50"/>
      <c r="AI43" s="50"/>
    </row>
    <row r="44" spans="1:35" x14ac:dyDescent="0.25">
      <c r="A44" s="47" t="s">
        <v>41</v>
      </c>
      <c r="B44" s="48" t="s">
        <v>709</v>
      </c>
      <c r="C44" s="49">
        <v>0.42521809692440576</v>
      </c>
      <c r="D44" s="49">
        <v>10294.101742857143</v>
      </c>
      <c r="E44" s="49">
        <v>113.86099429269082</v>
      </c>
      <c r="F44" s="39">
        <v>155.57583827363894</v>
      </c>
      <c r="G44" s="39">
        <v>117.49707095011324</v>
      </c>
      <c r="H44" s="49">
        <v>5.2996543623442145</v>
      </c>
      <c r="I44" s="49">
        <v>5.3087310803706024E-2</v>
      </c>
      <c r="J44" s="49">
        <v>21923749.595242534</v>
      </c>
      <c r="K44" s="49">
        <v>22.357995125289467</v>
      </c>
      <c r="L44" s="39">
        <v>0.6</v>
      </c>
      <c r="M44" s="39">
        <v>33.174404142741757</v>
      </c>
      <c r="N44" t="s">
        <v>770</v>
      </c>
      <c r="P44" s="50"/>
      <c r="AI44" s="50"/>
    </row>
    <row r="45" spans="1:35" x14ac:dyDescent="0.25">
      <c r="A45" s="47" t="s">
        <v>41</v>
      </c>
      <c r="B45" s="48" t="s">
        <v>718</v>
      </c>
      <c r="C45" s="49">
        <v>0.38656083337514391</v>
      </c>
      <c r="D45" s="49">
        <v>4856.0988024242424</v>
      </c>
      <c r="E45" s="49">
        <v>77.735285762789857</v>
      </c>
      <c r="F45" s="39">
        <v>114.2267728527933</v>
      </c>
      <c r="G45" s="39">
        <v>81.093019960094267</v>
      </c>
      <c r="H45" s="49">
        <v>16.456821440963612</v>
      </c>
      <c r="I45" s="49">
        <v>7.3681749525379134E-2</v>
      </c>
      <c r="J45" s="49">
        <v>14140969.014884425</v>
      </c>
      <c r="K45" s="49">
        <v>5.4776610413929099</v>
      </c>
      <c r="L45" s="39">
        <v>0.43243243243243246</v>
      </c>
      <c r="M45" s="39">
        <v>50.646189527507325</v>
      </c>
      <c r="N45" t="s">
        <v>770</v>
      </c>
      <c r="P45" s="50"/>
      <c r="AI45" s="50"/>
    </row>
    <row r="46" spans="1:35" x14ac:dyDescent="0.25">
      <c r="A46" s="47" t="s">
        <v>41</v>
      </c>
      <c r="B46" s="48" t="s">
        <v>711</v>
      </c>
      <c r="C46" s="49">
        <v>0.41849999999999998</v>
      </c>
      <c r="D46" s="49">
        <v>18569.752966666667</v>
      </c>
      <c r="E46" s="49">
        <v>153.72186795828404</v>
      </c>
      <c r="F46" s="39">
        <v>194.05974712584126</v>
      </c>
      <c r="G46" s="39">
        <v>148.77832205829259</v>
      </c>
      <c r="H46" s="49">
        <v>5.8575127162751857</v>
      </c>
      <c r="I46" s="49">
        <v>0.1083494337948578</v>
      </c>
      <c r="J46" s="49">
        <v>79459704.744554222</v>
      </c>
      <c r="K46" s="49">
        <v>27.618202109830815</v>
      </c>
      <c r="L46" s="39">
        <v>0.76</v>
      </c>
      <c r="M46" s="39">
        <v>44.666949373187123</v>
      </c>
      <c r="N46" t="s">
        <v>770</v>
      </c>
      <c r="P46" s="50"/>
      <c r="AI46" s="50"/>
    </row>
    <row r="47" spans="1:35" x14ac:dyDescent="0.25">
      <c r="A47" s="47" t="s">
        <v>57</v>
      </c>
      <c r="B47" s="48" t="s">
        <v>720</v>
      </c>
      <c r="C47" s="49">
        <v>0.64609496973963598</v>
      </c>
      <c r="D47" s="49">
        <v>2290.147610608346</v>
      </c>
      <c r="E47" s="49">
        <v>53.957698187342089</v>
      </c>
      <c r="F47" s="39">
        <v>82.510637330754349</v>
      </c>
      <c r="G47" s="39">
        <v>57.966248549012121</v>
      </c>
      <c r="H47" s="49">
        <v>71.038815877928371</v>
      </c>
      <c r="I47" s="49">
        <v>0.16155561076399153</v>
      </c>
      <c r="J47" s="49">
        <v>14627393.140226394</v>
      </c>
      <c r="K47" s="49">
        <v>0.77887924040950673</v>
      </c>
      <c r="L47" s="39">
        <v>0.625</v>
      </c>
      <c r="M47" s="39">
        <v>25.085376717858534</v>
      </c>
      <c r="N47" t="s">
        <v>770</v>
      </c>
      <c r="P47" s="50"/>
      <c r="AI47" s="50"/>
    </row>
    <row r="48" spans="1:35" x14ac:dyDescent="0.25">
      <c r="A48" s="47" t="s">
        <v>57</v>
      </c>
      <c r="B48" s="48" t="s">
        <v>726</v>
      </c>
      <c r="C48" s="49">
        <v>0.59689013725532014</v>
      </c>
      <c r="D48" s="49">
        <v>411.86147537643109</v>
      </c>
      <c r="E48" s="49">
        <v>22.892043682324047</v>
      </c>
      <c r="F48" s="39">
        <v>29.223539702220755</v>
      </c>
      <c r="G48" s="39">
        <v>23.419679367787754</v>
      </c>
      <c r="H48" s="49">
        <v>206.35084612160142</v>
      </c>
      <c r="I48" s="49">
        <v>8.5235840352513817E-2</v>
      </c>
      <c r="J48" s="49">
        <v>1396343.5509495838</v>
      </c>
      <c r="K48" s="49">
        <v>0.11415674870228941</v>
      </c>
      <c r="L48" s="39">
        <v>0.7</v>
      </c>
      <c r="M48" s="39">
        <v>26.340830861331547</v>
      </c>
      <c r="N48" t="s">
        <v>770</v>
      </c>
      <c r="P48" s="50"/>
      <c r="AI48" s="50"/>
    </row>
    <row r="49" spans="1:35" x14ac:dyDescent="0.25">
      <c r="A49" s="47" t="s">
        <v>57</v>
      </c>
      <c r="B49" s="48" t="s">
        <v>730</v>
      </c>
      <c r="C49" s="49">
        <v>0.71274256475382325</v>
      </c>
      <c r="D49" s="49">
        <v>481.53999436392922</v>
      </c>
      <c r="E49" s="49">
        <v>24.741561216696521</v>
      </c>
      <c r="F49" s="39">
        <v>39.856084285155944</v>
      </c>
      <c r="G49" s="39">
        <v>27.153771847161039</v>
      </c>
      <c r="H49" s="49">
        <v>99.7926223047089</v>
      </c>
      <c r="I49" s="49">
        <v>4.8447374709901792E-2</v>
      </c>
      <c r="J49" s="49">
        <v>936630.71429094195</v>
      </c>
      <c r="K49" s="49">
        <v>0.25031874189623665</v>
      </c>
      <c r="L49" s="39">
        <v>0.34693877551020408</v>
      </c>
      <c r="M49" s="39">
        <v>2.2150151962098188</v>
      </c>
      <c r="N49" t="s">
        <v>770</v>
      </c>
      <c r="P49" s="50"/>
      <c r="AI49" s="50"/>
    </row>
    <row r="50" spans="1:35" x14ac:dyDescent="0.25">
      <c r="A50" s="47" t="s">
        <v>57</v>
      </c>
      <c r="B50" s="48" t="s">
        <v>725</v>
      </c>
      <c r="C50" s="49">
        <v>0.81904669759702675</v>
      </c>
      <c r="D50" s="49">
        <v>426.98363565233785</v>
      </c>
      <c r="E50" s="49">
        <v>23.245655936814799</v>
      </c>
      <c r="F50" s="39">
        <v>33.694884963852786</v>
      </c>
      <c r="G50" s="39">
        <v>24.529897719618177</v>
      </c>
      <c r="H50" s="49">
        <v>106.55822381689255</v>
      </c>
      <c r="I50" s="49">
        <v>4.3000624037095286E-2</v>
      </c>
      <c r="J50" s="49">
        <v>702754.86582419171</v>
      </c>
      <c r="K50" s="49">
        <v>0.26407586965169005</v>
      </c>
      <c r="L50" s="39">
        <v>0.94736842105263153</v>
      </c>
      <c r="M50" s="39">
        <v>8.4798203271654398</v>
      </c>
      <c r="N50" t="s">
        <v>770</v>
      </c>
      <c r="O50" s="51"/>
      <c r="P50" s="50"/>
      <c r="AH50" s="51"/>
      <c r="AI50" s="50"/>
    </row>
    <row r="51" spans="1:35" x14ac:dyDescent="0.25">
      <c r="A51" s="47" t="s">
        <v>57</v>
      </c>
      <c r="B51" s="48" t="s">
        <v>723</v>
      </c>
      <c r="C51" s="49">
        <v>0.829486791127374</v>
      </c>
      <c r="D51" s="49">
        <v>1942.7318214285715</v>
      </c>
      <c r="E51" s="49">
        <v>49.296931134652873</v>
      </c>
      <c r="F51" s="39">
        <v>63.513873931749607</v>
      </c>
      <c r="G51" s="39">
        <v>48.152696986733339</v>
      </c>
      <c r="H51" s="49">
        <v>35.519407938964179</v>
      </c>
      <c r="I51" s="49">
        <v>6.7255283470068761E-2</v>
      </c>
      <c r="J51" s="49">
        <v>5390233.9327860437</v>
      </c>
      <c r="K51" s="49">
        <v>1.4254294263777323</v>
      </c>
      <c r="L51" s="39">
        <v>1</v>
      </c>
      <c r="M51" s="39">
        <v>67.033041708938541</v>
      </c>
      <c r="N51" t="s">
        <v>770</v>
      </c>
      <c r="P51" s="50"/>
      <c r="AI51" s="50"/>
    </row>
    <row r="52" spans="1:35" x14ac:dyDescent="0.25">
      <c r="A52" s="47" t="s">
        <v>57</v>
      </c>
      <c r="B52" s="48" t="s">
        <v>721</v>
      </c>
      <c r="C52" s="49">
        <v>0.83350361024060127</v>
      </c>
      <c r="D52" s="49">
        <v>807.34153611111117</v>
      </c>
      <c r="E52" s="49">
        <v>31.914795027569824</v>
      </c>
      <c r="F52" s="39">
        <v>60.097809671174602</v>
      </c>
      <c r="G52" s="39">
        <v>38.052749995229782</v>
      </c>
      <c r="H52" s="49">
        <v>50.742011341377406</v>
      </c>
      <c r="I52" s="49">
        <v>4.0620143762232712E-2</v>
      </c>
      <c r="J52" s="49">
        <v>1338454.9213039477</v>
      </c>
      <c r="K52" s="49">
        <v>0.64830583842574152</v>
      </c>
      <c r="L52" s="39">
        <v>0.40740740740740738</v>
      </c>
      <c r="M52" s="39">
        <v>2.9583174378453667</v>
      </c>
      <c r="N52" t="s">
        <v>770</v>
      </c>
      <c r="P52" s="50"/>
      <c r="AI52" s="50"/>
    </row>
    <row r="53" spans="1:35" x14ac:dyDescent="0.25">
      <c r="A53" s="47" t="s">
        <v>57</v>
      </c>
      <c r="B53" s="48" t="s">
        <v>733</v>
      </c>
      <c r="C53" s="49">
        <v>0.61521933201034618</v>
      </c>
      <c r="D53" s="49">
        <v>1685.6565976307193</v>
      </c>
      <c r="E53" s="49">
        <v>45.873386815864954</v>
      </c>
      <c r="F53" s="39">
        <v>67.912585525271183</v>
      </c>
      <c r="G53" s="39">
        <v>50.700999446599816</v>
      </c>
      <c r="H53" s="49">
        <v>76.113017012066095</v>
      </c>
      <c r="I53" s="49">
        <v>0.12322481293285188</v>
      </c>
      <c r="J53" s="49">
        <v>8515676.5826539285</v>
      </c>
      <c r="K53" s="49">
        <v>0.62987019323464299</v>
      </c>
      <c r="L53" s="39">
        <v>0.54838709677419351</v>
      </c>
      <c r="M53" s="39">
        <v>23.025435475162052</v>
      </c>
      <c r="N53" t="s">
        <v>770</v>
      </c>
      <c r="P53" s="50"/>
      <c r="AI53" s="50"/>
    </row>
    <row r="54" spans="1:35" x14ac:dyDescent="0.25">
      <c r="A54" s="47" t="s">
        <v>57</v>
      </c>
      <c r="B54" s="48" t="s">
        <v>732</v>
      </c>
      <c r="C54" s="49">
        <v>0.70219420229473228</v>
      </c>
      <c r="D54" s="49">
        <v>588.59534544695066</v>
      </c>
      <c r="E54" s="49">
        <v>27.317379180195072</v>
      </c>
      <c r="F54" s="39">
        <v>62.002343064230608</v>
      </c>
      <c r="G54" s="39">
        <v>35.339302922392946</v>
      </c>
      <c r="H54" s="49">
        <v>71.038815877928357</v>
      </c>
      <c r="I54" s="49">
        <v>4.0982852733502002E-2</v>
      </c>
      <c r="J54" s="49">
        <v>948599.34186573757</v>
      </c>
      <c r="K54" s="49">
        <v>0.42765283521822234</v>
      </c>
      <c r="L54" s="39">
        <v>0.30303030303030304</v>
      </c>
      <c r="M54" s="39">
        <v>18.334003754357777</v>
      </c>
      <c r="N54" t="s">
        <v>770</v>
      </c>
      <c r="P54" s="50"/>
      <c r="AI54" s="50"/>
    </row>
    <row r="55" spans="1:35" x14ac:dyDescent="0.25">
      <c r="A55" s="47" t="s">
        <v>57</v>
      </c>
      <c r="B55" s="48" t="s">
        <v>765</v>
      </c>
      <c r="C55" s="49">
        <v>0.74980000000000002</v>
      </c>
      <c r="D55" s="49">
        <v>618.72749305555556</v>
      </c>
      <c r="E55" s="49">
        <v>27.864132607485754</v>
      </c>
      <c r="F55" s="39">
        <v>48.028499115345333</v>
      </c>
      <c r="G55" s="39">
        <v>30.709241855393746</v>
      </c>
      <c r="H55" s="49">
        <v>79.49581776815792</v>
      </c>
      <c r="I55" s="49">
        <v>4.1068569521860616E-2</v>
      </c>
      <c r="J55" s="49">
        <v>894295.748318717</v>
      </c>
      <c r="K55" s="49">
        <v>0.60191033528336169</v>
      </c>
      <c r="L55" s="39">
        <v>0.875</v>
      </c>
      <c r="M55" s="39">
        <v>11.408612832836354</v>
      </c>
      <c r="N55" t="s">
        <v>770</v>
      </c>
      <c r="P55" s="50"/>
      <c r="AI55" s="50"/>
    </row>
    <row r="56" spans="1:35" x14ac:dyDescent="0.25">
      <c r="A56" s="47" t="s">
        <v>57</v>
      </c>
      <c r="B56" s="48" t="s">
        <v>731</v>
      </c>
      <c r="C56" s="49">
        <v>0.59897299454251574</v>
      </c>
      <c r="D56" s="49">
        <v>568.44389610061057</v>
      </c>
      <c r="E56" s="49">
        <v>26.886780145848174</v>
      </c>
      <c r="F56" s="39">
        <v>36.494405548845926</v>
      </c>
      <c r="G56" s="39">
        <v>28.276164367719069</v>
      </c>
      <c r="H56" s="49">
        <v>233.41325217033605</v>
      </c>
      <c r="I56" s="49">
        <v>0.13252125513930527</v>
      </c>
      <c r="J56" s="49">
        <v>2990220.9066898101</v>
      </c>
      <c r="K56" s="49">
        <v>0.11619499716068511</v>
      </c>
      <c r="L56" s="39">
        <v>0.5957446808510638</v>
      </c>
      <c r="M56" s="39">
        <v>28.087400554214717</v>
      </c>
      <c r="N56" t="s">
        <v>770</v>
      </c>
      <c r="P56" s="50"/>
      <c r="AI56" s="50"/>
    </row>
    <row r="57" spans="1:35" x14ac:dyDescent="0.25">
      <c r="A57" s="47" t="s">
        <v>57</v>
      </c>
      <c r="B57" s="48" t="s">
        <v>724</v>
      </c>
      <c r="C57" s="49">
        <v>0.92223587663009576</v>
      </c>
      <c r="D57" s="49">
        <v>937.5056166666667</v>
      </c>
      <c r="E57" s="49">
        <v>34.537663765400147</v>
      </c>
      <c r="F57" s="39">
        <v>45.313618262063336</v>
      </c>
      <c r="G57" s="39">
        <v>34.925827963629601</v>
      </c>
      <c r="H57" s="49">
        <v>57.507612853561056</v>
      </c>
      <c r="I57" s="49">
        <v>5.3803004570141831E-2</v>
      </c>
      <c r="J57" s="49">
        <v>1996700.6482765127</v>
      </c>
      <c r="K57" s="49">
        <v>0.60568401171559272</v>
      </c>
      <c r="L57" s="39">
        <v>1</v>
      </c>
      <c r="M57" s="39">
        <v>10.676510682041719</v>
      </c>
      <c r="N57" t="s">
        <v>770</v>
      </c>
      <c r="P57" s="50"/>
      <c r="AI57" s="50"/>
    </row>
    <row r="58" spans="1:35" x14ac:dyDescent="0.25">
      <c r="A58" s="47" t="s">
        <v>57</v>
      </c>
      <c r="B58" s="48" t="s">
        <v>727</v>
      </c>
      <c r="C58" s="49">
        <v>0.70609999999999995</v>
      </c>
      <c r="D58" s="49">
        <v>996.06265170940162</v>
      </c>
      <c r="E58" s="49">
        <v>35.452936177374191</v>
      </c>
      <c r="F58" s="39">
        <v>51.497853441584425</v>
      </c>
      <c r="G58" s="39">
        <v>37.266578671366965</v>
      </c>
      <c r="H58" s="49">
        <v>108.24962419493848</v>
      </c>
      <c r="I58" s="49">
        <v>0.10477781518535234</v>
      </c>
      <c r="J58" s="49">
        <v>4162598.2374756113</v>
      </c>
      <c r="K58" s="49">
        <v>0.33998361001951144</v>
      </c>
      <c r="L58" s="39">
        <v>0.53846153846153844</v>
      </c>
      <c r="M58" s="39">
        <v>23.0663940287834</v>
      </c>
      <c r="N58" t="s">
        <v>770</v>
      </c>
      <c r="P58" s="50"/>
      <c r="AI58" s="50"/>
    </row>
    <row r="59" spans="1:35" x14ac:dyDescent="0.25">
      <c r="A59" s="47" t="s">
        <v>57</v>
      </c>
      <c r="B59" s="48" t="s">
        <v>722</v>
      </c>
      <c r="C59" s="49">
        <v>0.78439999999999999</v>
      </c>
      <c r="D59" s="49">
        <v>1441.8360595238094</v>
      </c>
      <c r="E59" s="49">
        <v>42.667102262296773</v>
      </c>
      <c r="F59" s="39">
        <v>57.5710643860738</v>
      </c>
      <c r="G59" s="39">
        <v>43.335899529919459</v>
      </c>
      <c r="H59" s="49">
        <v>30.445206804826437</v>
      </c>
      <c r="I59" s="49">
        <v>4.2879595883044207E-2</v>
      </c>
      <c r="J59" s="49">
        <v>2470117.5044581308</v>
      </c>
      <c r="K59" s="49">
        <v>1.523024270032258</v>
      </c>
      <c r="L59" s="39">
        <v>0.91666666666666663</v>
      </c>
      <c r="M59" s="39">
        <v>11.647682749742206</v>
      </c>
      <c r="N59" t="s">
        <v>770</v>
      </c>
      <c r="P59" s="50"/>
      <c r="AI59" s="50"/>
    </row>
    <row r="60" spans="1:35" x14ac:dyDescent="0.25">
      <c r="A60" s="47" t="s">
        <v>57</v>
      </c>
      <c r="B60" s="48" t="s">
        <v>729</v>
      </c>
      <c r="C60" s="49">
        <v>0.75649311308190059</v>
      </c>
      <c r="D60" s="49">
        <v>379.64567437275991</v>
      </c>
      <c r="E60" s="49">
        <v>21.894083603300157</v>
      </c>
      <c r="F60" s="39">
        <v>31.231991174551659</v>
      </c>
      <c r="G60" s="39">
        <v>22.494694450888133</v>
      </c>
      <c r="H60" s="49">
        <v>143.76903213390264</v>
      </c>
      <c r="I60" s="49">
        <v>5.353250059908133E-2</v>
      </c>
      <c r="J60" s="49">
        <v>814749.37470638601</v>
      </c>
      <c r="K60" s="49">
        <v>0.15583680394549401</v>
      </c>
      <c r="L60" s="39">
        <v>0.66666666666666663</v>
      </c>
      <c r="M60" s="39">
        <v>23.796524425672626</v>
      </c>
      <c r="N60" t="s">
        <v>770</v>
      </c>
      <c r="P60" s="50"/>
      <c r="AI60" s="50"/>
    </row>
    <row r="61" spans="1:35" x14ac:dyDescent="0.25">
      <c r="A61" s="47" t="s">
        <v>57</v>
      </c>
      <c r="B61" s="48" t="s">
        <v>728</v>
      </c>
      <c r="C61" s="49">
        <v>0.56200000000000006</v>
      </c>
      <c r="D61" s="49">
        <v>354.80239591155618</v>
      </c>
      <c r="E61" s="49">
        <v>21.214726851722393</v>
      </c>
      <c r="F61" s="39">
        <v>29.960841109688495</v>
      </c>
      <c r="G61" s="39">
        <v>21.879445634826389</v>
      </c>
      <c r="H61" s="49">
        <v>241.8702540605656</v>
      </c>
      <c r="I61" s="49">
        <v>8.5938214656301928E-2</v>
      </c>
      <c r="J61" s="49">
        <v>1225475.8272534341</v>
      </c>
      <c r="K61" s="49">
        <v>8.7873223080163168E-2</v>
      </c>
      <c r="L61" s="39">
        <v>0.33333333333333331</v>
      </c>
      <c r="M61" s="39">
        <v>14.054996294033575</v>
      </c>
      <c r="N61" t="s">
        <v>770</v>
      </c>
      <c r="P61" s="50"/>
      <c r="AI61" s="50"/>
    </row>
    <row r="62" spans="1:35" x14ac:dyDescent="0.25">
      <c r="A62" s="47" t="s">
        <v>73</v>
      </c>
      <c r="B62" s="48" t="s">
        <v>705</v>
      </c>
      <c r="C62" s="49">
        <v>0.53710000000000002</v>
      </c>
      <c r="D62" s="49">
        <v>2512.9790819735817</v>
      </c>
      <c r="E62" s="49">
        <v>56.484654445594174</v>
      </c>
      <c r="F62" s="39">
        <v>74.976231385201487</v>
      </c>
      <c r="G62" s="39">
        <v>60.687282770178108</v>
      </c>
      <c r="H62" s="49">
        <v>71.038815877928371</v>
      </c>
      <c r="I62" s="49">
        <v>0.17633986069602806</v>
      </c>
      <c r="J62" s="49">
        <v>17529828.250895403</v>
      </c>
      <c r="K62" s="49">
        <v>0.83285767152228163</v>
      </c>
      <c r="L62" s="39">
        <v>0.28947368421052633</v>
      </c>
      <c r="M62" s="39">
        <v>18.891064849156084</v>
      </c>
      <c r="N62" t="s">
        <v>770</v>
      </c>
      <c r="P62" s="50"/>
      <c r="AI62" s="50"/>
    </row>
    <row r="63" spans="1:35" x14ac:dyDescent="0.25">
      <c r="A63" s="47" t="s">
        <v>73</v>
      </c>
      <c r="B63" s="48" t="s">
        <v>704</v>
      </c>
      <c r="C63" s="49">
        <v>0.78562183308882438</v>
      </c>
      <c r="D63" s="49">
        <v>1688.4127153679656</v>
      </c>
      <c r="E63" s="49">
        <v>46.098667555462278</v>
      </c>
      <c r="F63" s="39">
        <v>67.810737953647006</v>
      </c>
      <c r="G63" s="39">
        <v>47.768471257237898</v>
      </c>
      <c r="H63" s="49">
        <v>43.976409829193749</v>
      </c>
      <c r="I63" s="49">
        <v>7.3024044638248034E-2</v>
      </c>
      <c r="J63" s="49">
        <v>5034699.0092366077</v>
      </c>
      <c r="K63" s="49">
        <v>1.0927906344330605</v>
      </c>
      <c r="L63" s="39">
        <v>0.30232558139534882</v>
      </c>
      <c r="M63" s="39">
        <v>36.802996984727365</v>
      </c>
      <c r="N63" t="s">
        <v>770</v>
      </c>
      <c r="P63" s="50"/>
      <c r="AI63" s="50"/>
    </row>
    <row r="64" spans="1:35" x14ac:dyDescent="0.25">
      <c r="A64" s="47" t="s">
        <v>73</v>
      </c>
      <c r="B64" s="48" t="s">
        <v>706</v>
      </c>
      <c r="C64" s="49">
        <v>0.55740000000000001</v>
      </c>
      <c r="D64" s="49">
        <v>3065.910100957854</v>
      </c>
      <c r="E64" s="49">
        <v>62.433903155310169</v>
      </c>
      <c r="F64" s="39">
        <v>87.944963161368975</v>
      </c>
      <c r="G64" s="39">
        <v>64.947311927421822</v>
      </c>
      <c r="H64" s="49">
        <v>22.035404980273317</v>
      </c>
      <c r="I64" s="49">
        <v>6.680973234239572E-2</v>
      </c>
      <c r="J64" s="49">
        <v>8056089.728796619</v>
      </c>
      <c r="K64" s="49">
        <v>2.9483159566546759</v>
      </c>
      <c r="L64" s="39">
        <v>0.89473684210526316</v>
      </c>
      <c r="M64" s="39">
        <v>19.175049337773885</v>
      </c>
      <c r="N64" t="s">
        <v>770</v>
      </c>
      <c r="P64" s="50"/>
      <c r="AI64" s="50"/>
    </row>
    <row r="65" spans="1:35" x14ac:dyDescent="0.25">
      <c r="A65" s="47" t="s">
        <v>73</v>
      </c>
      <c r="B65" s="48" t="s">
        <v>699</v>
      </c>
      <c r="C65" s="49">
        <v>0.829486791127374</v>
      </c>
      <c r="D65" s="49">
        <v>1277.1651915954415</v>
      </c>
      <c r="E65" s="49">
        <v>40.228754805754875</v>
      </c>
      <c r="F65" s="39">
        <v>65.647919028155584</v>
      </c>
      <c r="G65" s="39">
        <v>44.002844403903367</v>
      </c>
      <c r="H65" s="49">
        <v>50.742011341377406</v>
      </c>
      <c r="I65" s="49">
        <v>6.38500733503682E-2</v>
      </c>
      <c r="J65" s="49">
        <v>3234246.3098925799</v>
      </c>
      <c r="K65" s="49">
        <v>0.83337070604753294</v>
      </c>
      <c r="L65" s="39">
        <v>0.39285714285714285</v>
      </c>
      <c r="M65" s="39">
        <v>58.171567228090204</v>
      </c>
      <c r="N65" t="s">
        <v>770</v>
      </c>
      <c r="O65" s="51"/>
      <c r="P65" s="50"/>
      <c r="AH65" s="51"/>
      <c r="AI65" s="50"/>
    </row>
    <row r="66" spans="1:35" x14ac:dyDescent="0.25">
      <c r="A66" s="47" t="s">
        <v>73</v>
      </c>
      <c r="B66" s="48" t="s">
        <v>696</v>
      </c>
      <c r="C66" s="49">
        <v>0.78300193959814579</v>
      </c>
      <c r="D66" s="49">
        <v>2336.0960799019608</v>
      </c>
      <c r="E66" s="49">
        <v>54.521321809702783</v>
      </c>
      <c r="F66" s="39">
        <v>88.721624913392603</v>
      </c>
      <c r="G66" s="39">
        <v>61.392581996012431</v>
      </c>
      <c r="H66" s="49">
        <v>59.199013231606976</v>
      </c>
      <c r="I66" s="49">
        <v>0.13701783797013919</v>
      </c>
      <c r="J66" s="49">
        <v>12576142.965493454</v>
      </c>
      <c r="K66" s="49">
        <v>1.020801661359874</v>
      </c>
      <c r="L66" s="39">
        <v>0.34285714285714286</v>
      </c>
      <c r="M66" s="39">
        <v>26.068420637303827</v>
      </c>
      <c r="N66" t="s">
        <v>770</v>
      </c>
      <c r="P66" s="50"/>
      <c r="AI66" s="50"/>
    </row>
    <row r="67" spans="1:35" x14ac:dyDescent="0.25">
      <c r="A67" s="47" t="s">
        <v>73</v>
      </c>
      <c r="B67" s="48" t="s">
        <v>698</v>
      </c>
      <c r="C67" s="49">
        <v>0.55483504454145693</v>
      </c>
      <c r="D67" s="49">
        <v>6846.9735185185191</v>
      </c>
      <c r="E67" s="49">
        <v>93.345439413871034</v>
      </c>
      <c r="F67" s="39">
        <v>139.66188716780511</v>
      </c>
      <c r="G67" s="39">
        <v>94.210373408409822</v>
      </c>
      <c r="H67" s="49">
        <v>6.415371070206155</v>
      </c>
      <c r="I67" s="49">
        <v>4.3830132573051843E-2</v>
      </c>
      <c r="J67" s="49">
        <v>11869591.613210505</v>
      </c>
      <c r="K67" s="49">
        <v>14.9963396248513</v>
      </c>
      <c r="L67" s="39">
        <v>0.5714285714285714</v>
      </c>
      <c r="M67" s="39">
        <v>27.616628910017052</v>
      </c>
      <c r="N67" t="s">
        <v>770</v>
      </c>
      <c r="O67" s="51"/>
      <c r="P67" s="50"/>
      <c r="AH67" s="51"/>
      <c r="AI67" s="50"/>
    </row>
    <row r="68" spans="1:35" x14ac:dyDescent="0.25">
      <c r="A68" s="47" t="s">
        <v>73</v>
      </c>
      <c r="B68" s="48" t="s">
        <v>703</v>
      </c>
      <c r="C68" s="49">
        <v>0.55225985294598345</v>
      </c>
      <c r="D68" s="49">
        <v>1335.9319534231199</v>
      </c>
      <c r="E68" s="49">
        <v>41.163623535347291</v>
      </c>
      <c r="F68" s="39">
        <v>58.80307351274638</v>
      </c>
      <c r="G68" s="39">
        <v>45.632587708595523</v>
      </c>
      <c r="H68" s="49">
        <v>109.94102457298436</v>
      </c>
      <c r="I68" s="49">
        <v>0.1441693561581793</v>
      </c>
      <c r="J68" s="49">
        <v>7581465.015030886</v>
      </c>
      <c r="K68" s="49">
        <v>0.39623436694389508</v>
      </c>
      <c r="L68" s="39">
        <v>0.6</v>
      </c>
      <c r="M68" s="39">
        <v>19.000184540767751</v>
      </c>
      <c r="N68" t="s">
        <v>770</v>
      </c>
      <c r="P68" s="50"/>
      <c r="AI68" s="50"/>
    </row>
    <row r="69" spans="1:35" x14ac:dyDescent="0.25">
      <c r="A69" s="47" t="s">
        <v>73</v>
      </c>
      <c r="B69" s="48" t="s">
        <v>707</v>
      </c>
      <c r="C69" s="49">
        <v>0.4158</v>
      </c>
      <c r="D69" s="49">
        <v>5498.8736188197772</v>
      </c>
      <c r="E69" s="49">
        <v>83.582830454667061</v>
      </c>
      <c r="F69" s="39">
        <v>124.22751781235179</v>
      </c>
      <c r="G69" s="39">
        <v>86.301092911435944</v>
      </c>
      <c r="H69" s="49">
        <v>17.572538148825554</v>
      </c>
      <c r="I69" s="49">
        <v>9.6083609147987123E-2</v>
      </c>
      <c r="J69" s="49">
        <v>20962386.257990405</v>
      </c>
      <c r="K69" s="49">
        <v>4.7931990801828137</v>
      </c>
      <c r="L69" s="39">
        <v>0.59459459459459463</v>
      </c>
      <c r="M69" s="39">
        <v>26.886145134157402</v>
      </c>
      <c r="N69" t="s">
        <v>770</v>
      </c>
      <c r="P69" s="50"/>
      <c r="AI69" s="50"/>
    </row>
    <row r="70" spans="1:35" x14ac:dyDescent="0.25">
      <c r="A70" s="47" t="s">
        <v>73</v>
      </c>
      <c r="B70" s="48" t="s">
        <v>700</v>
      </c>
      <c r="C70" s="49">
        <v>0.54172243013707244</v>
      </c>
      <c r="D70" s="49">
        <v>3341.34878175618</v>
      </c>
      <c r="E70" s="49">
        <v>65.206460313758882</v>
      </c>
      <c r="F70" s="39">
        <v>105.26649212183506</v>
      </c>
      <c r="G70" s="39">
        <v>69.213754904483551</v>
      </c>
      <c r="H70" s="49">
        <v>15.898963087032646</v>
      </c>
      <c r="I70" s="49">
        <v>5.3334039280765903E-2</v>
      </c>
      <c r="J70" s="49">
        <v>7094268.0627534492</v>
      </c>
      <c r="K70" s="49">
        <v>4.1777639810810472</v>
      </c>
      <c r="L70" s="39">
        <v>0.45945945945945948</v>
      </c>
      <c r="M70" s="39">
        <v>35.275038520361335</v>
      </c>
      <c r="N70" t="s">
        <v>770</v>
      </c>
      <c r="P70" s="50"/>
      <c r="AI70" s="50"/>
    </row>
    <row r="71" spans="1:35" x14ac:dyDescent="0.25">
      <c r="A71" s="47" t="s">
        <v>73</v>
      </c>
      <c r="B71" s="48" t="s">
        <v>697</v>
      </c>
      <c r="C71" s="49">
        <v>0.72456524177640147</v>
      </c>
      <c r="D71" s="49">
        <v>1538.9379592592593</v>
      </c>
      <c r="E71" s="49">
        <v>44.230245006959365</v>
      </c>
      <c r="F71" s="39">
        <v>65.038191577229171</v>
      </c>
      <c r="G71" s="39">
        <v>48.50052654479255</v>
      </c>
      <c r="H71" s="49">
        <v>47.359210585285581</v>
      </c>
      <c r="I71" s="49">
        <v>7.2969302465012584E-2</v>
      </c>
      <c r="J71" s="49">
        <v>4474791.0689928615</v>
      </c>
      <c r="K71" s="49">
        <v>0.93568612611108926</v>
      </c>
      <c r="L71" s="39">
        <v>0.46153846153846156</v>
      </c>
      <c r="M71" s="39">
        <v>15.346231273486321</v>
      </c>
      <c r="N71" t="s">
        <v>770</v>
      </c>
      <c r="P71" s="50"/>
      <c r="AI71" s="50"/>
    </row>
    <row r="72" spans="1:35" x14ac:dyDescent="0.25">
      <c r="A72" s="47" t="s">
        <v>73</v>
      </c>
      <c r="B72" s="48" t="s">
        <v>84</v>
      </c>
      <c r="C72" s="49">
        <v>0.433</v>
      </c>
      <c r="D72" s="49">
        <v>8955.3186186868697</v>
      </c>
      <c r="E72" s="49">
        <v>106.40460969253699</v>
      </c>
      <c r="F72" s="39">
        <v>172.21201362379929</v>
      </c>
      <c r="G72" s="39">
        <v>124.87051703593031</v>
      </c>
      <c r="H72" s="49">
        <v>8.6468044859300353</v>
      </c>
      <c r="I72" s="49">
        <v>7.8846478034808196E-2</v>
      </c>
      <c r="J72" s="49">
        <v>29312546.413004816</v>
      </c>
      <c r="K72" s="49">
        <v>12.569668482386382</v>
      </c>
      <c r="L72" s="39">
        <v>0.5901639344262295</v>
      </c>
      <c r="M72" s="39">
        <v>41.983684743434182</v>
      </c>
      <c r="N72" t="s">
        <v>770</v>
      </c>
      <c r="P72" s="50"/>
      <c r="AI72" s="50"/>
    </row>
    <row r="73" spans="1:35" x14ac:dyDescent="0.25">
      <c r="A73" s="47" t="s">
        <v>73</v>
      </c>
      <c r="B73" s="48" t="s">
        <v>708</v>
      </c>
      <c r="C73" s="49">
        <v>0.69279999999999997</v>
      </c>
      <c r="D73" s="49">
        <v>2878.6002424242429</v>
      </c>
      <c r="E73" s="49">
        <v>60.364742962661303</v>
      </c>
      <c r="F73" s="39">
        <v>86.63977146784265</v>
      </c>
      <c r="G73" s="39">
        <v>61.844750812421417</v>
      </c>
      <c r="H73" s="49">
        <v>64.273214365744707</v>
      </c>
      <c r="I73" s="49">
        <v>0.1801067023649571</v>
      </c>
      <c r="J73" s="49">
        <v>20468579.423949882</v>
      </c>
      <c r="K73" s="49">
        <v>0.98056347197234439</v>
      </c>
      <c r="L73" s="39">
        <v>0.17391304347826086</v>
      </c>
      <c r="M73" s="39">
        <v>0.82514889584465279</v>
      </c>
      <c r="N73" t="s">
        <v>770</v>
      </c>
      <c r="O73" s="51"/>
      <c r="P73" s="50"/>
      <c r="AH73" s="51"/>
      <c r="AI73" s="50"/>
    </row>
    <row r="74" spans="1:35" x14ac:dyDescent="0.25">
      <c r="A74" s="47" t="s">
        <v>73</v>
      </c>
      <c r="B74" s="48" t="s">
        <v>761</v>
      </c>
      <c r="C74" s="49">
        <v>0.69041842051739144</v>
      </c>
      <c r="D74" s="49">
        <v>1799.833691086691</v>
      </c>
      <c r="E74" s="49">
        <v>47.495314209838263</v>
      </c>
      <c r="F74" s="39">
        <v>76.248715041333938</v>
      </c>
      <c r="G74" s="39">
        <v>52.339757779100204</v>
      </c>
      <c r="H74" s="49">
        <v>49.050610963331486</v>
      </c>
      <c r="I74" s="49">
        <v>8.3667946030072826E-2</v>
      </c>
      <c r="J74" s="49">
        <v>5997976.9181589289</v>
      </c>
      <c r="K74" s="49">
        <v>1.0602243690715711</v>
      </c>
      <c r="L74" s="39">
        <v>0.23076923076923078</v>
      </c>
      <c r="M74" s="39">
        <v>3.3306138083993644</v>
      </c>
      <c r="N74" t="s">
        <v>770</v>
      </c>
      <c r="P74" s="50"/>
      <c r="AI74" s="50"/>
    </row>
    <row r="75" spans="1:35" x14ac:dyDescent="0.25">
      <c r="A75" s="47" t="s">
        <v>73</v>
      </c>
      <c r="B75" s="48" t="s">
        <v>701</v>
      </c>
      <c r="C75" s="49">
        <v>0.75649311308190059</v>
      </c>
      <c r="D75" s="49">
        <v>5040.9062472222222</v>
      </c>
      <c r="E75" s="49">
        <v>79.576870095179174</v>
      </c>
      <c r="F75" s="39">
        <v>113.51232932633755</v>
      </c>
      <c r="G75" s="39">
        <v>86.902898756706165</v>
      </c>
      <c r="H75" s="49">
        <v>14.225388025239738</v>
      </c>
      <c r="I75" s="49">
        <v>6.9863042572003015E-2</v>
      </c>
      <c r="J75" s="49">
        <v>14328379.577532282</v>
      </c>
      <c r="K75" s="49">
        <v>5.7501342937102242</v>
      </c>
      <c r="L75" s="39">
        <v>0.6</v>
      </c>
      <c r="M75" s="39">
        <v>75.728825627141021</v>
      </c>
      <c r="N75" t="s">
        <v>770</v>
      </c>
      <c r="P75" s="50"/>
      <c r="AI75" s="50"/>
    </row>
    <row r="76" spans="1:35" x14ac:dyDescent="0.25">
      <c r="A76" s="47" t="s">
        <v>73</v>
      </c>
      <c r="B76" s="48" t="s">
        <v>702</v>
      </c>
      <c r="C76" s="49">
        <v>0.64413493324214111</v>
      </c>
      <c r="D76" s="49">
        <v>1779.5898624338624</v>
      </c>
      <c r="E76" s="49">
        <v>47.568978801895867</v>
      </c>
      <c r="F76" s="39">
        <v>80.02775314056538</v>
      </c>
      <c r="G76" s="39">
        <v>53.903723752455839</v>
      </c>
      <c r="H76" s="49">
        <v>38.902208695056011</v>
      </c>
      <c r="I76" s="49">
        <v>6.9207499477809728E-2</v>
      </c>
      <c r="J76" s="49">
        <v>4895072.664601258</v>
      </c>
      <c r="K76" s="49">
        <v>1.2401750651196142</v>
      </c>
      <c r="L76" s="39">
        <v>0.29411764705882354</v>
      </c>
      <c r="M76" s="39">
        <v>23.016079008534039</v>
      </c>
      <c r="N76" t="s">
        <v>770</v>
      </c>
      <c r="O76" s="51"/>
      <c r="P76" s="50"/>
      <c r="AH76" s="51"/>
      <c r="AI76" s="50"/>
    </row>
    <row r="77" spans="1:35" x14ac:dyDescent="0.25">
      <c r="A77" s="47" t="s">
        <v>89</v>
      </c>
      <c r="B77" s="48" t="s">
        <v>748</v>
      </c>
      <c r="C77" s="49">
        <v>0.49215505076337551</v>
      </c>
      <c r="D77" s="49">
        <v>3119.151024326939</v>
      </c>
      <c r="E77" s="49">
        <v>62.978958783933969</v>
      </c>
      <c r="F77" s="39">
        <v>126.15730080123998</v>
      </c>
      <c r="G77" s="39">
        <v>69.451718049159822</v>
      </c>
      <c r="H77" s="49">
        <v>28.171846873513985</v>
      </c>
      <c r="I77" s="49">
        <v>8.7856928904119183E-2</v>
      </c>
      <c r="J77" s="49">
        <v>10890055.57920767</v>
      </c>
      <c r="K77" s="49">
        <v>2.2868824953696394</v>
      </c>
      <c r="L77" s="39">
        <v>0.7441860465116279</v>
      </c>
      <c r="M77" s="39">
        <v>39.184745685486824</v>
      </c>
      <c r="N77" t="s">
        <v>770</v>
      </c>
      <c r="P77" s="50"/>
      <c r="AI77" s="50"/>
    </row>
    <row r="78" spans="1:35" x14ac:dyDescent="0.25">
      <c r="A78" s="47" t="s">
        <v>89</v>
      </c>
      <c r="B78" s="48" t="s">
        <v>139</v>
      </c>
      <c r="C78" s="49">
        <v>0.41499999999999998</v>
      </c>
      <c r="D78" s="49">
        <v>29334.822548611108</v>
      </c>
      <c r="E78" s="49">
        <v>167.88452109833452</v>
      </c>
      <c r="F78" s="39">
        <v>316.49864713196428</v>
      </c>
      <c r="G78" s="39">
        <v>208.3400996413292</v>
      </c>
      <c r="H78" s="49">
        <v>9.2046628398610064</v>
      </c>
      <c r="I78" s="49">
        <v>0.25670308902660866</v>
      </c>
      <c r="J78" s="49">
        <v>294630019.53728223</v>
      </c>
      <c r="K78" s="49">
        <v>23.346470682389384</v>
      </c>
      <c r="L78" s="39">
        <v>0.66666700000000001</v>
      </c>
      <c r="M78" s="39">
        <v>38.82657304111806</v>
      </c>
      <c r="N78" t="s">
        <v>770</v>
      </c>
      <c r="P78" s="50"/>
      <c r="AI78" s="50"/>
    </row>
    <row r="79" spans="1:35" x14ac:dyDescent="0.25">
      <c r="A79" s="47" t="s">
        <v>89</v>
      </c>
      <c r="B79" s="48" t="s">
        <v>746</v>
      </c>
      <c r="C79" s="49">
        <v>0.65200076505863747</v>
      </c>
      <c r="D79" s="49">
        <v>7093.7029166666662</v>
      </c>
      <c r="E79" s="49">
        <v>94.855053564114726</v>
      </c>
      <c r="F79" s="39">
        <v>157.25303061106212</v>
      </c>
      <c r="G79" s="39">
        <v>98.710228698474126</v>
      </c>
      <c r="H79" s="49">
        <v>43.976409829193749</v>
      </c>
      <c r="I79" s="49">
        <v>0.30831831162601087</v>
      </c>
      <c r="J79" s="49">
        <v>86873902.877760336</v>
      </c>
      <c r="K79" s="49">
        <v>2.1929643517640516</v>
      </c>
      <c r="L79" s="39">
        <v>1</v>
      </c>
      <c r="M79" s="39">
        <v>46.084206936344309</v>
      </c>
      <c r="N79" t="s">
        <v>770</v>
      </c>
      <c r="P79" s="50"/>
      <c r="AI79" s="50"/>
    </row>
    <row r="80" spans="1:35" x14ac:dyDescent="0.25">
      <c r="A80" s="47" t="s">
        <v>89</v>
      </c>
      <c r="B80" s="48" t="s">
        <v>741</v>
      </c>
      <c r="C80" s="49">
        <v>0.35457208990821976</v>
      </c>
      <c r="D80" s="49">
        <v>9579.8738891975318</v>
      </c>
      <c r="E80" s="49">
        <v>110.15590245657863</v>
      </c>
      <c r="F80" s="46">
        <v>189.69136511712915</v>
      </c>
      <c r="G80" s="39">
        <v>124.73055287809781</v>
      </c>
      <c r="H80" s="49">
        <v>22.593263334204284</v>
      </c>
      <c r="I80" s="49">
        <v>0.21839859254077823</v>
      </c>
      <c r="J80" s="49">
        <v>85360974.073399931</v>
      </c>
      <c r="K80" s="49">
        <v>4.8959865152001596</v>
      </c>
      <c r="L80" s="39">
        <v>0.44680851063829785</v>
      </c>
      <c r="M80" s="39">
        <v>48.093309770113365</v>
      </c>
      <c r="N80" t="s">
        <v>770</v>
      </c>
      <c r="P80" s="50"/>
      <c r="AI80" s="50"/>
    </row>
    <row r="81" spans="1:35" x14ac:dyDescent="0.25">
      <c r="A81" s="47" t="s">
        <v>89</v>
      </c>
      <c r="B81" s="48" t="s">
        <v>749</v>
      </c>
      <c r="C81" s="49">
        <v>0.39698628338501551</v>
      </c>
      <c r="D81" s="49">
        <v>125816.3343205814</v>
      </c>
      <c r="E81" s="49">
        <v>396.07327395651123</v>
      </c>
      <c r="F81" s="39">
        <v>601.3125821521993</v>
      </c>
      <c r="G81" s="39">
        <v>413.33625184207182</v>
      </c>
      <c r="H81" s="49">
        <v>2.1532118055611629</v>
      </c>
      <c r="I81" s="49">
        <v>0.25729064931577422</v>
      </c>
      <c r="J81" s="49">
        <v>1323535351.2530954</v>
      </c>
      <c r="K81" s="49">
        <v>194.6872753569744</v>
      </c>
      <c r="L81" s="39">
        <v>0.52941176470588236</v>
      </c>
      <c r="M81" s="39">
        <v>70.050726609334845</v>
      </c>
      <c r="N81" t="s">
        <v>770</v>
      </c>
      <c r="P81" s="50"/>
      <c r="AI81" s="50"/>
    </row>
    <row r="82" spans="1:35" x14ac:dyDescent="0.25">
      <c r="A82" s="47" t="s">
        <v>89</v>
      </c>
      <c r="B82" s="48" t="s">
        <v>739</v>
      </c>
      <c r="C82" s="49">
        <v>0.66956478001988362</v>
      </c>
      <c r="D82" s="49">
        <v>10489.997667464115</v>
      </c>
      <c r="E82" s="49">
        <v>114.19512361285331</v>
      </c>
      <c r="F82" s="39">
        <v>210.96169794538534</v>
      </c>
      <c r="G82" s="39">
        <v>142.63549791078864</v>
      </c>
      <c r="H82" s="49">
        <v>15.620033910067159</v>
      </c>
      <c r="I82" s="49">
        <v>0.14767938522795498</v>
      </c>
      <c r="J82" s="49">
        <v>60670909.421216644</v>
      </c>
      <c r="K82" s="49">
        <v>8.7271073511932045</v>
      </c>
      <c r="L82" s="39">
        <v>0.86206896551724133</v>
      </c>
      <c r="M82" s="39">
        <v>64.455053648686956</v>
      </c>
      <c r="N82" t="s">
        <v>770</v>
      </c>
      <c r="P82" s="50"/>
      <c r="AI82" s="50"/>
    </row>
    <row r="83" spans="1:35" x14ac:dyDescent="0.25">
      <c r="A83" s="47" t="s">
        <v>89</v>
      </c>
      <c r="B83" s="48" t="s">
        <v>743</v>
      </c>
      <c r="C83" s="49">
        <v>0.52703414696441198</v>
      </c>
      <c r="D83" s="49">
        <v>8908.4982367167922</v>
      </c>
      <c r="E83" s="49">
        <v>105.97078065434016</v>
      </c>
      <c r="F83" s="39">
        <v>189.28805657947984</v>
      </c>
      <c r="G83" s="39">
        <v>113.67404201234569</v>
      </c>
      <c r="H83" s="49">
        <v>39.050084775167903</v>
      </c>
      <c r="I83" s="49">
        <v>0.33487601697382674</v>
      </c>
      <c r="J83" s="49">
        <v>118577145.61511548</v>
      </c>
      <c r="K83" s="49">
        <v>2.8677744286879627</v>
      </c>
      <c r="L83" s="39">
        <v>0.83870967741935487</v>
      </c>
      <c r="M83" s="39">
        <v>53.195550366711835</v>
      </c>
      <c r="N83" t="s">
        <v>770</v>
      </c>
      <c r="P83" s="50"/>
      <c r="AI83" s="50"/>
    </row>
    <row r="84" spans="1:35" x14ac:dyDescent="0.25">
      <c r="A84" s="47" t="s">
        <v>89</v>
      </c>
      <c r="B84" s="48" t="s">
        <v>744</v>
      </c>
      <c r="C84" s="49">
        <v>0.3286227855955039</v>
      </c>
      <c r="D84" s="49">
        <v>71419.809055555554</v>
      </c>
      <c r="E84" s="49">
        <v>301.03660213254261</v>
      </c>
      <c r="F84" s="39">
        <v>487.77865322854643</v>
      </c>
      <c r="G84" s="39">
        <v>315.47667414502416</v>
      </c>
      <c r="H84" s="49">
        <v>4.4628668314477595</v>
      </c>
      <c r="I84" s="49">
        <v>0.31248388221697371</v>
      </c>
      <c r="J84" s="49">
        <v>876480943.94811249</v>
      </c>
      <c r="K84" s="49">
        <v>70.723851905531689</v>
      </c>
      <c r="L84" s="39">
        <v>0.9642857142857143</v>
      </c>
      <c r="M84" s="39">
        <v>84.587094990008552</v>
      </c>
      <c r="N84" t="s">
        <v>770</v>
      </c>
      <c r="O84" s="52"/>
      <c r="P84" s="50"/>
      <c r="AH84" s="52"/>
      <c r="AI84" s="50"/>
    </row>
    <row r="85" spans="1:35" x14ac:dyDescent="0.25">
      <c r="A85" s="47" t="s">
        <v>89</v>
      </c>
      <c r="B85" s="48" t="s">
        <v>97</v>
      </c>
      <c r="C85" s="49">
        <v>0.29072545226727109</v>
      </c>
      <c r="D85" s="49">
        <v>201281.92009999999</v>
      </c>
      <c r="E85" s="49">
        <v>504.10164882980888</v>
      </c>
      <c r="F85" s="39">
        <v>706.57230087489017</v>
      </c>
      <c r="G85" s="39">
        <v>448.5586385822246</v>
      </c>
      <c r="H85" s="49">
        <v>1.9744068391329053</v>
      </c>
      <c r="I85" s="49">
        <v>0.39038787833053989</v>
      </c>
      <c r="J85" s="49">
        <v>3160962141.2892785</v>
      </c>
      <c r="K85" s="49">
        <v>260.34612044481213</v>
      </c>
      <c r="L85" s="39">
        <v>0.59459459459459463</v>
      </c>
      <c r="M85" s="39">
        <v>32.610483046654785</v>
      </c>
      <c r="N85" t="s">
        <v>770</v>
      </c>
      <c r="P85" s="50"/>
      <c r="AI85" s="50"/>
    </row>
    <row r="86" spans="1:35" x14ac:dyDescent="0.25">
      <c r="A86" s="47" t="s">
        <v>89</v>
      </c>
      <c r="B86" s="48" t="s">
        <v>98</v>
      </c>
      <c r="C86" s="49">
        <v>0.41452707438929987</v>
      </c>
      <c r="D86" s="49">
        <v>5381.7794526143798</v>
      </c>
      <c r="E86" s="49">
        <v>80.730578647907109</v>
      </c>
      <c r="F86" s="39">
        <v>161.06727053117788</v>
      </c>
      <c r="G86" s="39">
        <v>93.822607090158897</v>
      </c>
      <c r="H86" s="49">
        <v>26.219342634755591</v>
      </c>
      <c r="I86" s="49">
        <v>0.13073652411754549</v>
      </c>
      <c r="J86" s="49">
        <v>31266037.67885083</v>
      </c>
      <c r="K86" s="49">
        <v>3.3084346339230706</v>
      </c>
      <c r="L86" s="39">
        <v>0.42857142857142855</v>
      </c>
      <c r="M86" s="39">
        <v>42.005990266509301</v>
      </c>
      <c r="N86" t="s">
        <v>770</v>
      </c>
      <c r="P86" s="50"/>
      <c r="S86" s="46"/>
      <c r="AI86" s="50"/>
    </row>
    <row r="87" spans="1:35" x14ac:dyDescent="0.25">
      <c r="A87" s="47" t="s">
        <v>89</v>
      </c>
      <c r="B87" s="48" t="s">
        <v>140</v>
      </c>
      <c r="C87" s="49">
        <v>0.57158735275480921</v>
      </c>
      <c r="D87" s="49">
        <v>12035.605644891641</v>
      </c>
      <c r="E87" s="49">
        <v>123.60607974831515</v>
      </c>
      <c r="F87" s="39">
        <v>211.06183367999918</v>
      </c>
      <c r="G87" s="39">
        <v>132.74681084243474</v>
      </c>
      <c r="H87" s="49">
        <v>15.620033910067159</v>
      </c>
      <c r="I87" s="49">
        <v>0.18733314303222878</v>
      </c>
      <c r="J87" s="49">
        <v>89904297.692634866</v>
      </c>
      <c r="K87" s="49">
        <v>7.964920128603592</v>
      </c>
      <c r="L87" s="39">
        <v>1</v>
      </c>
      <c r="M87" s="39">
        <v>38.426448687573512</v>
      </c>
      <c r="N87" t="s">
        <v>770</v>
      </c>
      <c r="P87" s="50"/>
      <c r="AI87" s="50"/>
    </row>
    <row r="88" spans="1:35" x14ac:dyDescent="0.25">
      <c r="A88" s="47" t="s">
        <v>89</v>
      </c>
      <c r="B88" s="48" t="s">
        <v>742</v>
      </c>
      <c r="C88" s="49">
        <v>0.49836176189996784</v>
      </c>
      <c r="D88" s="49">
        <v>6433.9860619136962</v>
      </c>
      <c r="E88" s="49">
        <v>90.463713710745878</v>
      </c>
      <c r="F88" s="39">
        <v>149.80656740064381</v>
      </c>
      <c r="G88" s="39">
        <v>100.16780204771796</v>
      </c>
      <c r="H88" s="49">
        <v>33.750430412823683</v>
      </c>
      <c r="I88" s="49">
        <v>0.21693839048934693</v>
      </c>
      <c r="J88" s="49">
        <v>55384398.505457245</v>
      </c>
      <c r="K88" s="49">
        <v>2.6831848435937533</v>
      </c>
      <c r="L88" s="39">
        <v>0.7142857142857143</v>
      </c>
      <c r="M88" s="39">
        <v>40.999947461763988</v>
      </c>
      <c r="N88" t="s">
        <v>770</v>
      </c>
      <c r="O88" s="51"/>
      <c r="P88" s="50"/>
      <c r="AH88" s="51"/>
      <c r="AI88" s="50"/>
    </row>
    <row r="89" spans="1:35" x14ac:dyDescent="0.25">
      <c r="A89" s="47" t="s">
        <v>89</v>
      </c>
      <c r="B89" s="48" t="s">
        <v>740</v>
      </c>
      <c r="C89" s="49">
        <v>0.49949262029397079</v>
      </c>
      <c r="D89" s="49">
        <v>22994.490359523814</v>
      </c>
      <c r="E89" s="49">
        <v>169.69025398792931</v>
      </c>
      <c r="F89" s="39">
        <v>308.3714887775929</v>
      </c>
      <c r="G89" s="39">
        <v>184.75313719215765</v>
      </c>
      <c r="H89" s="49">
        <v>12.272883786481339</v>
      </c>
      <c r="I89" s="49">
        <v>0.26272290198415554</v>
      </c>
      <c r="J89" s="49">
        <v>238330563.69080815</v>
      </c>
      <c r="K89" s="49">
        <v>15.482589329696394</v>
      </c>
      <c r="L89" s="39">
        <v>1</v>
      </c>
      <c r="M89" s="39">
        <v>52.056942263773905</v>
      </c>
      <c r="N89" t="s">
        <v>770</v>
      </c>
      <c r="P89" s="50"/>
      <c r="AI89" s="50"/>
    </row>
    <row r="90" spans="1:35" x14ac:dyDescent="0.25">
      <c r="A90" s="47" t="s">
        <v>89</v>
      </c>
      <c r="B90" s="48" t="s">
        <v>745</v>
      </c>
      <c r="C90" s="49">
        <v>0.3097669929955027</v>
      </c>
      <c r="D90" s="49">
        <v>19385.256141234568</v>
      </c>
      <c r="E90" s="49">
        <v>155.6269303707254</v>
      </c>
      <c r="F90" s="39">
        <v>291.11643468800338</v>
      </c>
      <c r="G90" s="39">
        <v>172.57016450883449</v>
      </c>
      <c r="H90" s="49">
        <v>20.082900741514923</v>
      </c>
      <c r="I90" s="49">
        <v>0.38059569249716646</v>
      </c>
      <c r="J90" s="49">
        <v>305551729.82613772</v>
      </c>
      <c r="K90" s="49">
        <v>7.9734630988500657</v>
      </c>
      <c r="L90" s="39">
        <v>0.91428571428571426</v>
      </c>
      <c r="M90" s="39">
        <v>37.565236994786794</v>
      </c>
      <c r="N90" t="s">
        <v>770</v>
      </c>
      <c r="P90" s="50"/>
      <c r="AI90" s="50"/>
    </row>
    <row r="91" spans="1:35" x14ac:dyDescent="0.25">
      <c r="A91" s="47" t="s">
        <v>89</v>
      </c>
      <c r="B91" s="48" t="s">
        <v>747</v>
      </c>
      <c r="C91" s="49">
        <v>0.55398789112485081</v>
      </c>
      <c r="D91" s="49">
        <v>5535.0934165671306</v>
      </c>
      <c r="E91" s="49">
        <v>83.814579902756293</v>
      </c>
      <c r="F91" s="39">
        <v>180.61521077593758</v>
      </c>
      <c r="G91" s="39">
        <v>371.92372014302936</v>
      </c>
      <c r="H91" s="49">
        <v>42.955093252684698</v>
      </c>
      <c r="I91" s="49">
        <v>0.23603048932882467</v>
      </c>
      <c r="J91" s="49">
        <v>51968640.241068691</v>
      </c>
      <c r="K91" s="49">
        <v>1.9712922219416782</v>
      </c>
      <c r="L91" s="39">
        <v>0.41025641025641024</v>
      </c>
      <c r="M91" s="39">
        <v>45.374238066006193</v>
      </c>
      <c r="N91" t="s">
        <v>770</v>
      </c>
      <c r="P91" s="50"/>
      <c r="AI91" s="50"/>
    </row>
    <row r="92" spans="1:35" x14ac:dyDescent="0.25">
      <c r="O92" s="51"/>
      <c r="AH92" s="51"/>
    </row>
    <row r="93" spans="1:35" x14ac:dyDescent="0.25">
      <c r="O93" s="51"/>
      <c r="AH93" s="51"/>
    </row>
  </sheetData>
  <sortState ref="A2:AL91">
    <sortCondition ref="A2:A91"/>
    <sortCondition ref="B2:B9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1" sqref="B1"/>
    </sheetView>
  </sheetViews>
  <sheetFormatPr defaultRowHeight="15" x14ac:dyDescent="0.25"/>
  <cols>
    <col min="2" max="2" width="8.85546875" customWidth="1"/>
  </cols>
  <sheetData>
    <row r="1" spans="1:2" x14ac:dyDescent="0.25">
      <c r="A1" t="s">
        <v>122</v>
      </c>
      <c r="B1" s="1" t="s">
        <v>132</v>
      </c>
    </row>
    <row r="2" spans="1:2" x14ac:dyDescent="0.25">
      <c r="A2">
        <v>1</v>
      </c>
      <c r="B2" s="13">
        <v>61427331.767956816</v>
      </c>
    </row>
    <row r="3" spans="1:2" x14ac:dyDescent="0.25">
      <c r="A3">
        <v>1</v>
      </c>
      <c r="B3" s="13">
        <v>40605288.806007899</v>
      </c>
    </row>
    <row r="4" spans="1:2" x14ac:dyDescent="0.25">
      <c r="A4">
        <v>1</v>
      </c>
      <c r="B4" s="13">
        <v>59197260.734741114</v>
      </c>
    </row>
    <row r="5" spans="1:2" x14ac:dyDescent="0.25">
      <c r="A5">
        <v>1</v>
      </c>
      <c r="B5" s="13">
        <v>36284052.554199025</v>
      </c>
    </row>
    <row r="6" spans="1:2" x14ac:dyDescent="0.25">
      <c r="A6">
        <v>1</v>
      </c>
      <c r="B6" s="13">
        <v>32649268.868619006</v>
      </c>
    </row>
    <row r="7" spans="1:2" x14ac:dyDescent="0.25">
      <c r="A7">
        <v>1</v>
      </c>
      <c r="B7" s="13">
        <v>72518314.562368408</v>
      </c>
    </row>
    <row r="8" spans="1:2" x14ac:dyDescent="0.25">
      <c r="A8">
        <v>1</v>
      </c>
      <c r="B8" s="13">
        <v>16080355.753574846</v>
      </c>
    </row>
    <row r="9" spans="1:2" x14ac:dyDescent="0.25">
      <c r="A9">
        <v>1</v>
      </c>
      <c r="B9" s="13">
        <v>20446914.285959031</v>
      </c>
    </row>
    <row r="10" spans="1:2" x14ac:dyDescent="0.25">
      <c r="A10">
        <v>1</v>
      </c>
      <c r="B10" s="13">
        <v>15490906.795336746</v>
      </c>
    </row>
    <row r="11" spans="1:2" x14ac:dyDescent="0.25">
      <c r="A11">
        <v>1</v>
      </c>
      <c r="B11" s="13">
        <v>99175189.911499381</v>
      </c>
    </row>
    <row r="12" spans="1:2" x14ac:dyDescent="0.25">
      <c r="A12">
        <v>1</v>
      </c>
      <c r="B12" s="13">
        <v>32390674.722041208</v>
      </c>
    </row>
    <row r="13" spans="1:2" x14ac:dyDescent="0.25">
      <c r="A13">
        <v>1</v>
      </c>
      <c r="B13" s="13">
        <v>10519044.246361697</v>
      </c>
    </row>
    <row r="14" spans="1:2" x14ac:dyDescent="0.25">
      <c r="A14">
        <v>1</v>
      </c>
      <c r="B14" s="13">
        <v>229716960.60155657</v>
      </c>
    </row>
    <row r="15" spans="1:2" x14ac:dyDescent="0.25">
      <c r="A15">
        <v>1</v>
      </c>
      <c r="B15" s="13">
        <v>54971725.834973603</v>
      </c>
    </row>
    <row r="16" spans="1:2" x14ac:dyDescent="0.25">
      <c r="A16">
        <v>1</v>
      </c>
      <c r="B16" s="13">
        <v>71650528.229385167</v>
      </c>
    </row>
    <row r="17" spans="1:2" x14ac:dyDescent="0.25">
      <c r="A17">
        <v>2</v>
      </c>
      <c r="B17" s="13">
        <v>17529828.250895403</v>
      </c>
    </row>
    <row r="18" spans="1:2" x14ac:dyDescent="0.25">
      <c r="A18">
        <v>2</v>
      </c>
      <c r="B18" s="13">
        <v>5034699.0092366077</v>
      </c>
    </row>
    <row r="19" spans="1:2" x14ac:dyDescent="0.25">
      <c r="A19">
        <v>2</v>
      </c>
      <c r="B19" s="13">
        <v>8056089.728796619</v>
      </c>
    </row>
    <row r="20" spans="1:2" x14ac:dyDescent="0.25">
      <c r="A20">
        <v>2</v>
      </c>
      <c r="B20" s="13">
        <v>3234246.3098925799</v>
      </c>
    </row>
    <row r="21" spans="1:2" x14ac:dyDescent="0.25">
      <c r="A21">
        <v>2</v>
      </c>
      <c r="B21" s="13">
        <v>12576142.965493454</v>
      </c>
    </row>
    <row r="22" spans="1:2" x14ac:dyDescent="0.25">
      <c r="A22">
        <v>2</v>
      </c>
      <c r="B22" s="13">
        <v>11869591.613210505</v>
      </c>
    </row>
    <row r="23" spans="1:2" x14ac:dyDescent="0.25">
      <c r="A23">
        <v>2</v>
      </c>
      <c r="B23" s="13">
        <v>7581465.015030886</v>
      </c>
    </row>
    <row r="24" spans="1:2" x14ac:dyDescent="0.25">
      <c r="A24">
        <v>2</v>
      </c>
      <c r="B24" s="13">
        <v>20962386.257990405</v>
      </c>
    </row>
    <row r="25" spans="1:2" x14ac:dyDescent="0.25">
      <c r="A25">
        <v>2</v>
      </c>
      <c r="B25" s="13">
        <v>7094268.0627534492</v>
      </c>
    </row>
    <row r="26" spans="1:2" x14ac:dyDescent="0.25">
      <c r="A26">
        <v>2</v>
      </c>
      <c r="B26" s="13">
        <v>4474791.0689928615</v>
      </c>
    </row>
    <row r="27" spans="1:2" x14ac:dyDescent="0.25">
      <c r="A27">
        <v>2</v>
      </c>
      <c r="B27" s="13">
        <v>29312546.413004816</v>
      </c>
    </row>
    <row r="28" spans="1:2" x14ac:dyDescent="0.25">
      <c r="A28">
        <v>2</v>
      </c>
      <c r="B28" s="13">
        <v>20468579.423949882</v>
      </c>
    </row>
    <row r="29" spans="1:2" x14ac:dyDescent="0.25">
      <c r="A29">
        <v>2</v>
      </c>
      <c r="B29" s="13">
        <v>5997976.9181589289</v>
      </c>
    </row>
    <row r="30" spans="1:2" x14ac:dyDescent="0.25">
      <c r="A30">
        <v>2</v>
      </c>
      <c r="B30" s="13">
        <v>14328379.577532282</v>
      </c>
    </row>
    <row r="31" spans="1:2" x14ac:dyDescent="0.25">
      <c r="A31">
        <v>2</v>
      </c>
      <c r="B31" s="13">
        <v>4895072.664601258</v>
      </c>
    </row>
    <row r="32" spans="1:2" x14ac:dyDescent="0.25">
      <c r="A32">
        <v>3</v>
      </c>
      <c r="B32" s="13">
        <v>84867864.323657796</v>
      </c>
    </row>
    <row r="33" spans="1:2" x14ac:dyDescent="0.25">
      <c r="A33">
        <v>3</v>
      </c>
      <c r="B33" s="13">
        <v>41281633.077898018</v>
      </c>
    </row>
    <row r="34" spans="1:2" x14ac:dyDescent="0.25">
      <c r="A34">
        <v>3</v>
      </c>
      <c r="B34" s="13">
        <v>43229151.643654257</v>
      </c>
    </row>
    <row r="35" spans="1:2" x14ac:dyDescent="0.25">
      <c r="A35">
        <v>3</v>
      </c>
      <c r="B35" s="13">
        <v>55382724.639558233</v>
      </c>
    </row>
    <row r="36" spans="1:2" x14ac:dyDescent="0.25">
      <c r="A36">
        <v>3</v>
      </c>
      <c r="B36" s="13">
        <v>66495419.868397474</v>
      </c>
    </row>
    <row r="37" spans="1:2" x14ac:dyDescent="0.25">
      <c r="A37">
        <v>3</v>
      </c>
      <c r="B37" s="13">
        <v>66898860.40469265</v>
      </c>
    </row>
    <row r="38" spans="1:2" x14ac:dyDescent="0.25">
      <c r="A38">
        <v>3</v>
      </c>
      <c r="B38" s="13">
        <v>56548580.52425047</v>
      </c>
    </row>
    <row r="39" spans="1:2" x14ac:dyDescent="0.25">
      <c r="A39">
        <v>3</v>
      </c>
      <c r="B39" s="13">
        <v>45895365.123307437</v>
      </c>
    </row>
    <row r="40" spans="1:2" x14ac:dyDescent="0.25">
      <c r="A40">
        <v>3</v>
      </c>
      <c r="B40" s="13">
        <v>82986184.637582541</v>
      </c>
    </row>
    <row r="41" spans="1:2" x14ac:dyDescent="0.25">
      <c r="A41">
        <v>3</v>
      </c>
      <c r="B41" s="13">
        <v>100567200.45179076</v>
      </c>
    </row>
    <row r="42" spans="1:2" x14ac:dyDescent="0.25">
      <c r="A42">
        <v>3</v>
      </c>
      <c r="B42" s="13">
        <v>77704359.580416769</v>
      </c>
    </row>
    <row r="43" spans="1:2" x14ac:dyDescent="0.25">
      <c r="A43">
        <v>3</v>
      </c>
      <c r="B43" s="13">
        <v>38394072.021305129</v>
      </c>
    </row>
    <row r="44" spans="1:2" x14ac:dyDescent="0.25">
      <c r="A44">
        <v>3</v>
      </c>
      <c r="B44" s="13">
        <v>21923749.595242534</v>
      </c>
    </row>
    <row r="45" spans="1:2" x14ac:dyDescent="0.25">
      <c r="A45">
        <v>3</v>
      </c>
      <c r="B45" s="13">
        <v>14140969.014884425</v>
      </c>
    </row>
    <row r="46" spans="1:2" x14ac:dyDescent="0.25">
      <c r="A46">
        <v>3</v>
      </c>
      <c r="B46" s="13">
        <v>79459704.744554222</v>
      </c>
    </row>
    <row r="47" spans="1:2" x14ac:dyDescent="0.25">
      <c r="A47">
        <v>5</v>
      </c>
      <c r="B47" s="13">
        <v>12951273.885983611</v>
      </c>
    </row>
    <row r="48" spans="1:2" x14ac:dyDescent="0.25">
      <c r="A48">
        <v>5</v>
      </c>
      <c r="B48" s="13">
        <v>4448672.2528409101</v>
      </c>
    </row>
    <row r="49" spans="1:2" x14ac:dyDescent="0.25">
      <c r="A49">
        <v>5</v>
      </c>
      <c r="B49" s="13">
        <v>4850628.603542597</v>
      </c>
    </row>
    <row r="50" spans="1:2" x14ac:dyDescent="0.25">
      <c r="A50">
        <v>5</v>
      </c>
      <c r="B50" s="13">
        <v>24307452.515014526</v>
      </c>
    </row>
    <row r="51" spans="1:2" x14ac:dyDescent="0.25">
      <c r="A51">
        <v>5</v>
      </c>
      <c r="B51" s="13">
        <v>72101070.797921553</v>
      </c>
    </row>
    <row r="52" spans="1:2" x14ac:dyDescent="0.25">
      <c r="A52" s="24">
        <v>5</v>
      </c>
      <c r="B52" s="25">
        <v>11416118.022396715</v>
      </c>
    </row>
    <row r="53" spans="1:2" x14ac:dyDescent="0.25">
      <c r="A53">
        <v>5</v>
      </c>
      <c r="B53" s="13">
        <v>3610022.616766376</v>
      </c>
    </row>
    <row r="54" spans="1:2" x14ac:dyDescent="0.25">
      <c r="A54">
        <v>5</v>
      </c>
      <c r="B54" s="13">
        <v>18269355.262236286</v>
      </c>
    </row>
    <row r="55" spans="1:2" x14ac:dyDescent="0.25">
      <c r="A55">
        <v>5</v>
      </c>
      <c r="B55" s="13">
        <v>51052607.563226096</v>
      </c>
    </row>
    <row r="56" spans="1:2" x14ac:dyDescent="0.25">
      <c r="A56">
        <v>5</v>
      </c>
      <c r="B56" s="13">
        <v>22660026.350645196</v>
      </c>
    </row>
    <row r="57" spans="1:2" x14ac:dyDescent="0.25">
      <c r="A57">
        <v>5</v>
      </c>
      <c r="B57" s="13">
        <v>59093606.654750742</v>
      </c>
    </row>
    <row r="58" spans="1:2" x14ac:dyDescent="0.25">
      <c r="A58">
        <v>5</v>
      </c>
      <c r="B58" s="13">
        <v>5457125.0686635645</v>
      </c>
    </row>
    <row r="59" spans="1:2" x14ac:dyDescent="0.25">
      <c r="A59">
        <v>5</v>
      </c>
      <c r="B59" s="13">
        <v>18385070.243876819</v>
      </c>
    </row>
    <row r="60" spans="1:2" x14ac:dyDescent="0.25">
      <c r="A60">
        <v>5</v>
      </c>
      <c r="B60" s="13">
        <v>22074372.055652566</v>
      </c>
    </row>
    <row r="61" spans="1:2" x14ac:dyDescent="0.25">
      <c r="A61">
        <v>5</v>
      </c>
      <c r="B61" s="13">
        <v>50801907.909713335</v>
      </c>
    </row>
    <row r="62" spans="1:2" x14ac:dyDescent="0.25">
      <c r="A62">
        <v>4</v>
      </c>
      <c r="B62" s="13">
        <v>14627393.140226394</v>
      </c>
    </row>
    <row r="63" spans="1:2" x14ac:dyDescent="0.25">
      <c r="A63">
        <v>4</v>
      </c>
      <c r="B63" s="13">
        <v>1396343.5509495838</v>
      </c>
    </row>
    <row r="64" spans="1:2" x14ac:dyDescent="0.25">
      <c r="A64">
        <v>4</v>
      </c>
      <c r="B64" s="13">
        <v>936630.71429094195</v>
      </c>
    </row>
    <row r="65" spans="1:2" x14ac:dyDescent="0.25">
      <c r="A65">
        <v>4</v>
      </c>
      <c r="B65" s="13">
        <v>702754.86582419171</v>
      </c>
    </row>
    <row r="66" spans="1:2" x14ac:dyDescent="0.25">
      <c r="A66">
        <v>4</v>
      </c>
      <c r="B66" s="13">
        <v>5390233.9327860437</v>
      </c>
    </row>
    <row r="67" spans="1:2" x14ac:dyDescent="0.25">
      <c r="A67">
        <v>4</v>
      </c>
      <c r="B67" s="13">
        <v>1338454.9213039477</v>
      </c>
    </row>
    <row r="68" spans="1:2" x14ac:dyDescent="0.25">
      <c r="A68">
        <v>4</v>
      </c>
      <c r="B68" s="13">
        <v>8515676.5826539285</v>
      </c>
    </row>
    <row r="69" spans="1:2" x14ac:dyDescent="0.25">
      <c r="A69">
        <v>4</v>
      </c>
      <c r="B69" s="13">
        <v>948599.34186573757</v>
      </c>
    </row>
    <row r="70" spans="1:2" x14ac:dyDescent="0.25">
      <c r="A70">
        <v>4</v>
      </c>
      <c r="B70" s="13">
        <v>894295.748318717</v>
      </c>
    </row>
    <row r="71" spans="1:2" x14ac:dyDescent="0.25">
      <c r="A71">
        <v>4</v>
      </c>
      <c r="B71" s="13">
        <v>2990220.9066898101</v>
      </c>
    </row>
    <row r="72" spans="1:2" x14ac:dyDescent="0.25">
      <c r="A72">
        <v>4</v>
      </c>
      <c r="B72" s="13">
        <v>1996700.6482765127</v>
      </c>
    </row>
    <row r="73" spans="1:2" x14ac:dyDescent="0.25">
      <c r="A73">
        <v>4</v>
      </c>
      <c r="B73" s="13">
        <v>4162598.2374756113</v>
      </c>
    </row>
    <row r="74" spans="1:2" x14ac:dyDescent="0.25">
      <c r="A74">
        <v>4</v>
      </c>
      <c r="B74" s="13">
        <v>2470117.5044581308</v>
      </c>
    </row>
    <row r="75" spans="1:2" x14ac:dyDescent="0.25">
      <c r="A75">
        <v>4</v>
      </c>
      <c r="B75" s="13">
        <v>814749.37470638601</v>
      </c>
    </row>
    <row r="76" spans="1:2" x14ac:dyDescent="0.25">
      <c r="A76">
        <v>4</v>
      </c>
      <c r="B76" s="13">
        <v>1225475.8272534341</v>
      </c>
    </row>
    <row r="77" spans="1:2" x14ac:dyDescent="0.25">
      <c r="A77">
        <v>6</v>
      </c>
      <c r="B77" s="13">
        <v>10890055.57920767</v>
      </c>
    </row>
    <row r="78" spans="1:2" x14ac:dyDescent="0.25">
      <c r="A78" s="24">
        <v>6</v>
      </c>
      <c r="B78" s="25">
        <v>294630019.53728223</v>
      </c>
    </row>
    <row r="79" spans="1:2" x14ac:dyDescent="0.25">
      <c r="A79">
        <v>6</v>
      </c>
      <c r="B79" s="13">
        <v>86873902.877760336</v>
      </c>
    </row>
    <row r="80" spans="1:2" x14ac:dyDescent="0.25">
      <c r="A80">
        <v>6</v>
      </c>
      <c r="B80" s="13">
        <v>85360974.073399931</v>
      </c>
    </row>
    <row r="81" spans="1:2" x14ac:dyDescent="0.25">
      <c r="A81">
        <v>6</v>
      </c>
      <c r="B81" s="13">
        <v>60670909.421216644</v>
      </c>
    </row>
    <row r="82" spans="1:2" x14ac:dyDescent="0.25">
      <c r="A82">
        <v>6</v>
      </c>
      <c r="B82" s="13">
        <v>118577145.61511548</v>
      </c>
    </row>
    <row r="83" spans="1:2" x14ac:dyDescent="0.25">
      <c r="A83">
        <v>6</v>
      </c>
      <c r="B83" s="13">
        <v>31266037.67885083</v>
      </c>
    </row>
    <row r="84" spans="1:2" x14ac:dyDescent="0.25">
      <c r="A84" s="24">
        <v>6</v>
      </c>
      <c r="B84" s="25">
        <v>89904297.692634866</v>
      </c>
    </row>
    <row r="85" spans="1:2" x14ac:dyDescent="0.25">
      <c r="A85">
        <v>6</v>
      </c>
      <c r="B85" s="13">
        <v>55384398.505457245</v>
      </c>
    </row>
    <row r="86" spans="1:2" x14ac:dyDescent="0.25">
      <c r="A86">
        <v>6</v>
      </c>
      <c r="B86" s="13">
        <v>238330563.69080815</v>
      </c>
    </row>
    <row r="87" spans="1:2" x14ac:dyDescent="0.25">
      <c r="A87">
        <v>6</v>
      </c>
      <c r="B87" s="13">
        <v>305551729.82613772</v>
      </c>
    </row>
    <row r="88" spans="1:2" x14ac:dyDescent="0.25">
      <c r="A88">
        <v>6</v>
      </c>
      <c r="B88" s="13">
        <v>51968640.241068691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3"/>
  <sheetViews>
    <sheetView zoomScale="70" zoomScaleNormal="70" workbookViewId="0">
      <selection activeCell="G11" sqref="G11"/>
    </sheetView>
  </sheetViews>
  <sheetFormatPr defaultRowHeight="15" x14ac:dyDescent="0.25"/>
  <sheetData>
    <row r="1" spans="1:51" x14ac:dyDescent="0.25">
      <c r="A1" s="1" t="s">
        <v>123</v>
      </c>
      <c r="B1" s="1" t="s">
        <v>124</v>
      </c>
      <c r="C1" s="1" t="s">
        <v>126</v>
      </c>
      <c r="D1" s="1" t="s">
        <v>130</v>
      </c>
      <c r="E1" s="1" t="s">
        <v>132</v>
      </c>
      <c r="F1" s="1" t="s">
        <v>133</v>
      </c>
      <c r="G1" s="1" t="s">
        <v>127</v>
      </c>
      <c r="H1" s="1" t="s">
        <v>131</v>
      </c>
      <c r="I1" s="1" t="s">
        <v>129</v>
      </c>
      <c r="J1" s="1" t="s">
        <v>134</v>
      </c>
      <c r="L1" s="1" t="s">
        <v>123</v>
      </c>
      <c r="M1" s="1" t="s">
        <v>124</v>
      </c>
      <c r="N1" s="1" t="s">
        <v>126</v>
      </c>
      <c r="O1" s="1" t="s">
        <v>130</v>
      </c>
      <c r="P1" s="1" t="s">
        <v>132</v>
      </c>
      <c r="Q1" s="1" t="s">
        <v>133</v>
      </c>
      <c r="R1" s="1" t="s">
        <v>127</v>
      </c>
      <c r="S1" s="1" t="s">
        <v>131</v>
      </c>
      <c r="T1" s="1" t="s">
        <v>129</v>
      </c>
      <c r="U1" s="1" t="s">
        <v>134</v>
      </c>
      <c r="W1" s="1" t="s">
        <v>123</v>
      </c>
      <c r="X1" s="1" t="s">
        <v>124</v>
      </c>
      <c r="Y1" s="1" t="s">
        <v>126</v>
      </c>
      <c r="Z1" s="1" t="s">
        <v>130</v>
      </c>
      <c r="AA1" s="1" t="s">
        <v>132</v>
      </c>
      <c r="AB1" s="1" t="s">
        <v>133</v>
      </c>
      <c r="AC1" s="1" t="s">
        <v>127</v>
      </c>
      <c r="AD1" s="1" t="s">
        <v>131</v>
      </c>
      <c r="AE1" s="1" t="s">
        <v>129</v>
      </c>
      <c r="AF1" s="1" t="s">
        <v>134</v>
      </c>
      <c r="AH1" s="1" t="s">
        <v>141</v>
      </c>
      <c r="AQ1" t="s">
        <v>142</v>
      </c>
    </row>
    <row r="2" spans="1:51" x14ac:dyDescent="0.25">
      <c r="A2" s="18" t="s">
        <v>9</v>
      </c>
      <c r="B2" s="17" t="s">
        <v>10</v>
      </c>
      <c r="C2" s="13">
        <v>0.81066761908279406</v>
      </c>
      <c r="D2" s="13">
        <v>6.9732294241371262</v>
      </c>
      <c r="E2" s="13">
        <v>61427331.767956816</v>
      </c>
      <c r="F2" s="13">
        <v>20.038194791117377</v>
      </c>
      <c r="G2" s="13">
        <v>137.10673097041411</v>
      </c>
      <c r="H2" s="13">
        <v>0.10374911959073513</v>
      </c>
      <c r="I2">
        <v>140.68640300386787</v>
      </c>
      <c r="J2">
        <v>0.39285714285714285</v>
      </c>
      <c r="L2" s="18" t="s">
        <v>9</v>
      </c>
      <c r="M2" s="17" t="s">
        <v>10</v>
      </c>
      <c r="N2" s="13">
        <v>0.81066761908279406</v>
      </c>
      <c r="O2">
        <f t="shared" ref="O2:U2" si="0">LOG10(D2)</f>
        <v>0.84343395403292309</v>
      </c>
      <c r="P2">
        <f t="shared" si="0"/>
        <v>7.7883616511877074</v>
      </c>
      <c r="Q2">
        <f t="shared" si="0"/>
        <v>1.3018585940629901</v>
      </c>
      <c r="R2">
        <f t="shared" si="0"/>
        <v>2.1370587760991606</v>
      </c>
      <c r="S2">
        <f t="shared" si="0"/>
        <v>-0.98401557999907807</v>
      </c>
      <c r="T2">
        <f t="shared" si="0"/>
        <v>2.1482521259653913</v>
      </c>
      <c r="U2">
        <f t="shared" si="0"/>
        <v>-0.40576534618399418</v>
      </c>
      <c r="W2" s="18" t="s">
        <v>9</v>
      </c>
      <c r="X2" s="17" t="s">
        <v>10</v>
      </c>
      <c r="Y2">
        <f>(N2- N$92)/(N$93-N$92)</f>
        <v>0.82407209631411649</v>
      </c>
      <c r="Z2">
        <f t="shared" ref="Z2:AF17" si="1">(O2- O$92)/(O$93-O$92)</f>
        <v>0.26243249088810761</v>
      </c>
      <c r="AA2">
        <f t="shared" si="1"/>
        <v>0.53149454894677184</v>
      </c>
      <c r="AB2">
        <f t="shared" si="1"/>
        <v>0.67920780503153755</v>
      </c>
      <c r="AC2">
        <f t="shared" si="1"/>
        <v>0.58902007076248797</v>
      </c>
      <c r="AD2">
        <f t="shared" si="1"/>
        <v>0.52518194659003625</v>
      </c>
      <c r="AE2">
        <f t="shared" si="1"/>
        <v>0.61612009519242272</v>
      </c>
      <c r="AF2">
        <f t="shared" si="1"/>
        <v>0.46586478680063992</v>
      </c>
      <c r="AI2" t="s">
        <v>143</v>
      </c>
      <c r="AJ2" t="s">
        <v>144</v>
      </c>
      <c r="AK2" t="s">
        <v>145</v>
      </c>
      <c r="AL2" t="s">
        <v>146</v>
      </c>
      <c r="AM2" t="s">
        <v>147</v>
      </c>
      <c r="AN2" t="s">
        <v>148</v>
      </c>
      <c r="AO2" t="s">
        <v>149</v>
      </c>
      <c r="AR2" t="s">
        <v>150</v>
      </c>
      <c r="AS2" t="s">
        <v>143</v>
      </c>
      <c r="AT2" t="s">
        <v>144</v>
      </c>
      <c r="AU2" t="s">
        <v>145</v>
      </c>
      <c r="AV2" t="s">
        <v>146</v>
      </c>
      <c r="AW2" t="s">
        <v>147</v>
      </c>
      <c r="AX2" t="s">
        <v>148</v>
      </c>
      <c r="AY2" t="s">
        <v>149</v>
      </c>
    </row>
    <row r="3" spans="1:51" x14ac:dyDescent="0.25">
      <c r="A3" s="18" t="s">
        <v>9</v>
      </c>
      <c r="B3" s="17" t="s">
        <v>11</v>
      </c>
      <c r="C3" s="13">
        <v>0.75175614782434663</v>
      </c>
      <c r="D3" s="13">
        <v>10.878237901653916</v>
      </c>
      <c r="E3" s="13">
        <v>40605288.806007899</v>
      </c>
      <c r="F3" s="13">
        <v>10.183123719980827</v>
      </c>
      <c r="G3" s="13">
        <v>110.77444240792646</v>
      </c>
      <c r="H3" s="13">
        <v>0.10512107486594559</v>
      </c>
      <c r="I3">
        <v>115.70094467981581</v>
      </c>
      <c r="J3">
        <v>0.51162790697674421</v>
      </c>
      <c r="L3" s="18" t="s">
        <v>9</v>
      </c>
      <c r="M3" s="17" t="s">
        <v>11</v>
      </c>
      <c r="N3" s="13">
        <v>0.75175614782434663</v>
      </c>
      <c r="O3">
        <f t="shared" ref="O3:O17" si="2">LOG10(D3)</f>
        <v>1.0365585523873846</v>
      </c>
      <c r="P3">
        <f t="shared" ref="P3:P17" si="3">LOG10(E3)</f>
        <v>7.6085826037662079</v>
      </c>
      <c r="Q3">
        <f t="shared" ref="Q3:Q17" si="4">LOG10(F3)</f>
        <v>1.0078810202655299</v>
      </c>
      <c r="R3">
        <f t="shared" ref="R3:R17" si="5">LOG10(G3)</f>
        <v>2.0444395726529145</v>
      </c>
      <c r="S3">
        <f t="shared" ref="S3:S17" si="6">LOG10(H3)</f>
        <v>-0.97831020708830529</v>
      </c>
      <c r="T3">
        <f t="shared" ref="T3:T17" si="7">LOG10(I3)</f>
        <v>2.0633369049116137</v>
      </c>
      <c r="U3">
        <f t="shared" ref="U3:U66" si="8">LOG10(J3)</f>
        <v>-0.29104577475738025</v>
      </c>
      <c r="W3" s="18" t="s">
        <v>9</v>
      </c>
      <c r="X3" s="17" t="s">
        <v>11</v>
      </c>
      <c r="Y3">
        <f t="shared" ref="Y3:AC66" si="9">(N3- N$92)/(N$93-N$92)</f>
        <v>0.73117675251836234</v>
      </c>
      <c r="Z3">
        <f t="shared" si="1"/>
        <v>0.35491865591156008</v>
      </c>
      <c r="AA3">
        <f t="shared" si="1"/>
        <v>0.48228067325493912</v>
      </c>
      <c r="AB3">
        <f t="shared" si="1"/>
        <v>0.59452939533954385</v>
      </c>
      <c r="AC3">
        <f t="shared" si="1"/>
        <v>0.52170376548358044</v>
      </c>
      <c r="AD3">
        <f t="shared" si="1"/>
        <v>0.52988908477364227</v>
      </c>
      <c r="AE3">
        <f t="shared" si="1"/>
        <v>0.55138741698643945</v>
      </c>
      <c r="AF3">
        <f t="shared" si="1"/>
        <v>0.61687759092095085</v>
      </c>
      <c r="AH3" t="s">
        <v>126</v>
      </c>
      <c r="AI3">
        <v>-0.33571000000000001</v>
      </c>
      <c r="AJ3">
        <v>-0.24612999999999999</v>
      </c>
      <c r="AK3">
        <v>0.90920999999999996</v>
      </c>
      <c r="AL3">
        <v>-6.9306000000000003E-3</v>
      </c>
      <c r="AM3">
        <v>5.7275000000000002E-4</v>
      </c>
      <c r="AN3">
        <v>1.4368E-3</v>
      </c>
      <c r="AO3">
        <v>2.8524000000000003E-4</v>
      </c>
      <c r="AQ3" t="s">
        <v>151</v>
      </c>
      <c r="AR3" t="s">
        <v>151</v>
      </c>
      <c r="AS3">
        <v>0.44929000000000002</v>
      </c>
      <c r="AT3">
        <v>-0.68725999999999998</v>
      </c>
      <c r="AU3">
        <v>-1.0936999999999999</v>
      </c>
      <c r="AV3">
        <v>2.6699000000000002</v>
      </c>
      <c r="AW3">
        <v>-0.61853999999999998</v>
      </c>
      <c r="AX3">
        <v>-3.1343999999999997E-2</v>
      </c>
      <c r="AY3">
        <v>-0.49631999999999998</v>
      </c>
    </row>
    <row r="4" spans="1:51" x14ac:dyDescent="0.25">
      <c r="A4" s="18" t="s">
        <v>9</v>
      </c>
      <c r="B4" s="17" t="s">
        <v>12</v>
      </c>
      <c r="C4" s="13">
        <v>0.58409999999999995</v>
      </c>
      <c r="D4" s="13">
        <v>8.3678753089645515</v>
      </c>
      <c r="E4" s="13">
        <v>59197260.734741114</v>
      </c>
      <c r="F4" s="13">
        <v>15.63560673138735</v>
      </c>
      <c r="G4" s="13">
        <v>130.14203707094268</v>
      </c>
      <c r="H4" s="13">
        <v>0.1117024188378966</v>
      </c>
      <c r="I4">
        <v>135.04320141695641</v>
      </c>
      <c r="J4">
        <v>0.51851851851851849</v>
      </c>
      <c r="L4" s="18" t="s">
        <v>9</v>
      </c>
      <c r="M4" s="17" t="s">
        <v>12</v>
      </c>
      <c r="N4" s="13">
        <v>0.58409999999999995</v>
      </c>
      <c r="O4">
        <f t="shared" si="2"/>
        <v>0.92261520008054787</v>
      </c>
      <c r="P4">
        <f t="shared" si="3"/>
        <v>7.7723016108561875</v>
      </c>
      <c r="Q4">
        <f t="shared" si="4"/>
        <v>1.1941147384718824</v>
      </c>
      <c r="R4">
        <f t="shared" si="5"/>
        <v>2.1144176003211945</v>
      </c>
      <c r="S4">
        <f t="shared" si="6"/>
        <v>-0.95193742243875767</v>
      </c>
      <c r="T4">
        <f t="shared" si="7"/>
        <v>2.1304727250549651</v>
      </c>
      <c r="U4">
        <f t="shared" si="8"/>
        <v>-0.2852357284807493</v>
      </c>
      <c r="W4" s="18" t="s">
        <v>9</v>
      </c>
      <c r="X4" s="17" t="s">
        <v>12</v>
      </c>
      <c r="Y4">
        <f t="shared" si="9"/>
        <v>0.46680590658772009</v>
      </c>
      <c r="Z4">
        <f t="shared" si="1"/>
        <v>0.30035189551662755</v>
      </c>
      <c r="AA4">
        <f t="shared" si="1"/>
        <v>0.52709816994812153</v>
      </c>
      <c r="AB4">
        <f t="shared" si="1"/>
        <v>0.64817285829160487</v>
      </c>
      <c r="AC4">
        <f t="shared" si="1"/>
        <v>0.57256430085913812</v>
      </c>
      <c r="AD4">
        <f t="shared" si="1"/>
        <v>0.5516475821713327</v>
      </c>
      <c r="AE4">
        <f t="shared" si="1"/>
        <v>0.6025664799094701</v>
      </c>
      <c r="AF4">
        <f t="shared" si="1"/>
        <v>0.6245257312460224</v>
      </c>
      <c r="AH4" t="s">
        <v>130</v>
      </c>
      <c r="AI4">
        <v>-0.40475</v>
      </c>
      <c r="AJ4">
        <v>0.48268</v>
      </c>
      <c r="AK4">
        <v>-1.8062000000000002E-2</v>
      </c>
      <c r="AL4">
        <v>0.20829</v>
      </c>
      <c r="AM4">
        <v>0.65353000000000006</v>
      </c>
      <c r="AN4">
        <v>0.23286999999999999</v>
      </c>
      <c r="AO4">
        <v>0.27955000000000002</v>
      </c>
      <c r="AQ4" t="s">
        <v>151</v>
      </c>
      <c r="AR4" t="s">
        <v>151</v>
      </c>
      <c r="AS4">
        <v>0.23014999999999999</v>
      </c>
      <c r="AT4">
        <v>-0.50827999999999995</v>
      </c>
      <c r="AU4">
        <v>-0.47212999999999999</v>
      </c>
      <c r="AV4">
        <v>1.8738999999999999</v>
      </c>
      <c r="AW4">
        <v>-0.73201000000000005</v>
      </c>
      <c r="AX4">
        <v>0.21396000000000001</v>
      </c>
      <c r="AY4">
        <v>-0.14856</v>
      </c>
    </row>
    <row r="5" spans="1:51" x14ac:dyDescent="0.25">
      <c r="A5" s="18" t="s">
        <v>9</v>
      </c>
      <c r="B5" s="17" t="s">
        <v>13</v>
      </c>
      <c r="C5" s="13">
        <v>0.62081469968004654</v>
      </c>
      <c r="D5" s="13">
        <v>7.8100169550335794</v>
      </c>
      <c r="E5" s="13">
        <v>36284052.554199025</v>
      </c>
      <c r="F5" s="13">
        <v>19.352955891648396</v>
      </c>
      <c r="G5" s="13">
        <v>120.57456512136737</v>
      </c>
      <c r="H5" s="13">
        <v>8.1525552613760197E-2</v>
      </c>
      <c r="I5">
        <v>132.05542333455344</v>
      </c>
      <c r="J5">
        <v>0.4</v>
      </c>
      <c r="L5" s="18" t="s">
        <v>9</v>
      </c>
      <c r="M5" s="17" t="s">
        <v>13</v>
      </c>
      <c r="N5" s="13">
        <v>0.62081469968004654</v>
      </c>
      <c r="O5">
        <f t="shared" si="2"/>
        <v>0.89265197670310459</v>
      </c>
      <c r="P5">
        <f t="shared" si="3"/>
        <v>7.5597157873085532</v>
      </c>
      <c r="Q5">
        <f t="shared" si="4"/>
        <v>1.2867473067911763</v>
      </c>
      <c r="R5">
        <f t="shared" si="5"/>
        <v>2.0812557042183779</v>
      </c>
      <c r="S5">
        <f t="shared" si="6"/>
        <v>-1.0887062486852281</v>
      </c>
      <c r="T5">
        <f t="shared" si="7"/>
        <v>2.1207562417860664</v>
      </c>
      <c r="U5">
        <f t="shared" si="8"/>
        <v>-0.3979400086720376</v>
      </c>
      <c r="W5" s="18" t="s">
        <v>9</v>
      </c>
      <c r="X5" s="17" t="s">
        <v>13</v>
      </c>
      <c r="Y5">
        <f t="shared" si="9"/>
        <v>0.52469997333362128</v>
      </c>
      <c r="Z5">
        <f t="shared" si="1"/>
        <v>0.28600269481649432</v>
      </c>
      <c r="AA5">
        <f t="shared" si="1"/>
        <v>0.46890355581497312</v>
      </c>
      <c r="AB5">
        <f t="shared" si="1"/>
        <v>0.67485509282275646</v>
      </c>
      <c r="AC5">
        <f t="shared" si="1"/>
        <v>0.54846199552048103</v>
      </c>
      <c r="AD5">
        <f t="shared" si="1"/>
        <v>0.43880837351309743</v>
      </c>
      <c r="AE5">
        <f t="shared" si="1"/>
        <v>0.59515939815270102</v>
      </c>
      <c r="AF5">
        <f t="shared" si="1"/>
        <v>0.47616578554194333</v>
      </c>
      <c r="AH5" t="s">
        <v>132</v>
      </c>
      <c r="AI5">
        <v>0.38767000000000001</v>
      </c>
      <c r="AJ5">
        <v>0.22123000000000001</v>
      </c>
      <c r="AK5">
        <v>0.20008999999999999</v>
      </c>
      <c r="AL5">
        <v>-0.22628999999999999</v>
      </c>
      <c r="AM5">
        <v>-9.5107999999999998E-2</v>
      </c>
      <c r="AN5">
        <v>0.82992999999999995</v>
      </c>
      <c r="AO5">
        <v>-0.10818</v>
      </c>
      <c r="AQ5" t="s">
        <v>151</v>
      </c>
      <c r="AR5" t="s">
        <v>151</v>
      </c>
      <c r="AS5">
        <v>0.63539999999999996</v>
      </c>
      <c r="AT5">
        <v>-0.33168999999999998</v>
      </c>
      <c r="AU5">
        <v>-0.54398000000000002</v>
      </c>
      <c r="AV5">
        <v>0.68820000000000003</v>
      </c>
      <c r="AW5">
        <v>-0.71901000000000004</v>
      </c>
      <c r="AX5">
        <v>0.29394999999999999</v>
      </c>
      <c r="AY5">
        <v>-0.53368000000000004</v>
      </c>
    </row>
    <row r="6" spans="1:51" x14ac:dyDescent="0.25">
      <c r="A6" s="18" t="s">
        <v>9</v>
      </c>
      <c r="B6" s="17" t="s">
        <v>14</v>
      </c>
      <c r="C6" s="13">
        <v>0.40068250249312842</v>
      </c>
      <c r="D6" s="13">
        <v>10.599308724688433</v>
      </c>
      <c r="E6" s="13">
        <v>32649268.868619006</v>
      </c>
      <c r="F6" s="13">
        <v>10.452974876270316</v>
      </c>
      <c r="G6" s="13">
        <v>105.88369999108339</v>
      </c>
      <c r="H6" s="13">
        <v>9.1399731388524877E-2</v>
      </c>
      <c r="I6">
        <v>108.83697883960643</v>
      </c>
      <c r="J6">
        <v>0.8</v>
      </c>
      <c r="L6" s="18" t="s">
        <v>9</v>
      </c>
      <c r="M6" s="17" t="s">
        <v>14</v>
      </c>
      <c r="N6" s="13">
        <v>0.40068250249312842</v>
      </c>
      <c r="O6">
        <f t="shared" si="2"/>
        <v>1.0252775419776956</v>
      </c>
      <c r="P6">
        <f t="shared" si="3"/>
        <v>7.5138734603467876</v>
      </c>
      <c r="Q6">
        <f t="shared" si="4"/>
        <v>1.0192399065701283</v>
      </c>
      <c r="R6">
        <f t="shared" si="5"/>
        <v>2.0248291088442221</v>
      </c>
      <c r="S6">
        <f t="shared" si="6"/>
        <v>-1.0390550805971626</v>
      </c>
      <c r="T6">
        <f t="shared" si="7"/>
        <v>2.0367764778752839</v>
      </c>
      <c r="U6">
        <f t="shared" si="8"/>
        <v>-9.6910013008056392E-2</v>
      </c>
      <c r="W6" s="18" t="s">
        <v>9</v>
      </c>
      <c r="X6" s="17" t="s">
        <v>14</v>
      </c>
      <c r="Y6">
        <f t="shared" si="9"/>
        <v>0.17758156495978103</v>
      </c>
      <c r="Z6">
        <f t="shared" si="1"/>
        <v>0.34951625042167611</v>
      </c>
      <c r="AA6">
        <f t="shared" si="1"/>
        <v>0.45635438163211511</v>
      </c>
      <c r="AB6">
        <f t="shared" si="1"/>
        <v>0.59780125181390287</v>
      </c>
      <c r="AC6">
        <f t="shared" si="1"/>
        <v>0.50745073890499326</v>
      </c>
      <c r="AD6">
        <f t="shared" si="1"/>
        <v>0.47977237583565835</v>
      </c>
      <c r="AE6">
        <f t="shared" si="1"/>
        <v>0.53113983881353011</v>
      </c>
      <c r="AF6">
        <f t="shared" si="1"/>
        <v>0.87243107144063747</v>
      </c>
      <c r="AH6" t="s">
        <v>133</v>
      </c>
      <c r="AI6">
        <v>0.40584999999999999</v>
      </c>
      <c r="AJ6">
        <v>-0.31326999999999999</v>
      </c>
      <c r="AK6">
        <v>6.3333E-2</v>
      </c>
      <c r="AL6">
        <v>-0.20584</v>
      </c>
      <c r="AM6">
        <v>0.74507000000000001</v>
      </c>
      <c r="AN6">
        <v>-0.13666</v>
      </c>
      <c r="AO6">
        <v>-0.34200999999999998</v>
      </c>
      <c r="AQ6" t="s">
        <v>151</v>
      </c>
      <c r="AR6" t="s">
        <v>151</v>
      </c>
      <c r="AS6">
        <v>0.45605000000000001</v>
      </c>
      <c r="AT6">
        <v>-0.68542000000000003</v>
      </c>
      <c r="AU6">
        <v>-1.2565999999999999</v>
      </c>
      <c r="AV6">
        <v>0.79507000000000005</v>
      </c>
      <c r="AW6">
        <v>1.7299</v>
      </c>
      <c r="AX6">
        <v>0.45324999999999999</v>
      </c>
      <c r="AY6">
        <v>-0.31752000000000002</v>
      </c>
    </row>
    <row r="7" spans="1:51" x14ac:dyDescent="0.25">
      <c r="A7" s="18" t="s">
        <v>9</v>
      </c>
      <c r="B7" s="17" t="s">
        <v>15</v>
      </c>
      <c r="C7" s="13">
        <v>0.57881183534409941</v>
      </c>
      <c r="D7" s="13">
        <v>15.222603402413219</v>
      </c>
      <c r="E7" s="13">
        <v>72518314.562368408</v>
      </c>
      <c r="F7" s="13">
        <v>8.8686212596700749</v>
      </c>
      <c r="G7" s="13">
        <v>117.90362084477407</v>
      </c>
      <c r="H7" s="13">
        <v>0.15470735897233465</v>
      </c>
      <c r="I7">
        <v>123.73006591435197</v>
      </c>
      <c r="J7">
        <v>0.46153846153846156</v>
      </c>
      <c r="L7" s="18" t="s">
        <v>9</v>
      </c>
      <c r="M7" s="17" t="s">
        <v>15</v>
      </c>
      <c r="N7" s="13">
        <v>0.57881183534409941</v>
      </c>
      <c r="O7">
        <f t="shared" si="2"/>
        <v>1.1824889327640018</v>
      </c>
      <c r="P7">
        <f t="shared" si="3"/>
        <v>7.8604477018662582</v>
      </c>
      <c r="Q7">
        <f t="shared" si="4"/>
        <v>0.94785610846094914</v>
      </c>
      <c r="R7">
        <f t="shared" si="5"/>
        <v>2.0715271425739599</v>
      </c>
      <c r="S7">
        <f t="shared" si="6"/>
        <v>-0.8104890277029273</v>
      </c>
      <c r="T7">
        <f t="shared" si="7"/>
        <v>2.0924752442864563</v>
      </c>
      <c r="U7">
        <f t="shared" si="8"/>
        <v>-0.33579210192319309</v>
      </c>
      <c r="W7" s="18" t="s">
        <v>9</v>
      </c>
      <c r="X7" s="17" t="s">
        <v>15</v>
      </c>
      <c r="Y7">
        <f t="shared" si="9"/>
        <v>0.45846719320534135</v>
      </c>
      <c r="Z7">
        <f t="shared" si="1"/>
        <v>0.42480380444492</v>
      </c>
      <c r="AA7">
        <f t="shared" si="1"/>
        <v>0.55122784928455693</v>
      </c>
      <c r="AB7">
        <f t="shared" si="1"/>
        <v>0.57723959323710206</v>
      </c>
      <c r="AC7">
        <f t="shared" si="1"/>
        <v>0.54139120672925167</v>
      </c>
      <c r="AD7">
        <f t="shared" si="1"/>
        <v>0.66834760341159472</v>
      </c>
      <c r="AE7">
        <f t="shared" si="1"/>
        <v>0.57360019253834982</v>
      </c>
      <c r="AF7">
        <f t="shared" si="1"/>
        <v>0.55797510152560936</v>
      </c>
      <c r="AH7" t="s">
        <v>127</v>
      </c>
      <c r="AI7">
        <v>0.41037000000000001</v>
      </c>
      <c r="AJ7">
        <v>-3.9267999999999997E-2</v>
      </c>
      <c r="AK7">
        <v>0.13911999999999999</v>
      </c>
      <c r="AL7">
        <v>-0.22539999999999999</v>
      </c>
      <c r="AM7">
        <v>4.9472000000000002E-2</v>
      </c>
      <c r="AN7">
        <v>-0.15901000000000001</v>
      </c>
      <c r="AO7">
        <v>0.85567000000000004</v>
      </c>
      <c r="AQ7" t="s">
        <v>151</v>
      </c>
      <c r="AR7" t="s">
        <v>151</v>
      </c>
      <c r="AS7">
        <v>0.57282</v>
      </c>
      <c r="AT7">
        <v>-0.60453000000000001</v>
      </c>
      <c r="AU7">
        <v>0.56681000000000004</v>
      </c>
      <c r="AV7">
        <v>-1.4063000000000001</v>
      </c>
      <c r="AW7">
        <v>-0.26362999999999998</v>
      </c>
      <c r="AX7">
        <v>0.22384000000000001</v>
      </c>
      <c r="AY7">
        <v>0.49275999999999998</v>
      </c>
    </row>
    <row r="8" spans="1:51" x14ac:dyDescent="0.25">
      <c r="A8" s="18" t="s">
        <v>9</v>
      </c>
      <c r="B8" s="17" t="s">
        <v>16</v>
      </c>
      <c r="C8" s="13">
        <v>0.76559999999999995</v>
      </c>
      <c r="D8" s="13">
        <v>12.551812963446826</v>
      </c>
      <c r="E8" s="13">
        <v>16080355.753574846</v>
      </c>
      <c r="F8" s="13">
        <v>6.9823981683417848</v>
      </c>
      <c r="G8" s="13">
        <v>85.148161480131222</v>
      </c>
      <c r="H8" s="13">
        <v>7.1344492332418782E-2</v>
      </c>
      <c r="I8">
        <v>96.080156331657392</v>
      </c>
      <c r="J8">
        <v>0.65</v>
      </c>
      <c r="L8" s="18" t="s">
        <v>9</v>
      </c>
      <c r="M8" s="17" t="s">
        <v>16</v>
      </c>
      <c r="N8" s="13">
        <v>0.76559999999999995</v>
      </c>
      <c r="O8">
        <f t="shared" si="2"/>
        <v>1.0987064591362292</v>
      </c>
      <c r="P8">
        <f t="shared" si="3"/>
        <v>7.2062956526279427</v>
      </c>
      <c r="Q8">
        <f t="shared" si="4"/>
        <v>0.84400461064590571</v>
      </c>
      <c r="R8">
        <f t="shared" si="5"/>
        <v>1.9301752751094949</v>
      </c>
      <c r="S8">
        <f t="shared" si="6"/>
        <v>-1.1466395480148344</v>
      </c>
      <c r="T8">
        <f t="shared" si="7"/>
        <v>1.9826337010343262</v>
      </c>
      <c r="U8">
        <f t="shared" si="8"/>
        <v>-0.18708664335714442</v>
      </c>
      <c r="W8" s="18" t="s">
        <v>9</v>
      </c>
      <c r="X8" s="17" t="s">
        <v>16</v>
      </c>
      <c r="Y8">
        <f t="shared" si="9"/>
        <v>0.75300661654727175</v>
      </c>
      <c r="Z8">
        <f t="shared" si="1"/>
        <v>0.38468090064066607</v>
      </c>
      <c r="AA8">
        <f t="shared" si="1"/>
        <v>0.37215604922493473</v>
      </c>
      <c r="AB8">
        <f t="shared" si="1"/>
        <v>0.54732581591894458</v>
      </c>
      <c r="AC8">
        <f t="shared" si="1"/>
        <v>0.4386556496532934</v>
      </c>
      <c r="AD8">
        <f t="shared" si="1"/>
        <v>0.39101131455806276</v>
      </c>
      <c r="AE8">
        <f t="shared" si="1"/>
        <v>0.48986564901657426</v>
      </c>
      <c r="AF8">
        <f t="shared" si="1"/>
        <v>0.75372573070592397</v>
      </c>
      <c r="AH8" t="s">
        <v>131</v>
      </c>
      <c r="AI8">
        <v>0.23261999999999999</v>
      </c>
      <c r="AJ8">
        <v>0.74682000000000004</v>
      </c>
      <c r="AK8">
        <v>0.28771000000000002</v>
      </c>
      <c r="AL8">
        <v>-0.15842000000000001</v>
      </c>
      <c r="AM8">
        <v>-7.8958E-2</v>
      </c>
      <c r="AN8">
        <v>-0.46155000000000002</v>
      </c>
      <c r="AO8">
        <v>-0.247</v>
      </c>
      <c r="AQ8" t="s">
        <v>151</v>
      </c>
      <c r="AR8" t="s">
        <v>151</v>
      </c>
      <c r="AS8">
        <v>0.51727999999999996</v>
      </c>
      <c r="AT8">
        <v>0.49690000000000001</v>
      </c>
      <c r="AU8">
        <v>-0.47077999999999998</v>
      </c>
      <c r="AV8">
        <v>0.82689000000000001</v>
      </c>
      <c r="AW8">
        <v>0.85579000000000005</v>
      </c>
      <c r="AX8">
        <v>-4.5532000000000003E-2</v>
      </c>
      <c r="AY8">
        <v>2.5465</v>
      </c>
    </row>
    <row r="9" spans="1:51" x14ac:dyDescent="0.25">
      <c r="A9" s="18" t="s">
        <v>9</v>
      </c>
      <c r="B9" s="17" t="s">
        <v>17</v>
      </c>
      <c r="C9" s="13">
        <v>0.67912002214396328</v>
      </c>
      <c r="D9" s="13">
        <v>11.436096255584886</v>
      </c>
      <c r="E9" s="13">
        <v>20446914.285959031</v>
      </c>
      <c r="F9" s="13">
        <v>8.827887652112766</v>
      </c>
      <c r="G9" s="13">
        <v>92.757030779235592</v>
      </c>
      <c r="H9" s="13">
        <v>7.6790168071408663E-2</v>
      </c>
      <c r="I9">
        <v>115.16614885737658</v>
      </c>
      <c r="J9">
        <v>0.34375</v>
      </c>
      <c r="L9" s="18" t="s">
        <v>9</v>
      </c>
      <c r="M9" s="17" t="s">
        <v>17</v>
      </c>
      <c r="N9" s="13">
        <v>0.67912002214396328</v>
      </c>
      <c r="O9">
        <f t="shared" si="2"/>
        <v>1.0582778020806209</v>
      </c>
      <c r="P9">
        <f t="shared" si="3"/>
        <v>7.3106277764169141</v>
      </c>
      <c r="Q9">
        <f t="shared" si="4"/>
        <v>0.9458567974871307</v>
      </c>
      <c r="R9">
        <f t="shared" si="5"/>
        <v>1.9673468381027275</v>
      </c>
      <c r="S9">
        <f t="shared" si="6"/>
        <v>-1.1146943818653168</v>
      </c>
      <c r="T9">
        <f t="shared" si="7"/>
        <v>2.0613248443229173</v>
      </c>
      <c r="U9">
        <f t="shared" si="8"/>
        <v>-0.46375729316168096</v>
      </c>
      <c r="W9" s="18" t="s">
        <v>9</v>
      </c>
      <c r="X9" s="17" t="s">
        <v>17</v>
      </c>
      <c r="Y9">
        <f t="shared" si="9"/>
        <v>0.61663950327077588</v>
      </c>
      <c r="Z9">
        <f t="shared" si="1"/>
        <v>0.36531986905804598</v>
      </c>
      <c r="AA9">
        <f t="shared" si="1"/>
        <v>0.40071659754499056</v>
      </c>
      <c r="AB9">
        <f t="shared" si="1"/>
        <v>0.57666370415972867</v>
      </c>
      <c r="AC9">
        <f t="shared" si="1"/>
        <v>0.46567220981620638</v>
      </c>
      <c r="AD9">
        <f t="shared" si="1"/>
        <v>0.41736722743452087</v>
      </c>
      <c r="AE9">
        <f t="shared" si="1"/>
        <v>0.54985358042565913</v>
      </c>
      <c r="AF9">
        <f t="shared" si="1"/>
        <v>0.38952622991282015</v>
      </c>
      <c r="AH9" t="s">
        <v>129</v>
      </c>
      <c r="AI9">
        <v>0.43124000000000001</v>
      </c>
      <c r="AJ9">
        <v>-8.1142000000000002E-3</v>
      </c>
      <c r="AK9">
        <v>0.16378999999999999</v>
      </c>
      <c r="AL9">
        <v>0.88717999999999997</v>
      </c>
      <c r="AM9">
        <v>-6.3534000000000004E-3</v>
      </c>
      <c r="AN9">
        <v>2.4991000000000002E-3</v>
      </c>
      <c r="AO9">
        <v>7.1277999999999999E-4</v>
      </c>
      <c r="AQ9" t="s">
        <v>151</v>
      </c>
      <c r="AR9" t="s">
        <v>151</v>
      </c>
      <c r="AS9">
        <v>-0.14848</v>
      </c>
      <c r="AT9">
        <v>-1.1574</v>
      </c>
      <c r="AU9">
        <v>-3.6302000000000001E-2</v>
      </c>
      <c r="AV9">
        <v>1.3382000000000001</v>
      </c>
      <c r="AW9">
        <v>-0.46350999999999998</v>
      </c>
      <c r="AX9">
        <v>8.4385000000000002E-2</v>
      </c>
      <c r="AY9">
        <v>-0.38090000000000002</v>
      </c>
    </row>
    <row r="10" spans="1:51" x14ac:dyDescent="0.25">
      <c r="A10" s="18" t="s">
        <v>9</v>
      </c>
      <c r="B10" s="17" t="s">
        <v>18</v>
      </c>
      <c r="C10" s="13">
        <v>0.73558537984876549</v>
      </c>
      <c r="D10" s="13">
        <v>8.6468044859300353</v>
      </c>
      <c r="E10" s="13">
        <v>15490906.795336746</v>
      </c>
      <c r="F10" s="13">
        <v>11.144252807359159</v>
      </c>
      <c r="G10" s="13">
        <v>92.455622065375564</v>
      </c>
      <c r="H10" s="13">
        <v>5.8000628730910643E-2</v>
      </c>
      <c r="I10">
        <v>103.56305702787687</v>
      </c>
      <c r="J10">
        <v>0.58974358974358976</v>
      </c>
      <c r="L10" s="18" t="s">
        <v>9</v>
      </c>
      <c r="M10" s="17" t="s">
        <v>18</v>
      </c>
      <c r="N10" s="13">
        <v>0.73558537984876549</v>
      </c>
      <c r="O10">
        <f t="shared" si="2"/>
        <v>0.93685563919515813</v>
      </c>
      <c r="P10">
        <f t="shared" si="3"/>
        <v>7.1900768409150659</v>
      </c>
      <c r="Q10">
        <f t="shared" si="4"/>
        <v>1.0470509554973619</v>
      </c>
      <c r="R10">
        <f t="shared" si="5"/>
        <v>1.9659333249893218</v>
      </c>
      <c r="S10">
        <f t="shared" si="6"/>
        <v>-1.2365672986286984</v>
      </c>
      <c r="T10">
        <f t="shared" si="7"/>
        <v>2.015204861681168</v>
      </c>
      <c r="U10">
        <f t="shared" si="8"/>
        <v>-0.22933677100890631</v>
      </c>
      <c r="W10" s="18" t="s">
        <v>9</v>
      </c>
      <c r="X10" s="17" t="s">
        <v>18</v>
      </c>
      <c r="Y10">
        <f t="shared" si="9"/>
        <v>0.70567766009300414</v>
      </c>
      <c r="Z10">
        <f t="shared" si="1"/>
        <v>0.30717155294598808</v>
      </c>
      <c r="AA10">
        <f t="shared" si="1"/>
        <v>0.36771620712456271</v>
      </c>
      <c r="AB10">
        <f t="shared" si="1"/>
        <v>0.6058120512929368</v>
      </c>
      <c r="AC10">
        <f t="shared" si="1"/>
        <v>0.46464485828739543</v>
      </c>
      <c r="AD10">
        <f t="shared" si="1"/>
        <v>0.31681768071494548</v>
      </c>
      <c r="AE10">
        <f t="shared" si="1"/>
        <v>0.51469533720183036</v>
      </c>
      <c r="AF10">
        <f t="shared" si="1"/>
        <v>0.69810915045034716</v>
      </c>
      <c r="AQ10" t="s">
        <v>151</v>
      </c>
      <c r="AR10" t="s">
        <v>151</v>
      </c>
      <c r="AS10">
        <v>3.1629999999999998E-2</v>
      </c>
      <c r="AT10">
        <v>-0.52429000000000003</v>
      </c>
      <c r="AU10">
        <v>-1.3996999999999999</v>
      </c>
      <c r="AV10">
        <v>1.0174000000000001</v>
      </c>
      <c r="AW10">
        <v>1.2291E-2</v>
      </c>
      <c r="AX10">
        <v>-0.16109999999999999</v>
      </c>
      <c r="AY10">
        <v>-1.1439999999999999</v>
      </c>
    </row>
    <row r="11" spans="1:51" x14ac:dyDescent="0.25">
      <c r="A11" s="18" t="s">
        <v>9</v>
      </c>
      <c r="B11" s="17" t="s">
        <v>19</v>
      </c>
      <c r="C11" s="13">
        <v>0.676527130822693</v>
      </c>
      <c r="D11" s="13">
        <v>6.4153710702061559</v>
      </c>
      <c r="E11" s="13">
        <v>99175189.911499381</v>
      </c>
      <c r="F11" s="13">
        <v>27.67555834307667</v>
      </c>
      <c r="G11" s="13">
        <v>160.42752349802595</v>
      </c>
      <c r="H11" s="13">
        <v>0.12579691460504924</v>
      </c>
      <c r="I11">
        <v>163.87166144299476</v>
      </c>
      <c r="J11">
        <v>0.78125</v>
      </c>
      <c r="L11" s="18" t="s">
        <v>9</v>
      </c>
      <c r="M11" s="17" t="s">
        <v>19</v>
      </c>
      <c r="N11" s="13">
        <v>0.676527130822693</v>
      </c>
      <c r="O11">
        <f t="shared" si="2"/>
        <v>0.80722178137847833</v>
      </c>
      <c r="P11">
        <f t="shared" si="3"/>
        <v>7.9964030407815523</v>
      </c>
      <c r="Q11">
        <f t="shared" si="4"/>
        <v>1.44209639135279</v>
      </c>
      <c r="R11">
        <f t="shared" si="5"/>
        <v>2.2052788793962854</v>
      </c>
      <c r="S11">
        <f t="shared" si="6"/>
        <v>-0.90033001061121132</v>
      </c>
      <c r="T11">
        <f t="shared" si="7"/>
        <v>2.2145038569077249</v>
      </c>
      <c r="U11">
        <f t="shared" si="8"/>
        <v>-0.10720996964786837</v>
      </c>
      <c r="W11" s="18" t="s">
        <v>9</v>
      </c>
      <c r="X11" s="17" t="s">
        <v>19</v>
      </c>
      <c r="Y11">
        <f t="shared" si="9"/>
        <v>0.61255086780523582</v>
      </c>
      <c r="Z11">
        <f t="shared" si="1"/>
        <v>0.24509070737366509</v>
      </c>
      <c r="AA11">
        <f t="shared" si="1"/>
        <v>0.58844514042600571</v>
      </c>
      <c r="AB11">
        <f t="shared" si="1"/>
        <v>0.71960242935546637</v>
      </c>
      <c r="AC11">
        <f t="shared" si="1"/>
        <v>0.63860293402229917</v>
      </c>
      <c r="AD11">
        <f t="shared" si="1"/>
        <v>0.5942255560513291</v>
      </c>
      <c r="AE11">
        <f t="shared" si="1"/>
        <v>0.66662519812283172</v>
      </c>
      <c r="AF11">
        <f t="shared" si="1"/>
        <v>0.85887257122003102</v>
      </c>
      <c r="AQ11" t="s">
        <v>151</v>
      </c>
      <c r="AR11" t="s">
        <v>151</v>
      </c>
      <c r="AS11">
        <v>-1.8558999999999999E-2</v>
      </c>
      <c r="AT11">
        <v>-1.4914000000000001</v>
      </c>
      <c r="AU11">
        <v>-0.52195000000000003</v>
      </c>
      <c r="AV11">
        <v>1.0838000000000001</v>
      </c>
      <c r="AW11">
        <v>-0.46394999999999997</v>
      </c>
      <c r="AX11">
        <v>-9.6983E-2</v>
      </c>
      <c r="AY11">
        <v>-0.3861</v>
      </c>
    </row>
    <row r="12" spans="1:51" x14ac:dyDescent="0.25">
      <c r="A12" s="18" t="s">
        <v>9</v>
      </c>
      <c r="B12" s="17" t="s">
        <v>20</v>
      </c>
      <c r="C12" s="13">
        <v>0.65628884712941571</v>
      </c>
      <c r="D12" s="13">
        <v>11.993954609515855</v>
      </c>
      <c r="E12" s="13">
        <v>32390674.722041208</v>
      </c>
      <c r="F12" s="13">
        <v>9.0394394364978723</v>
      </c>
      <c r="G12" s="13">
        <v>101.43856155091504</v>
      </c>
      <c r="H12" s="13">
        <v>9.6381484031439632E-2</v>
      </c>
      <c r="I12">
        <v>107.86611111098352</v>
      </c>
      <c r="J12">
        <v>0.58823529411764708</v>
      </c>
      <c r="L12" s="18" t="s">
        <v>9</v>
      </c>
      <c r="M12" s="17" t="s">
        <v>20</v>
      </c>
      <c r="N12" s="13">
        <v>0.65628884712941571</v>
      </c>
      <c r="O12">
        <f t="shared" si="2"/>
        <v>1.0789624009404719</v>
      </c>
      <c r="P12">
        <f t="shared" si="3"/>
        <v>7.5104199947840975</v>
      </c>
      <c r="Q12">
        <f t="shared" si="4"/>
        <v>0.95614149937092685</v>
      </c>
      <c r="R12">
        <f t="shared" si="5"/>
        <v>2.0062030820702934</v>
      </c>
      <c r="S12">
        <f t="shared" si="6"/>
        <v>-1.0160063909451311</v>
      </c>
      <c r="T12">
        <f t="shared" si="7"/>
        <v>2.0328850214277208</v>
      </c>
      <c r="U12">
        <f t="shared" si="8"/>
        <v>-0.23044892137827391</v>
      </c>
      <c r="W12" s="18" t="s">
        <v>9</v>
      </c>
      <c r="X12" s="17" t="s">
        <v>20</v>
      </c>
      <c r="Y12">
        <f t="shared" si="9"/>
        <v>0.58063785865163375</v>
      </c>
      <c r="Z12">
        <f t="shared" si="1"/>
        <v>0.37522559437681086</v>
      </c>
      <c r="AA12">
        <f t="shared" si="1"/>
        <v>0.45540900770035886</v>
      </c>
      <c r="AB12">
        <f t="shared" si="1"/>
        <v>0.57962614850004457</v>
      </c>
      <c r="AC12">
        <f t="shared" si="1"/>
        <v>0.49391320826563101</v>
      </c>
      <c r="AD12">
        <f t="shared" si="1"/>
        <v>0.49878837511211338</v>
      </c>
      <c r="AE12">
        <f t="shared" si="1"/>
        <v>0.52817329883581321</v>
      </c>
      <c r="AF12">
        <f t="shared" si="1"/>
        <v>0.69664515486709067</v>
      </c>
      <c r="AQ12" t="s">
        <v>151</v>
      </c>
      <c r="AR12" t="s">
        <v>151</v>
      </c>
      <c r="AS12">
        <v>0.86324999999999996</v>
      </c>
      <c r="AT12">
        <v>-0.89531000000000005</v>
      </c>
      <c r="AU12">
        <v>0.62770000000000004</v>
      </c>
      <c r="AV12">
        <v>1.5284</v>
      </c>
      <c r="AW12">
        <v>0.51702000000000004</v>
      </c>
      <c r="AX12">
        <v>0.36042000000000002</v>
      </c>
      <c r="AY12">
        <v>-0.78912000000000004</v>
      </c>
    </row>
    <row r="13" spans="1:51" x14ac:dyDescent="0.25">
      <c r="A13" s="18" t="s">
        <v>9</v>
      </c>
      <c r="B13" s="17" t="s">
        <v>21</v>
      </c>
      <c r="C13" s="13">
        <v>0.7983398247188751</v>
      </c>
      <c r="D13" s="13">
        <v>13.667529671308763</v>
      </c>
      <c r="E13" s="13">
        <v>10519044.246361697</v>
      </c>
      <c r="F13" s="13">
        <v>6.6084869064671947</v>
      </c>
      <c r="G13" s="13">
        <v>76.307368954881454</v>
      </c>
      <c r="H13" s="13">
        <v>5.8827257940111184E-2</v>
      </c>
      <c r="I13">
        <v>82.760909716497864</v>
      </c>
      <c r="J13">
        <v>0.60526315789473684</v>
      </c>
      <c r="L13" s="18" t="s">
        <v>9</v>
      </c>
      <c r="M13" s="17" t="s">
        <v>21</v>
      </c>
      <c r="N13" s="13">
        <v>0.7983398247188751</v>
      </c>
      <c r="O13">
        <f t="shared" si="2"/>
        <v>1.1356900253893989</v>
      </c>
      <c r="P13">
        <f t="shared" si="3"/>
        <v>7.0219762818911526</v>
      </c>
      <c r="Q13">
        <f t="shared" si="4"/>
        <v>0.82010203385857405</v>
      </c>
      <c r="R13">
        <f t="shared" si="5"/>
        <v>1.8825664795264678</v>
      </c>
      <c r="S13">
        <f t="shared" si="6"/>
        <v>-1.2304213945027895</v>
      </c>
      <c r="T13">
        <f t="shared" si="7"/>
        <v>1.9178252558298945</v>
      </c>
      <c r="U13">
        <f t="shared" si="8"/>
        <v>-0.21805576059921727</v>
      </c>
      <c r="W13" s="18" t="s">
        <v>9</v>
      </c>
      <c r="X13" s="17" t="s">
        <v>21</v>
      </c>
      <c r="Y13">
        <f t="shared" si="9"/>
        <v>0.80463284838470073</v>
      </c>
      <c r="Z13">
        <f t="shared" si="1"/>
        <v>0.40239209973591805</v>
      </c>
      <c r="AA13">
        <f t="shared" si="1"/>
        <v>0.32169927615187627</v>
      </c>
      <c r="AB13">
        <f t="shared" si="1"/>
        <v>0.5404408275038538</v>
      </c>
      <c r="AC13">
        <f t="shared" si="1"/>
        <v>0.40405323354324585</v>
      </c>
      <c r="AD13">
        <f t="shared" si="1"/>
        <v>0.32188827302087919</v>
      </c>
      <c r="AE13">
        <f t="shared" si="1"/>
        <v>0.44046079348670752</v>
      </c>
      <c r="AF13">
        <f t="shared" si="1"/>
        <v>0.71295907530704294</v>
      </c>
      <c r="AQ13" t="s">
        <v>151</v>
      </c>
      <c r="AR13" t="s">
        <v>151</v>
      </c>
      <c r="AS13">
        <v>0.22703999999999999</v>
      </c>
      <c r="AT13">
        <v>-0.53995000000000004</v>
      </c>
      <c r="AU13">
        <v>-0.1993</v>
      </c>
      <c r="AV13">
        <v>0.88199000000000005</v>
      </c>
      <c r="AW13">
        <v>-0.11434</v>
      </c>
      <c r="AX13">
        <v>-0.55684</v>
      </c>
      <c r="AY13">
        <v>0.61763999999999997</v>
      </c>
    </row>
    <row r="14" spans="1:51" x14ac:dyDescent="0.25">
      <c r="A14" s="18" t="s">
        <v>9</v>
      </c>
      <c r="B14" s="17" t="s">
        <v>22</v>
      </c>
      <c r="C14" s="13">
        <v>0.55543222073066856</v>
      </c>
      <c r="D14" s="13">
        <v>11.436096255584886</v>
      </c>
      <c r="E14" s="13">
        <v>229716960.60155657</v>
      </c>
      <c r="F14" s="13">
        <v>14.996744762032877</v>
      </c>
      <c r="G14" s="13">
        <v>169.43784014635739</v>
      </c>
      <c r="H14" s="13">
        <v>0.25669804598708917</v>
      </c>
      <c r="I14">
        <v>169.9041793952116</v>
      </c>
      <c r="J14">
        <v>0.72222222222222221</v>
      </c>
      <c r="L14" s="18" t="s">
        <v>9</v>
      </c>
      <c r="M14" s="17" t="s">
        <v>22</v>
      </c>
      <c r="N14" s="13">
        <v>0.55543222073066856</v>
      </c>
      <c r="O14">
        <f t="shared" si="2"/>
        <v>1.0582778020806209</v>
      </c>
      <c r="P14">
        <f t="shared" si="3"/>
        <v>8.3611930614716368</v>
      </c>
      <c r="Q14">
        <f t="shared" si="4"/>
        <v>1.175997000035033</v>
      </c>
      <c r="R14">
        <f t="shared" si="5"/>
        <v>2.229010406771335</v>
      </c>
      <c r="S14">
        <f t="shared" si="6"/>
        <v>-0.59057743721190148</v>
      </c>
      <c r="T14">
        <f t="shared" si="7"/>
        <v>2.230204062011798</v>
      </c>
      <c r="U14">
        <f t="shared" si="8"/>
        <v>-0.14132915279646932</v>
      </c>
      <c r="W14" s="18" t="s">
        <v>9</v>
      </c>
      <c r="X14" s="17" t="s">
        <v>22</v>
      </c>
      <c r="Y14">
        <f t="shared" si="9"/>
        <v>0.42160073424696876</v>
      </c>
      <c r="Z14">
        <f t="shared" si="1"/>
        <v>0.36531986905804598</v>
      </c>
      <c r="AA14">
        <f t="shared" si="1"/>
        <v>0.6883051129275396</v>
      </c>
      <c r="AB14">
        <f t="shared" si="1"/>
        <v>0.64295415654429089</v>
      </c>
      <c r="AC14">
        <f t="shared" si="1"/>
        <v>0.65585117933290316</v>
      </c>
      <c r="AD14">
        <f t="shared" si="1"/>
        <v>0.84978258773370108</v>
      </c>
      <c r="AE14">
        <f t="shared" si="1"/>
        <v>0.67859379824136945</v>
      </c>
      <c r="AF14">
        <f t="shared" si="1"/>
        <v>0.81395927998741258</v>
      </c>
      <c r="AQ14" t="s">
        <v>151</v>
      </c>
      <c r="AR14" t="s">
        <v>151</v>
      </c>
      <c r="AS14">
        <v>-0.35214000000000001</v>
      </c>
      <c r="AT14">
        <v>-1.3616999999999999</v>
      </c>
      <c r="AU14">
        <v>-0.31391000000000002</v>
      </c>
      <c r="AV14">
        <v>1.4014</v>
      </c>
      <c r="AW14">
        <v>1.1075999999999999</v>
      </c>
      <c r="AX14">
        <v>0.15301000000000001</v>
      </c>
      <c r="AY14">
        <v>-0.17033999999999999</v>
      </c>
    </row>
    <row r="15" spans="1:51" x14ac:dyDescent="0.25">
      <c r="A15" s="18" t="s">
        <v>9</v>
      </c>
      <c r="B15" s="17" t="s">
        <v>23</v>
      </c>
      <c r="C15" s="13">
        <v>0.57846245296784049</v>
      </c>
      <c r="D15" s="13">
        <v>15.620033910067159</v>
      </c>
      <c r="E15" s="13">
        <v>54971725.834973603</v>
      </c>
      <c r="F15" s="13">
        <v>7.1577848780068898</v>
      </c>
      <c r="G15" s="13">
        <v>109.59967500780323</v>
      </c>
      <c r="H15" s="13">
        <v>0.14686860198529786</v>
      </c>
      <c r="I15">
        <v>112.23215908434929</v>
      </c>
      <c r="J15">
        <v>0.48484848484848486</v>
      </c>
      <c r="L15" s="18" t="s">
        <v>9</v>
      </c>
      <c r="M15" s="17" t="s">
        <v>23</v>
      </c>
      <c r="N15" s="13">
        <v>0.57846245296784049</v>
      </c>
      <c r="O15">
        <f t="shared" si="2"/>
        <v>1.1936819723670857</v>
      </c>
      <c r="P15">
        <f t="shared" si="3"/>
        <v>7.7401393718363876</v>
      </c>
      <c r="Q15">
        <f t="shared" si="4"/>
        <v>0.85477864184688024</v>
      </c>
      <c r="R15">
        <f t="shared" si="5"/>
        <v>2.0398092663515714</v>
      </c>
      <c r="S15">
        <f t="shared" si="6"/>
        <v>-0.83307103907696645</v>
      </c>
      <c r="T15">
        <f t="shared" si="7"/>
        <v>2.0501173178087115</v>
      </c>
      <c r="U15">
        <f t="shared" si="8"/>
        <v>-0.31439395722196267</v>
      </c>
      <c r="W15" s="18" t="s">
        <v>9</v>
      </c>
      <c r="X15" s="17" t="s">
        <v>23</v>
      </c>
      <c r="Y15">
        <f t="shared" si="9"/>
        <v>0.45791626491810905</v>
      </c>
      <c r="Z15">
        <f t="shared" si="1"/>
        <v>0.43016408126447275</v>
      </c>
      <c r="AA15">
        <f t="shared" si="1"/>
        <v>0.51829387125039605</v>
      </c>
      <c r="AB15">
        <f t="shared" si="1"/>
        <v>0.55042920852228316</v>
      </c>
      <c r="AC15">
        <f t="shared" si="1"/>
        <v>0.51833842545777287</v>
      </c>
      <c r="AD15">
        <f t="shared" si="1"/>
        <v>0.64971663052625417</v>
      </c>
      <c r="AE15">
        <f t="shared" si="1"/>
        <v>0.54130984470518506</v>
      </c>
      <c r="AF15">
        <f t="shared" si="1"/>
        <v>0.58614286570150764</v>
      </c>
      <c r="AQ15" t="s">
        <v>151</v>
      </c>
      <c r="AR15" t="s">
        <v>151</v>
      </c>
      <c r="AS15">
        <v>1.0954999999999999</v>
      </c>
      <c r="AT15">
        <v>0.62638000000000005</v>
      </c>
      <c r="AU15">
        <v>0.86724999999999997</v>
      </c>
      <c r="AV15">
        <v>1.1222000000000001</v>
      </c>
      <c r="AW15">
        <v>-0.29724</v>
      </c>
      <c r="AX15">
        <v>0.57604999999999995</v>
      </c>
      <c r="AY15">
        <v>-0.59423999999999999</v>
      </c>
    </row>
    <row r="16" spans="1:51" x14ac:dyDescent="0.25">
      <c r="A16" s="18" t="s">
        <v>9</v>
      </c>
      <c r="B16" s="17" t="s">
        <v>24</v>
      </c>
      <c r="C16" s="13">
        <v>0.58089999999999997</v>
      </c>
      <c r="D16" s="13">
        <v>19.246113210618464</v>
      </c>
      <c r="E16" s="13">
        <v>71650528.229385167</v>
      </c>
      <c r="F16" s="13">
        <v>6.3596214309120498</v>
      </c>
      <c r="G16" s="13">
        <v>112.34703531236489</v>
      </c>
      <c r="H16" s="13">
        <v>0.18370317378537551</v>
      </c>
      <c r="I16">
        <v>120.65652676714059</v>
      </c>
      <c r="J16">
        <v>0.63829787234042556</v>
      </c>
      <c r="L16" s="18" t="s">
        <v>9</v>
      </c>
      <c r="M16" s="17" t="s">
        <v>24</v>
      </c>
      <c r="N16" s="13">
        <v>0.58089999999999997</v>
      </c>
      <c r="O16">
        <f t="shared" si="2"/>
        <v>1.2843430360981407</v>
      </c>
      <c r="P16">
        <f t="shared" si="3"/>
        <v>7.8552193964955617</v>
      </c>
      <c r="Q16">
        <f t="shared" si="4"/>
        <v>0.80343126417683397</v>
      </c>
      <c r="R16">
        <f t="shared" si="5"/>
        <v>2.0505616164572511</v>
      </c>
      <c r="S16">
        <f t="shared" si="6"/>
        <v>-0.73588334045212023</v>
      </c>
      <c r="T16">
        <f t="shared" si="7"/>
        <v>2.0815508195086836</v>
      </c>
      <c r="U16">
        <f t="shared" si="8"/>
        <v>-0.19497660321605501</v>
      </c>
      <c r="W16" s="18" t="s">
        <v>9</v>
      </c>
      <c r="X16" s="17" t="s">
        <v>24</v>
      </c>
      <c r="Y16">
        <f t="shared" si="9"/>
        <v>0.46175994365730377</v>
      </c>
      <c r="Z16">
        <f t="shared" si="1"/>
        <v>0.47358109894568207</v>
      </c>
      <c r="AA16">
        <f t="shared" si="1"/>
        <v>0.54979661925924073</v>
      </c>
      <c r="AB16">
        <f t="shared" si="1"/>
        <v>0.53563891609695224</v>
      </c>
      <c r="AC16">
        <f t="shared" si="1"/>
        <v>0.52615331108891206</v>
      </c>
      <c r="AD16">
        <f t="shared" si="1"/>
        <v>0.7298999830131716</v>
      </c>
      <c r="AE16">
        <f t="shared" si="1"/>
        <v>0.56527227128996527</v>
      </c>
      <c r="AF16">
        <f t="shared" si="1"/>
        <v>0.74333966538268503</v>
      </c>
      <c r="AQ16" t="s">
        <v>151</v>
      </c>
      <c r="AR16" t="s">
        <v>151</v>
      </c>
      <c r="AS16">
        <v>0.41343000000000002</v>
      </c>
      <c r="AT16">
        <v>0.42220999999999997</v>
      </c>
      <c r="AU16">
        <v>-0.38374000000000003</v>
      </c>
      <c r="AV16">
        <v>0.68137000000000003</v>
      </c>
      <c r="AW16">
        <v>-0.42924000000000001</v>
      </c>
      <c r="AX16">
        <v>0.37996000000000002</v>
      </c>
      <c r="AY16">
        <v>-0.65456999999999999</v>
      </c>
    </row>
    <row r="17" spans="1:51" x14ac:dyDescent="0.25">
      <c r="A17" s="18" t="s">
        <v>73</v>
      </c>
      <c r="B17" s="17" t="s">
        <v>74</v>
      </c>
      <c r="C17" s="13">
        <v>0.53710000000000002</v>
      </c>
      <c r="D17" s="13">
        <v>71.038815877928371</v>
      </c>
      <c r="E17" s="13">
        <v>17529828.250895403</v>
      </c>
      <c r="F17" s="13">
        <v>0.83285767152228163</v>
      </c>
      <c r="G17" s="13">
        <v>56.484654445594174</v>
      </c>
      <c r="H17" s="13">
        <v>0.17633986069602806</v>
      </c>
      <c r="I17">
        <v>60.687282770178108</v>
      </c>
      <c r="J17">
        <v>0.28947368421052633</v>
      </c>
      <c r="L17" s="18" t="s">
        <v>73</v>
      </c>
      <c r="M17" s="17" t="s">
        <v>74</v>
      </c>
      <c r="N17" s="13">
        <v>0.53710000000000002</v>
      </c>
      <c r="O17">
        <f t="shared" si="2"/>
        <v>1.8514957137225776</v>
      </c>
      <c r="P17">
        <f t="shared" si="3"/>
        <v>7.2437776610992826</v>
      </c>
      <c r="Q17">
        <f t="shared" si="4"/>
        <v>-7.9429209582179666E-2</v>
      </c>
      <c r="R17">
        <f t="shared" si="5"/>
        <v>1.7519304762298651</v>
      </c>
      <c r="S17">
        <f t="shared" si="6"/>
        <v>-0.75364950662512198</v>
      </c>
      <c r="T17">
        <f t="shared" si="7"/>
        <v>1.7830976926999598</v>
      </c>
      <c r="U17">
        <f t="shared" si="8"/>
        <v>-0.53839091145858509</v>
      </c>
      <c r="W17" s="18" t="s">
        <v>73</v>
      </c>
      <c r="X17" s="17" t="s">
        <v>74</v>
      </c>
      <c r="Y17">
        <f t="shared" si="9"/>
        <v>0.39269332604723023</v>
      </c>
      <c r="Z17">
        <f t="shared" si="1"/>
        <v>0.74518697713626247</v>
      </c>
      <c r="AA17">
        <f t="shared" si="1"/>
        <v>0.38241661591524495</v>
      </c>
      <c r="AB17">
        <f t="shared" si="1"/>
        <v>0.28133645372837796</v>
      </c>
      <c r="AC17">
        <f t="shared" si="1"/>
        <v>0.30910604385558821</v>
      </c>
      <c r="AD17">
        <f t="shared" si="1"/>
        <v>0.71524225590626844</v>
      </c>
      <c r="AE17">
        <f t="shared" si="1"/>
        <v>0.33775510796487274</v>
      </c>
      <c r="AF17">
        <f t="shared" si="1"/>
        <v>0.29128116291594552</v>
      </c>
      <c r="AQ17" t="s">
        <v>151</v>
      </c>
      <c r="AR17" t="s">
        <v>151</v>
      </c>
      <c r="AS17">
        <v>0.47233999999999998</v>
      </c>
      <c r="AT17">
        <v>0.57103999999999999</v>
      </c>
      <c r="AU17">
        <v>0.45829999999999999</v>
      </c>
      <c r="AV17">
        <v>0.75209000000000004</v>
      </c>
      <c r="AW17">
        <v>0.49262</v>
      </c>
      <c r="AX17">
        <v>0.61229999999999996</v>
      </c>
      <c r="AY17">
        <v>-0.41347</v>
      </c>
    </row>
    <row r="18" spans="1:51" x14ac:dyDescent="0.25">
      <c r="A18" s="18" t="s">
        <v>73</v>
      </c>
      <c r="B18" s="17" t="s">
        <v>75</v>
      </c>
      <c r="C18" s="13">
        <v>0.78562183308882438</v>
      </c>
      <c r="D18" s="13">
        <v>43.976409829193749</v>
      </c>
      <c r="E18" s="13">
        <v>5034699.0092366077</v>
      </c>
      <c r="F18" s="13">
        <v>1.0927906344330605</v>
      </c>
      <c r="G18" s="13">
        <v>46.098667555462278</v>
      </c>
      <c r="H18" s="13">
        <v>7.3024044638248034E-2</v>
      </c>
      <c r="I18">
        <v>47.768471257237898</v>
      </c>
      <c r="J18">
        <v>0.30232558139534882</v>
      </c>
      <c r="L18" s="18" t="s">
        <v>73</v>
      </c>
      <c r="M18" s="17" t="s">
        <v>75</v>
      </c>
      <c r="N18" s="13">
        <v>0.78562183308882438</v>
      </c>
      <c r="O18">
        <f t="shared" ref="O18:O49" si="10">LOG10(D18)</f>
        <v>1.643219771295495</v>
      </c>
      <c r="P18">
        <f t="shared" ref="P18:P49" si="11">LOG10(E18)</f>
        <v>6.7019735121220183</v>
      </c>
      <c r="Q18">
        <f t="shared" ref="Q18:Q49" si="12">LOG10(F18)</f>
        <v>3.8536964310122782E-2</v>
      </c>
      <c r="R18">
        <f t="shared" ref="R18:R49" si="13">LOG10(G18)</f>
        <v>1.6636883726418579</v>
      </c>
      <c r="S18">
        <f t="shared" ref="S18:S49" si="14">LOG10(H18)</f>
        <v>-1.1365341161216318</v>
      </c>
      <c r="T18">
        <f t="shared" ref="T18:T81" si="15">LOG10(I18)</f>
        <v>1.6791413427032917</v>
      </c>
      <c r="U18">
        <f t="shared" si="8"/>
        <v>-0.51952510327274981</v>
      </c>
      <c r="W18" s="18" t="s">
        <v>73</v>
      </c>
      <c r="X18" s="17" t="s">
        <v>75</v>
      </c>
      <c r="Y18">
        <f t="shared" si="9"/>
        <v>0.78457831266139411</v>
      </c>
      <c r="Z18">
        <f t="shared" si="9"/>
        <v>0.64544492798325115</v>
      </c>
      <c r="AA18">
        <f t="shared" si="9"/>
        <v>0.23409965451444961</v>
      </c>
      <c r="AB18">
        <f t="shared" si="9"/>
        <v>0.31531587560608743</v>
      </c>
      <c r="AC18">
        <f t="shared" si="9"/>
        <v>0.24497104633284678</v>
      </c>
      <c r="AD18">
        <f t="shared" ref="AD18:AF81" si="16">(S18- S$92)/(S$93-S$92)</f>
        <v>0.39934865991133617</v>
      </c>
      <c r="AE18">
        <f t="shared" si="16"/>
        <v>0.25850697237395065</v>
      </c>
      <c r="AF18">
        <f t="shared" si="16"/>
        <v>0.31611544847602879</v>
      </c>
      <c r="AQ18" t="s">
        <v>152</v>
      </c>
      <c r="AR18" t="s">
        <v>152</v>
      </c>
      <c r="AS18">
        <v>-0.46987000000000001</v>
      </c>
      <c r="AT18">
        <v>1.863</v>
      </c>
      <c r="AU18">
        <v>-0.76219000000000003</v>
      </c>
      <c r="AV18">
        <v>-4.904E-2</v>
      </c>
      <c r="AW18">
        <v>-5.1616000000000002E-2</v>
      </c>
      <c r="AX18">
        <v>0.27355000000000002</v>
      </c>
      <c r="AY18">
        <v>-0.82930000000000004</v>
      </c>
    </row>
    <row r="19" spans="1:51" x14ac:dyDescent="0.25">
      <c r="A19" s="18" t="s">
        <v>73</v>
      </c>
      <c r="B19" s="17" t="s">
        <v>76</v>
      </c>
      <c r="C19" s="13">
        <v>0.55740000000000001</v>
      </c>
      <c r="D19" s="13">
        <v>22.035404980273317</v>
      </c>
      <c r="E19" s="13">
        <v>8056089.728796619</v>
      </c>
      <c r="F19" s="13">
        <v>2.9483159566546759</v>
      </c>
      <c r="G19" s="13">
        <v>62.433903155310169</v>
      </c>
      <c r="H19" s="13">
        <v>6.680973234239572E-2</v>
      </c>
      <c r="I19">
        <v>64.947311927421822</v>
      </c>
      <c r="J19">
        <v>0.89473684210526316</v>
      </c>
      <c r="L19" s="18" t="s">
        <v>73</v>
      </c>
      <c r="M19" s="17" t="s">
        <v>76</v>
      </c>
      <c r="N19" s="13">
        <v>0.55740000000000001</v>
      </c>
      <c r="O19">
        <f t="shared" si="10"/>
        <v>1.3431210366513269</v>
      </c>
      <c r="P19">
        <f t="shared" si="11"/>
        <v>6.9061242947481709</v>
      </c>
      <c r="Q19">
        <f t="shared" si="12"/>
        <v>0.46957402290440842</v>
      </c>
      <c r="R19">
        <f t="shared" si="13"/>
        <v>1.795420486394137</v>
      </c>
      <c r="S19">
        <f t="shared" si="14"/>
        <v>-1.1751602681423243</v>
      </c>
      <c r="T19">
        <f t="shared" si="15"/>
        <v>1.8125611809787756</v>
      </c>
      <c r="U19">
        <f t="shared" si="8"/>
        <v>-4.8304679574555032E-2</v>
      </c>
      <c r="W19" s="18" t="s">
        <v>73</v>
      </c>
      <c r="X19" s="17" t="s">
        <v>76</v>
      </c>
      <c r="Y19">
        <f t="shared" si="9"/>
        <v>0.42470365338705884</v>
      </c>
      <c r="Z19">
        <f t="shared" si="9"/>
        <v>0.50172951662644283</v>
      </c>
      <c r="AA19">
        <f t="shared" si="9"/>
        <v>0.28998520615494811</v>
      </c>
      <c r="AB19">
        <f t="shared" si="9"/>
        <v>0.43947341649805238</v>
      </c>
      <c r="AC19">
        <f t="shared" si="9"/>
        <v>0.34071489700773194</v>
      </c>
      <c r="AD19">
        <f t="shared" si="16"/>
        <v>0.36748069301314013</v>
      </c>
      <c r="AE19">
        <f t="shared" si="16"/>
        <v>0.36021575143856122</v>
      </c>
      <c r="AF19">
        <f t="shared" si="16"/>
        <v>0.9364134207967032</v>
      </c>
      <c r="AQ19" t="s">
        <v>152</v>
      </c>
      <c r="AR19" t="s">
        <v>152</v>
      </c>
      <c r="AS19">
        <v>-1.0522</v>
      </c>
      <c r="AT19">
        <v>8.0463999999999994E-2</v>
      </c>
      <c r="AU19">
        <v>-1.2087000000000001</v>
      </c>
      <c r="AV19">
        <v>1.1888000000000001</v>
      </c>
      <c r="AW19">
        <v>-0.39324999999999999</v>
      </c>
      <c r="AX19">
        <v>-0.42660999999999999</v>
      </c>
      <c r="AY19">
        <v>0.67593999999999999</v>
      </c>
    </row>
    <row r="20" spans="1:51" x14ac:dyDescent="0.25">
      <c r="A20" s="18" t="s">
        <v>73</v>
      </c>
      <c r="B20" s="17" t="s">
        <v>77</v>
      </c>
      <c r="C20" s="13">
        <v>0.829486791127374</v>
      </c>
      <c r="D20" s="13">
        <v>50.742011341377406</v>
      </c>
      <c r="E20" s="13">
        <v>3234246.3098925799</v>
      </c>
      <c r="F20" s="13">
        <v>0.83337070604753294</v>
      </c>
      <c r="G20" s="13">
        <v>40.228754805754875</v>
      </c>
      <c r="H20" s="13">
        <v>6.38500733503682E-2</v>
      </c>
      <c r="I20">
        <v>44.002844403903367</v>
      </c>
      <c r="J20">
        <v>0.39285714285714285</v>
      </c>
      <c r="L20" s="18" t="s">
        <v>73</v>
      </c>
      <c r="M20" s="17" t="s">
        <v>77</v>
      </c>
      <c r="N20" s="13">
        <v>0.829486791127374</v>
      </c>
      <c r="O20">
        <f t="shared" si="10"/>
        <v>1.7053676780443394</v>
      </c>
      <c r="P20">
        <f t="shared" si="11"/>
        <v>6.5097730913136713</v>
      </c>
      <c r="Q20">
        <f t="shared" si="12"/>
        <v>-7.9161769568094148E-2</v>
      </c>
      <c r="R20">
        <f t="shared" si="13"/>
        <v>1.6045365901313204</v>
      </c>
      <c r="S20">
        <f t="shared" si="14"/>
        <v>-1.1948385994868329</v>
      </c>
      <c r="T20">
        <f t="shared" si="15"/>
        <v>1.6434807507814748</v>
      </c>
      <c r="U20">
        <f t="shared" si="8"/>
        <v>-0.40576534618399418</v>
      </c>
      <c r="W20" s="18" t="s">
        <v>73</v>
      </c>
      <c r="X20" s="17" t="s">
        <v>77</v>
      </c>
      <c r="Y20">
        <f t="shared" si="9"/>
        <v>0.85374736022601583</v>
      </c>
      <c r="Z20">
        <f t="shared" si="9"/>
        <v>0.67520717271235708</v>
      </c>
      <c r="AA20">
        <f t="shared" si="9"/>
        <v>0.18148547197624162</v>
      </c>
      <c r="AB20">
        <f t="shared" si="9"/>
        <v>0.28141348815923006</v>
      </c>
      <c r="AC20">
        <f t="shared" si="9"/>
        <v>0.20197910404539374</v>
      </c>
      <c r="AD20">
        <f t="shared" si="16"/>
        <v>0.35124536075528068</v>
      </c>
      <c r="AE20">
        <f t="shared" si="16"/>
        <v>0.23132214505014345</v>
      </c>
      <c r="AF20">
        <f t="shared" si="16"/>
        <v>0.46586478680063992</v>
      </c>
      <c r="AQ20" t="s">
        <v>152</v>
      </c>
      <c r="AR20" t="s">
        <v>152</v>
      </c>
      <c r="AS20">
        <v>-0.32735999999999998</v>
      </c>
      <c r="AT20">
        <v>-0.97911999999999999</v>
      </c>
      <c r="AU20">
        <v>1.0638000000000001</v>
      </c>
      <c r="AV20">
        <v>-0.94818999999999998</v>
      </c>
      <c r="AW20">
        <v>-0.27844000000000002</v>
      </c>
      <c r="AX20">
        <v>0.19374</v>
      </c>
      <c r="AY20">
        <v>-0.30530000000000002</v>
      </c>
    </row>
    <row r="21" spans="1:51" x14ac:dyDescent="0.25">
      <c r="A21" s="18" t="s">
        <v>73</v>
      </c>
      <c r="B21" s="17" t="s">
        <v>78</v>
      </c>
      <c r="C21" s="13">
        <v>0.78300193959814579</v>
      </c>
      <c r="D21" s="13">
        <v>59.199013231606976</v>
      </c>
      <c r="E21" s="13">
        <v>12576142.965493454</v>
      </c>
      <c r="F21" s="13">
        <v>1.020801661359874</v>
      </c>
      <c r="G21" s="13">
        <v>54.521321809702783</v>
      </c>
      <c r="H21" s="13">
        <v>0.13701783797013919</v>
      </c>
      <c r="I21">
        <v>61.392581996012431</v>
      </c>
      <c r="J21">
        <v>0.34285714285714286</v>
      </c>
      <c r="L21" s="18" t="s">
        <v>73</v>
      </c>
      <c r="M21" s="17" t="s">
        <v>78</v>
      </c>
      <c r="N21" s="13">
        <v>0.78300193959814579</v>
      </c>
      <c r="O21">
        <f t="shared" si="10"/>
        <v>1.7723144676749527</v>
      </c>
      <c r="P21">
        <f t="shared" si="11"/>
        <v>7.0995474657796196</v>
      </c>
      <c r="Q21">
        <f t="shared" si="12"/>
        <v>8.9413681941312023E-3</v>
      </c>
      <c r="R21">
        <f t="shared" si="13"/>
        <v>1.7365663762840835</v>
      </c>
      <c r="S21">
        <f t="shared" si="14"/>
        <v>-0.86322288957569404</v>
      </c>
      <c r="T21">
        <f t="shared" si="15"/>
        <v>1.7881158989453707</v>
      </c>
      <c r="U21">
        <f t="shared" si="8"/>
        <v>-0.46488679830265078</v>
      </c>
      <c r="W21" s="18" t="s">
        <v>73</v>
      </c>
      <c r="X21" s="17" t="s">
        <v>78</v>
      </c>
      <c r="Y21">
        <f t="shared" si="9"/>
        <v>0.78044709846276805</v>
      </c>
      <c r="Z21">
        <f t="shared" si="9"/>
        <v>0.70726757250774241</v>
      </c>
      <c r="AA21">
        <f t="shared" si="9"/>
        <v>0.34293411222376202</v>
      </c>
      <c r="AB21">
        <f t="shared" si="9"/>
        <v>0.306791048420748</v>
      </c>
      <c r="AC21">
        <f t="shared" si="9"/>
        <v>0.29793930516854977</v>
      </c>
      <c r="AD21">
        <f t="shared" si="16"/>
        <v>0.62484026766468692</v>
      </c>
      <c r="AE21">
        <f t="shared" si="16"/>
        <v>0.34158059326685075</v>
      </c>
      <c r="AF21">
        <f t="shared" si="16"/>
        <v>0.38803938911935298</v>
      </c>
      <c r="AQ21" t="s">
        <v>152</v>
      </c>
      <c r="AR21" t="s">
        <v>152</v>
      </c>
      <c r="AS21">
        <v>-1.2871999999999999</v>
      </c>
      <c r="AT21">
        <v>-0.22083</v>
      </c>
      <c r="AU21">
        <v>-0.83296000000000003</v>
      </c>
      <c r="AV21">
        <v>1.2386999999999999</v>
      </c>
      <c r="AW21">
        <v>-0.22606999999999999</v>
      </c>
      <c r="AX21">
        <v>-8.6374000000000006E-2</v>
      </c>
      <c r="AY21">
        <v>-0.13843</v>
      </c>
    </row>
    <row r="22" spans="1:51" x14ac:dyDescent="0.25">
      <c r="A22" s="18" t="s">
        <v>73</v>
      </c>
      <c r="B22" s="17" t="s">
        <v>79</v>
      </c>
      <c r="C22" s="13">
        <v>0.55483504454145693</v>
      </c>
      <c r="D22" s="13">
        <v>6.415371070206155</v>
      </c>
      <c r="E22" s="13">
        <v>11869591.613210505</v>
      </c>
      <c r="F22" s="13">
        <v>14.9963396248513</v>
      </c>
      <c r="G22" s="13">
        <v>93.345439413871034</v>
      </c>
      <c r="H22" s="13">
        <v>4.3830132573051843E-2</v>
      </c>
      <c r="I22">
        <v>94.210373408409822</v>
      </c>
      <c r="J22">
        <v>0.5714285714285714</v>
      </c>
      <c r="L22" s="18" t="s">
        <v>73</v>
      </c>
      <c r="M22" s="17" t="s">
        <v>79</v>
      </c>
      <c r="N22" s="13">
        <v>0.55483504454145693</v>
      </c>
      <c r="O22">
        <f t="shared" si="10"/>
        <v>0.80722178137847822</v>
      </c>
      <c r="P22">
        <f t="shared" si="11"/>
        <v>7.0744357768164052</v>
      </c>
      <c r="Q22">
        <f t="shared" si="12"/>
        <v>1.175985267407597</v>
      </c>
      <c r="R22">
        <f t="shared" si="13"/>
        <v>1.970093104440712</v>
      </c>
      <c r="S22">
        <f t="shared" si="14"/>
        <v>-1.3582272157330408</v>
      </c>
      <c r="T22">
        <f t="shared" si="15"/>
        <v>1.9740987251495128</v>
      </c>
      <c r="U22">
        <f t="shared" si="8"/>
        <v>-0.24303804868629447</v>
      </c>
      <c r="W22" s="18" t="s">
        <v>73</v>
      </c>
      <c r="X22" s="17" t="s">
        <v>79</v>
      </c>
      <c r="Y22">
        <f t="shared" si="9"/>
        <v>0.4206590689614409</v>
      </c>
      <c r="Z22">
        <f t="shared" si="9"/>
        <v>0.24509070737366503</v>
      </c>
      <c r="AA22">
        <f t="shared" si="9"/>
        <v>0.33605987656186026</v>
      </c>
      <c r="AB22">
        <f t="shared" si="9"/>
        <v>0.64295077703401071</v>
      </c>
      <c r="AC22">
        <f t="shared" si="9"/>
        <v>0.46766821600397546</v>
      </c>
      <c r="AD22">
        <f t="shared" si="16"/>
        <v>0.2164438663872468</v>
      </c>
      <c r="AE22">
        <f t="shared" si="16"/>
        <v>0.48335925545613639</v>
      </c>
      <c r="AF22">
        <f t="shared" si="16"/>
        <v>0.68007327098912562</v>
      </c>
      <c r="AQ22" t="s">
        <v>152</v>
      </c>
      <c r="AR22" t="s">
        <v>152</v>
      </c>
      <c r="AS22">
        <v>-0.78107000000000004</v>
      </c>
      <c r="AT22">
        <v>0.96875999999999995</v>
      </c>
      <c r="AU22">
        <v>-0.62143000000000004</v>
      </c>
      <c r="AV22">
        <v>1.7322</v>
      </c>
      <c r="AW22">
        <v>0.52266999999999997</v>
      </c>
      <c r="AX22">
        <v>-0.24146000000000001</v>
      </c>
      <c r="AY22">
        <v>-1.3027</v>
      </c>
    </row>
    <row r="23" spans="1:51" x14ac:dyDescent="0.25">
      <c r="A23" s="18" t="s">
        <v>73</v>
      </c>
      <c r="B23" s="17" t="s">
        <v>80</v>
      </c>
      <c r="C23" s="13">
        <v>0.55225985294598345</v>
      </c>
      <c r="D23" s="13">
        <v>109.94102457298436</v>
      </c>
      <c r="E23" s="13">
        <v>7581465.015030886</v>
      </c>
      <c r="F23" s="13">
        <v>0.39623436694389508</v>
      </c>
      <c r="G23" s="13">
        <v>41.163623535347291</v>
      </c>
      <c r="H23" s="13">
        <v>0.1441693561581793</v>
      </c>
      <c r="I23">
        <v>45.632587708595523</v>
      </c>
      <c r="J23">
        <v>0.6</v>
      </c>
      <c r="L23" s="18" t="s">
        <v>73</v>
      </c>
      <c r="M23" s="17" t="s">
        <v>80</v>
      </c>
      <c r="N23" s="13">
        <v>0.55225985294598345</v>
      </c>
      <c r="O23">
        <f t="shared" si="10"/>
        <v>2.0411597799675327</v>
      </c>
      <c r="P23">
        <f t="shared" si="11"/>
        <v>6.8797531352450783</v>
      </c>
      <c r="Q23">
        <f t="shared" si="12"/>
        <v>-0.40204785911850405</v>
      </c>
      <c r="R23">
        <f t="shared" si="13"/>
        <v>1.6145135976778728</v>
      </c>
      <c r="S23">
        <f t="shared" si="14"/>
        <v>-0.84112704104302738</v>
      </c>
      <c r="T23">
        <f t="shared" si="15"/>
        <v>1.659275097212251</v>
      </c>
      <c r="U23">
        <f t="shared" si="8"/>
        <v>-0.22184874961635639</v>
      </c>
      <c r="W23" s="18" t="s">
        <v>73</v>
      </c>
      <c r="X23" s="17" t="s">
        <v>80</v>
      </c>
      <c r="Y23">
        <f t="shared" si="9"/>
        <v>0.41659834354597874</v>
      </c>
      <c r="Z23">
        <f t="shared" si="9"/>
        <v>0.83601591492674832</v>
      </c>
      <c r="AA23">
        <f t="shared" si="9"/>
        <v>0.28276619490614618</v>
      </c>
      <c r="AB23">
        <f t="shared" si="9"/>
        <v>0.18840816050239101</v>
      </c>
      <c r="AC23">
        <f t="shared" si="9"/>
        <v>0.20923046511074209</v>
      </c>
      <c r="AD23">
        <f t="shared" si="16"/>
        <v>0.64307013869220608</v>
      </c>
      <c r="AE23">
        <f t="shared" si="16"/>
        <v>0.24336251110335966</v>
      </c>
      <c r="AF23">
        <f t="shared" si="16"/>
        <v>0.70796611813022736</v>
      </c>
      <c r="AQ23" t="s">
        <v>152</v>
      </c>
      <c r="AR23" t="s">
        <v>152</v>
      </c>
      <c r="AS23">
        <v>0.16889999999999999</v>
      </c>
      <c r="AT23">
        <v>-1.7041999999999999</v>
      </c>
      <c r="AU23">
        <v>-0.90173999999999999</v>
      </c>
      <c r="AV23">
        <v>-0.57926</v>
      </c>
      <c r="AW23">
        <v>-0.72391000000000005</v>
      </c>
      <c r="AX23">
        <v>8.2177E-2</v>
      </c>
      <c r="AY23">
        <v>-0.48998999999999998</v>
      </c>
    </row>
    <row r="24" spans="1:51" x14ac:dyDescent="0.25">
      <c r="A24" s="18" t="s">
        <v>73</v>
      </c>
      <c r="B24" s="17" t="s">
        <v>81</v>
      </c>
      <c r="C24" s="13">
        <v>0.4158</v>
      </c>
      <c r="D24" s="13">
        <v>17.572538148825554</v>
      </c>
      <c r="E24" s="13">
        <v>20962386.257990405</v>
      </c>
      <c r="F24" s="13">
        <v>4.7931990801828137</v>
      </c>
      <c r="G24" s="13">
        <v>83.582830454667061</v>
      </c>
      <c r="H24" s="13">
        <v>9.6083609147987123E-2</v>
      </c>
      <c r="I24">
        <v>86.301092911435944</v>
      </c>
      <c r="J24">
        <v>0.59459459459459463</v>
      </c>
      <c r="L24" s="18" t="s">
        <v>73</v>
      </c>
      <c r="M24" s="17" t="s">
        <v>81</v>
      </c>
      <c r="N24" s="13">
        <v>0.4158</v>
      </c>
      <c r="O24">
        <f t="shared" si="10"/>
        <v>1.2448344948144672</v>
      </c>
      <c r="P24">
        <f t="shared" si="11"/>
        <v>7.321440719136568</v>
      </c>
      <c r="Q24">
        <f t="shared" si="12"/>
        <v>0.68062546730376983</v>
      </c>
      <c r="R24">
        <f t="shared" si="13"/>
        <v>1.9221170740345661</v>
      </c>
      <c r="S24">
        <f t="shared" si="14"/>
        <v>-1.0173506920787516</v>
      </c>
      <c r="T24">
        <f t="shared" si="15"/>
        <v>1.9360162956271492</v>
      </c>
      <c r="U24">
        <f t="shared" si="8"/>
        <v>-0.22577904324478873</v>
      </c>
      <c r="W24" s="18" t="s">
        <v>73</v>
      </c>
      <c r="X24" s="17" t="s">
        <v>81</v>
      </c>
      <c r="Y24">
        <f t="shared" si="9"/>
        <v>0.20141979371613586</v>
      </c>
      <c r="Z24">
        <f t="shared" si="9"/>
        <v>0.45466070506457135</v>
      </c>
      <c r="AA24">
        <f t="shared" si="9"/>
        <v>0.40367660220905083</v>
      </c>
      <c r="AB24">
        <f t="shared" si="9"/>
        <v>0.50026547095336582</v>
      </c>
      <c r="AC24">
        <f t="shared" si="9"/>
        <v>0.43279889097501834</v>
      </c>
      <c r="AD24">
        <f t="shared" si="16"/>
        <v>0.49767927824933306</v>
      </c>
      <c r="AE24">
        <f t="shared" si="16"/>
        <v>0.4543282098440431</v>
      </c>
      <c r="AF24">
        <f t="shared" si="16"/>
        <v>0.70279241799811487</v>
      </c>
      <c r="AQ24" t="s">
        <v>152</v>
      </c>
      <c r="AR24" t="s">
        <v>152</v>
      </c>
      <c r="AS24">
        <v>-0.89349000000000001</v>
      </c>
      <c r="AT24">
        <v>1.3528</v>
      </c>
      <c r="AU24">
        <v>0.60692999999999997</v>
      </c>
      <c r="AV24">
        <v>-0.64288000000000001</v>
      </c>
      <c r="AW24">
        <v>0.15060000000000001</v>
      </c>
      <c r="AX24">
        <v>0.22892000000000001</v>
      </c>
      <c r="AY24">
        <v>-0.55930999999999997</v>
      </c>
    </row>
    <row r="25" spans="1:51" x14ac:dyDescent="0.25">
      <c r="A25" s="18" t="s">
        <v>73</v>
      </c>
      <c r="B25" s="17" t="s">
        <v>82</v>
      </c>
      <c r="C25" s="13">
        <v>0.54172243013707244</v>
      </c>
      <c r="D25" s="13">
        <v>15.898963087032646</v>
      </c>
      <c r="E25" s="13">
        <v>7094268.0627534492</v>
      </c>
      <c r="F25" s="13">
        <v>4.1777639810810472</v>
      </c>
      <c r="G25" s="13">
        <v>65.206460313758882</v>
      </c>
      <c r="H25" s="13">
        <v>5.3334039280765903E-2</v>
      </c>
      <c r="I25">
        <v>69.213754904483551</v>
      </c>
      <c r="J25">
        <v>0.45945945945945948</v>
      </c>
      <c r="L25" s="18" t="s">
        <v>73</v>
      </c>
      <c r="M25" s="17" t="s">
        <v>82</v>
      </c>
      <c r="N25" s="13">
        <v>0.54172243013707244</v>
      </c>
      <c r="O25">
        <f t="shared" si="10"/>
        <v>1.2013688010333767</v>
      </c>
      <c r="P25">
        <f t="shared" si="11"/>
        <v>6.8509075946201534</v>
      </c>
      <c r="Q25">
        <f t="shared" si="12"/>
        <v>0.62094390127151777</v>
      </c>
      <c r="R25">
        <f t="shared" si="13"/>
        <v>1.8142906254807898</v>
      </c>
      <c r="S25">
        <f t="shared" si="14"/>
        <v>-1.2729955235566361</v>
      </c>
      <c r="T25">
        <f t="shared" si="15"/>
        <v>1.8401924107212084</v>
      </c>
      <c r="U25">
        <f t="shared" si="8"/>
        <v>-0.33775280268872104</v>
      </c>
      <c r="W25" s="18" t="s">
        <v>73</v>
      </c>
      <c r="X25" s="17" t="s">
        <v>82</v>
      </c>
      <c r="Y25">
        <f t="shared" si="9"/>
        <v>0.39998226702226358</v>
      </c>
      <c r="Z25">
        <f t="shared" si="9"/>
        <v>0.43384525554571457</v>
      </c>
      <c r="AA25">
        <f t="shared" si="9"/>
        <v>0.27486983061375764</v>
      </c>
      <c r="AB25">
        <f t="shared" si="9"/>
        <v>0.48307456746281369</v>
      </c>
      <c r="AC25">
        <f t="shared" si="9"/>
        <v>0.35442985023716456</v>
      </c>
      <c r="AD25">
        <f t="shared" si="16"/>
        <v>0.2867630828471161</v>
      </c>
      <c r="AE25">
        <f t="shared" si="16"/>
        <v>0.38127962527832587</v>
      </c>
      <c r="AF25">
        <f t="shared" si="16"/>
        <v>0.55539410408148426</v>
      </c>
      <c r="AQ25" t="s">
        <v>152</v>
      </c>
      <c r="AR25" t="s">
        <v>152</v>
      </c>
      <c r="AS25">
        <v>0.20510999999999999</v>
      </c>
      <c r="AT25">
        <v>3.8143999999999997E-2</v>
      </c>
      <c r="AU25">
        <v>-0.16470000000000001</v>
      </c>
      <c r="AV25">
        <v>-1.3224</v>
      </c>
      <c r="AW25">
        <v>-0.67978000000000005</v>
      </c>
      <c r="AX25">
        <v>0.40481</v>
      </c>
      <c r="AY25">
        <v>-0.37979000000000002</v>
      </c>
    </row>
    <row r="26" spans="1:51" x14ac:dyDescent="0.25">
      <c r="A26" s="18" t="s">
        <v>73</v>
      </c>
      <c r="B26" s="17" t="s">
        <v>83</v>
      </c>
      <c r="C26" s="13">
        <v>0.72456524177640147</v>
      </c>
      <c r="D26" s="13">
        <v>47.359210585285581</v>
      </c>
      <c r="E26" s="13">
        <v>4474791.0689928615</v>
      </c>
      <c r="F26" s="13">
        <v>0.93568612611108926</v>
      </c>
      <c r="G26" s="13">
        <v>44.230245006959365</v>
      </c>
      <c r="H26" s="13">
        <v>7.2969302465012584E-2</v>
      </c>
      <c r="I26">
        <v>48.50052654479255</v>
      </c>
      <c r="J26">
        <v>0.46153846153846156</v>
      </c>
      <c r="L26" s="18" t="s">
        <v>73</v>
      </c>
      <c r="M26" s="17" t="s">
        <v>83</v>
      </c>
      <c r="N26" s="13">
        <v>0.72456524177640147</v>
      </c>
      <c r="O26">
        <f t="shared" si="10"/>
        <v>1.6754044546668962</v>
      </c>
      <c r="P26">
        <f t="shared" si="11"/>
        <v>6.6507727626236033</v>
      </c>
      <c r="Q26">
        <f t="shared" si="12"/>
        <v>-2.886980997821862E-2</v>
      </c>
      <c r="R26">
        <f t="shared" si="13"/>
        <v>1.6457193450868945</v>
      </c>
      <c r="S26">
        <f t="shared" si="14"/>
        <v>-1.1368598052759593</v>
      </c>
      <c r="T26">
        <f t="shared" si="15"/>
        <v>1.6857464535353888</v>
      </c>
      <c r="U26">
        <f t="shared" si="8"/>
        <v>-0.33579210192319309</v>
      </c>
      <c r="W26" s="18" t="s">
        <v>73</v>
      </c>
      <c r="X26" s="17" t="s">
        <v>83</v>
      </c>
      <c r="Y26">
        <f t="shared" si="9"/>
        <v>0.68830040753012334</v>
      </c>
      <c r="Z26">
        <f t="shared" si="9"/>
        <v>0.66085797201222385</v>
      </c>
      <c r="AA26">
        <f t="shared" si="9"/>
        <v>0.22008363119424637</v>
      </c>
      <c r="AB26">
        <f t="shared" si="9"/>
        <v>0.29589977397808892</v>
      </c>
      <c r="AC26">
        <f t="shared" si="9"/>
        <v>0.23191102746584108</v>
      </c>
      <c r="AD26">
        <f t="shared" si="16"/>
        <v>0.39907995462628343</v>
      </c>
      <c r="AE26">
        <f t="shared" si="16"/>
        <v>0.26354218877806518</v>
      </c>
      <c r="AF26">
        <f t="shared" si="16"/>
        <v>0.55797510152560936</v>
      </c>
      <c r="AQ26" t="s">
        <v>152</v>
      </c>
      <c r="AR26" t="s">
        <v>152</v>
      </c>
      <c r="AS26">
        <v>-0.31441999999999998</v>
      </c>
      <c r="AT26">
        <v>-0.75163000000000002</v>
      </c>
      <c r="AU26">
        <v>-1.0521</v>
      </c>
      <c r="AV26">
        <v>-0.82542000000000004</v>
      </c>
      <c r="AW26">
        <v>-0.78834000000000004</v>
      </c>
      <c r="AX26">
        <v>3.5220999999999999E-4</v>
      </c>
      <c r="AY26">
        <v>-0.47115000000000001</v>
      </c>
    </row>
    <row r="27" spans="1:51" x14ac:dyDescent="0.25">
      <c r="A27" s="18" t="s">
        <v>73</v>
      </c>
      <c r="B27" s="17" t="s">
        <v>84</v>
      </c>
      <c r="C27" s="13">
        <v>0.433</v>
      </c>
      <c r="D27" s="13">
        <v>8.6468044859300353</v>
      </c>
      <c r="E27" s="13">
        <v>29312546.413004816</v>
      </c>
      <c r="F27" s="13">
        <v>12.569668482386382</v>
      </c>
      <c r="G27" s="13">
        <v>106.40460969253699</v>
      </c>
      <c r="H27" s="13">
        <v>7.8846478034808196E-2</v>
      </c>
      <c r="I27">
        <v>124.87051703593031</v>
      </c>
      <c r="J27">
        <v>0.5901639344262295</v>
      </c>
      <c r="L27" s="18" t="s">
        <v>73</v>
      </c>
      <c r="M27" s="17" t="s">
        <v>84</v>
      </c>
      <c r="N27" s="13">
        <v>0.433</v>
      </c>
      <c r="O27">
        <f t="shared" si="10"/>
        <v>0.93685563919515813</v>
      </c>
      <c r="P27">
        <f t="shared" si="11"/>
        <v>7.4670535477144568</v>
      </c>
      <c r="Q27">
        <f t="shared" si="12"/>
        <v>1.0993238235754663</v>
      </c>
      <c r="R27">
        <f t="shared" si="13"/>
        <v>2.0269604430028885</v>
      </c>
      <c r="S27">
        <f t="shared" si="14"/>
        <v>-1.1032177012470588</v>
      </c>
      <c r="T27">
        <f t="shared" si="15"/>
        <v>2.0964599099507089</v>
      </c>
      <c r="U27">
        <f t="shared" si="8"/>
        <v>-0.22902733424347976</v>
      </c>
      <c r="W27" s="18" t="s">
        <v>73</v>
      </c>
      <c r="X27" s="17" t="s">
        <v>84</v>
      </c>
      <c r="Y27">
        <f t="shared" si="9"/>
        <v>0.22854184446712367</v>
      </c>
      <c r="Z27">
        <f t="shared" si="9"/>
        <v>0.30717155294598808</v>
      </c>
      <c r="AA27">
        <f t="shared" si="9"/>
        <v>0.44353759684413185</v>
      </c>
      <c r="AB27">
        <f t="shared" si="9"/>
        <v>0.62086892546777739</v>
      </c>
      <c r="AC27">
        <f t="shared" si="9"/>
        <v>0.50899980794831989</v>
      </c>
      <c r="AD27">
        <f t="shared" si="16"/>
        <v>0.42683590238427727</v>
      </c>
      <c r="AE27">
        <f t="shared" si="16"/>
        <v>0.57663778788346631</v>
      </c>
      <c r="AF27">
        <f t="shared" si="16"/>
        <v>0.69851648211192741</v>
      </c>
      <c r="AQ27" t="s">
        <v>152</v>
      </c>
      <c r="AR27" t="s">
        <v>152</v>
      </c>
      <c r="AS27">
        <v>-1.0308999999999999</v>
      </c>
      <c r="AT27">
        <v>-2.5086000000000001E-2</v>
      </c>
      <c r="AU27">
        <v>-0.51515999999999995</v>
      </c>
      <c r="AV27">
        <v>0.50180000000000002</v>
      </c>
      <c r="AW27">
        <v>-0.72833000000000003</v>
      </c>
      <c r="AX27">
        <v>0.10122</v>
      </c>
      <c r="AY27">
        <v>-0.13144</v>
      </c>
    </row>
    <row r="28" spans="1:51" x14ac:dyDescent="0.25">
      <c r="A28" s="18" t="s">
        <v>73</v>
      </c>
      <c r="B28" s="17" t="s">
        <v>85</v>
      </c>
      <c r="C28" s="13">
        <v>0.69279999999999997</v>
      </c>
      <c r="D28" s="13">
        <v>64.273214365744707</v>
      </c>
      <c r="E28" s="13">
        <v>20468579.423949882</v>
      </c>
      <c r="F28" s="13">
        <v>0.98056347197234439</v>
      </c>
      <c r="G28" s="13">
        <v>60.364742962661303</v>
      </c>
      <c r="H28" s="13">
        <v>0.1801067023649571</v>
      </c>
      <c r="I28">
        <v>61.844750812421417</v>
      </c>
      <c r="J28">
        <v>0.17391304347826086</v>
      </c>
      <c r="L28" s="18" t="s">
        <v>73</v>
      </c>
      <c r="M28" s="17" t="s">
        <v>85</v>
      </c>
      <c r="N28" s="13">
        <v>0.69279999999999997</v>
      </c>
      <c r="O28">
        <f t="shared" si="10"/>
        <v>1.8080300199414872</v>
      </c>
      <c r="P28">
        <f t="shared" si="11"/>
        <v>7.3110877024696306</v>
      </c>
      <c r="Q28">
        <f t="shared" si="12"/>
        <v>-8.5242891607399847E-3</v>
      </c>
      <c r="R28">
        <f t="shared" si="13"/>
        <v>1.7807833557156605</v>
      </c>
      <c r="S28">
        <f t="shared" si="14"/>
        <v>-0.74447012534839752</v>
      </c>
      <c r="T28">
        <f t="shared" si="15"/>
        <v>1.7913028439822178</v>
      </c>
      <c r="U28">
        <f t="shared" si="8"/>
        <v>-0.75966784468963056</v>
      </c>
      <c r="W28" s="18" t="s">
        <v>73</v>
      </c>
      <c r="X28" s="17" t="s">
        <v>85</v>
      </c>
      <c r="Y28">
        <f t="shared" si="9"/>
        <v>0.63821095988030008</v>
      </c>
      <c r="Z28">
        <f t="shared" si="9"/>
        <v>0.72437152761740564</v>
      </c>
      <c r="AA28">
        <f t="shared" si="9"/>
        <v>0.40084250066835486</v>
      </c>
      <c r="AB28">
        <f t="shared" si="9"/>
        <v>0.30176017456893944</v>
      </c>
      <c r="AC28">
        <f t="shared" si="9"/>
        <v>0.33007652482899213</v>
      </c>
      <c r="AD28">
        <f t="shared" si="16"/>
        <v>0.72281557614059733</v>
      </c>
      <c r="AE28">
        <f t="shared" si="16"/>
        <v>0.34401006921910354</v>
      </c>
      <c r="AF28">
        <f t="shared" si="16"/>
        <v>0</v>
      </c>
      <c r="AQ28" t="s">
        <v>152</v>
      </c>
      <c r="AR28" t="s">
        <v>152</v>
      </c>
      <c r="AS28">
        <v>0.52615000000000001</v>
      </c>
      <c r="AT28">
        <v>-0.62629999999999997</v>
      </c>
      <c r="AU28">
        <v>-0.46805000000000002</v>
      </c>
      <c r="AV28">
        <v>-1.0523</v>
      </c>
      <c r="AW28">
        <v>-0.82969999999999999</v>
      </c>
      <c r="AX28">
        <v>-0.79332000000000003</v>
      </c>
      <c r="AY28">
        <v>0.16965</v>
      </c>
    </row>
    <row r="29" spans="1:51" x14ac:dyDescent="0.25">
      <c r="A29" s="18" t="s">
        <v>73</v>
      </c>
      <c r="B29" s="17" t="s">
        <v>86</v>
      </c>
      <c r="C29" s="13">
        <v>0.69041842051739144</v>
      </c>
      <c r="D29" s="13">
        <v>49.050610963331486</v>
      </c>
      <c r="E29" s="13">
        <v>5997976.9181589289</v>
      </c>
      <c r="F29" s="13">
        <v>1.0602243690715711</v>
      </c>
      <c r="G29" s="13">
        <v>47.495314209838263</v>
      </c>
      <c r="H29" s="13">
        <v>8.3667946030072826E-2</v>
      </c>
      <c r="I29">
        <v>52.339757779100204</v>
      </c>
      <c r="J29">
        <v>0.23076923076923078</v>
      </c>
      <c r="L29" s="18" t="s">
        <v>73</v>
      </c>
      <c r="M29" s="17" t="s">
        <v>86</v>
      </c>
      <c r="N29" s="13">
        <v>0.69041842051739144</v>
      </c>
      <c r="O29">
        <f t="shared" si="10"/>
        <v>1.6906444212236331</v>
      </c>
      <c r="P29">
        <f t="shared" si="11"/>
        <v>6.7780047901438323</v>
      </c>
      <c r="Q29">
        <f t="shared" si="12"/>
        <v>2.5397782187788636E-2</v>
      </c>
      <c r="R29">
        <f t="shared" si="13"/>
        <v>1.6766507651366058</v>
      </c>
      <c r="S29">
        <f t="shared" si="14"/>
        <v>-1.077440892407314</v>
      </c>
      <c r="T29">
        <f t="shared" si="15"/>
        <v>1.718831708455876</v>
      </c>
      <c r="U29">
        <f t="shared" si="8"/>
        <v>-0.63682209758717434</v>
      </c>
      <c r="W29" s="18" t="s">
        <v>73</v>
      </c>
      <c r="X29" s="17" t="s">
        <v>86</v>
      </c>
      <c r="Y29">
        <f t="shared" si="9"/>
        <v>0.63445553432246171</v>
      </c>
      <c r="Z29">
        <f t="shared" si="9"/>
        <v>0.6681562968964071</v>
      </c>
      <c r="AA29">
        <f t="shared" si="9"/>
        <v>0.25491294682478172</v>
      </c>
      <c r="AB29">
        <f t="shared" si="9"/>
        <v>0.31153121600637496</v>
      </c>
      <c r="AC29">
        <f t="shared" si="9"/>
        <v>0.25439220671702023</v>
      </c>
      <c r="AD29">
        <f t="shared" si="16"/>
        <v>0.44810269826925303</v>
      </c>
      <c r="AE29">
        <f t="shared" si="16"/>
        <v>0.28876378195715457</v>
      </c>
      <c r="AF29">
        <f t="shared" si="16"/>
        <v>0.16170981562691522</v>
      </c>
      <c r="AQ29" t="s">
        <v>152</v>
      </c>
      <c r="AR29" t="s">
        <v>152</v>
      </c>
      <c r="AS29">
        <v>-0.56230000000000002</v>
      </c>
      <c r="AT29">
        <v>1.7699</v>
      </c>
      <c r="AU29">
        <v>-1.2217</v>
      </c>
      <c r="AV29">
        <v>1.4141999999999999</v>
      </c>
      <c r="AW29">
        <v>-3.7386999999999997E-2</v>
      </c>
      <c r="AX29">
        <v>0.49153999999999998</v>
      </c>
      <c r="AY29">
        <v>-0.43390000000000001</v>
      </c>
    </row>
    <row r="30" spans="1:51" x14ac:dyDescent="0.25">
      <c r="A30" s="18" t="s">
        <v>73</v>
      </c>
      <c r="B30" s="17" t="s">
        <v>87</v>
      </c>
      <c r="C30" s="13">
        <v>0.75649311308190059</v>
      </c>
      <c r="D30" s="13">
        <v>14.225388025239738</v>
      </c>
      <c r="E30" s="13">
        <v>14328379.577532282</v>
      </c>
      <c r="F30" s="13">
        <v>5.7501342937102242</v>
      </c>
      <c r="G30" s="13">
        <v>79.576870095179174</v>
      </c>
      <c r="H30" s="13">
        <v>6.9863042572003015E-2</v>
      </c>
      <c r="I30">
        <v>86.902898756706165</v>
      </c>
      <c r="J30">
        <v>0.6</v>
      </c>
      <c r="L30" s="18" t="s">
        <v>73</v>
      </c>
      <c r="M30" s="17" t="s">
        <v>87</v>
      </c>
      <c r="N30" s="13">
        <v>0.75649311308190059</v>
      </c>
      <c r="O30">
        <f t="shared" si="10"/>
        <v>1.1530641214588218</v>
      </c>
      <c r="P30">
        <f t="shared" si="11"/>
        <v>7.1561970780227293</v>
      </c>
      <c r="Q30">
        <f t="shared" si="12"/>
        <v>0.75967798770462802</v>
      </c>
      <c r="R30">
        <f t="shared" si="13"/>
        <v>1.9007868535446732</v>
      </c>
      <c r="S30">
        <f t="shared" si="14"/>
        <v>-1.1557525045349299</v>
      </c>
      <c r="T30">
        <f t="shared" si="15"/>
        <v>1.9390342631350335</v>
      </c>
      <c r="U30">
        <f t="shared" si="8"/>
        <v>-0.22184874961635639</v>
      </c>
      <c r="W30" s="18" t="s">
        <v>73</v>
      </c>
      <c r="X30" s="17" t="s">
        <v>87</v>
      </c>
      <c r="Y30">
        <f t="shared" si="9"/>
        <v>0.73864629973470208</v>
      </c>
      <c r="Z30">
        <f t="shared" si="9"/>
        <v>0.41071244592641587</v>
      </c>
      <c r="AA30">
        <f t="shared" si="9"/>
        <v>0.35844174236703708</v>
      </c>
      <c r="AB30">
        <f t="shared" si="9"/>
        <v>0.52303605723727242</v>
      </c>
      <c r="AC30">
        <f t="shared" si="9"/>
        <v>0.41729593283311006</v>
      </c>
      <c r="AD30">
        <f t="shared" si="16"/>
        <v>0.38349279714085982</v>
      </c>
      <c r="AE30">
        <f t="shared" si="16"/>
        <v>0.45662887063370605</v>
      </c>
      <c r="AF30">
        <f t="shared" si="16"/>
        <v>0.70796611813022736</v>
      </c>
      <c r="AQ30" t="s">
        <v>152</v>
      </c>
      <c r="AR30" t="s">
        <v>152</v>
      </c>
      <c r="AS30">
        <v>-0.91832999999999998</v>
      </c>
      <c r="AT30">
        <v>0.55944000000000005</v>
      </c>
      <c r="AU30">
        <v>-1.4622999999999999</v>
      </c>
      <c r="AV30">
        <v>0.58062999999999998</v>
      </c>
      <c r="AW30">
        <v>0.24509</v>
      </c>
      <c r="AX30">
        <v>8.2057000000000005E-2</v>
      </c>
      <c r="AY30">
        <v>0.45052999999999999</v>
      </c>
    </row>
    <row r="31" spans="1:51" x14ac:dyDescent="0.25">
      <c r="A31" s="18" t="s">
        <v>73</v>
      </c>
      <c r="B31" s="17" t="s">
        <v>88</v>
      </c>
      <c r="C31" s="13">
        <v>0.64413493324214111</v>
      </c>
      <c r="D31" s="13">
        <v>38.902208695056011</v>
      </c>
      <c r="E31" s="13">
        <v>4895072.664601258</v>
      </c>
      <c r="F31" s="13">
        <v>1.2401750651196142</v>
      </c>
      <c r="G31" s="13">
        <v>47.568978801895867</v>
      </c>
      <c r="H31" s="13">
        <v>6.9207499477809728E-2</v>
      </c>
      <c r="I31">
        <v>53.903723752455839</v>
      </c>
      <c r="J31">
        <v>0.29411764705882354</v>
      </c>
      <c r="L31" s="18" t="s">
        <v>73</v>
      </c>
      <c r="M31" s="17" t="s">
        <v>88</v>
      </c>
      <c r="N31" s="13">
        <v>0.64413493324214111</v>
      </c>
      <c r="O31">
        <f t="shared" si="10"/>
        <v>1.5899742593422699</v>
      </c>
      <c r="P31">
        <f t="shared" si="11"/>
        <v>6.6897591430443919</v>
      </c>
      <c r="Q31">
        <f t="shared" si="12"/>
        <v>9.3482995201689706E-2</v>
      </c>
      <c r="R31">
        <f t="shared" si="13"/>
        <v>1.6773238282022855</v>
      </c>
      <c r="S31">
        <f t="shared" si="14"/>
        <v>-1.1598468418820187</v>
      </c>
      <c r="T31">
        <f t="shared" si="15"/>
        <v>1.7316187679563628</v>
      </c>
      <c r="U31">
        <f t="shared" si="8"/>
        <v>-0.53147891704225514</v>
      </c>
      <c r="W31" s="18" t="s">
        <v>73</v>
      </c>
      <c r="X31" s="17" t="s">
        <v>88</v>
      </c>
      <c r="Y31">
        <f t="shared" si="9"/>
        <v>0.56147279648455251</v>
      </c>
      <c r="Z31">
        <f t="shared" si="9"/>
        <v>0.61994598456939465</v>
      </c>
      <c r="AA31">
        <f t="shared" si="9"/>
        <v>0.23075601436248502</v>
      </c>
      <c r="AB31">
        <f t="shared" si="9"/>
        <v>0.33114273768499763</v>
      </c>
      <c r="AC31">
        <f t="shared" si="9"/>
        <v>0.25488139380906372</v>
      </c>
      <c r="AD31">
        <f t="shared" si="16"/>
        <v>0.38011482133376484</v>
      </c>
      <c r="AE31">
        <f t="shared" si="16"/>
        <v>0.29851162925206487</v>
      </c>
      <c r="AF31">
        <f t="shared" si="16"/>
        <v>0.30037986896839652</v>
      </c>
      <c r="AQ31" t="s">
        <v>152</v>
      </c>
      <c r="AR31" t="s">
        <v>152</v>
      </c>
      <c r="AS31">
        <v>-0.23751</v>
      </c>
      <c r="AT31">
        <v>-1.0182</v>
      </c>
      <c r="AU31">
        <v>-0.23547000000000001</v>
      </c>
      <c r="AV31">
        <v>1.2264999999999999</v>
      </c>
      <c r="AW31">
        <v>-0.51524000000000003</v>
      </c>
      <c r="AX31">
        <v>-0.11998</v>
      </c>
      <c r="AY31">
        <v>1.0829</v>
      </c>
    </row>
    <row r="32" spans="1:51" x14ac:dyDescent="0.25">
      <c r="A32" s="18" t="s">
        <v>41</v>
      </c>
      <c r="B32" s="17" t="s">
        <v>42</v>
      </c>
      <c r="C32" s="13">
        <v>0.50376604790238755</v>
      </c>
      <c r="D32" s="13">
        <v>3.0682209466203347</v>
      </c>
      <c r="E32" s="13">
        <v>84867864.323657796</v>
      </c>
      <c r="F32" s="13">
        <v>61.232850165397416</v>
      </c>
      <c r="G32" s="13">
        <v>183.78187649788734</v>
      </c>
      <c r="H32" s="13">
        <v>8.0941688298014847E-2</v>
      </c>
      <c r="I32">
        <v>199.22246447172463</v>
      </c>
      <c r="J32">
        <v>0.75</v>
      </c>
      <c r="L32" s="18" t="s">
        <v>41</v>
      </c>
      <c r="M32" s="17" t="s">
        <v>42</v>
      </c>
      <c r="N32" s="13">
        <v>0.50376604790238755</v>
      </c>
      <c r="O32">
        <f t="shared" si="10"/>
        <v>0.48688663051911041</v>
      </c>
      <c r="P32">
        <f t="shared" si="11"/>
        <v>7.9287432734135947</v>
      </c>
      <c r="Q32">
        <f t="shared" si="12"/>
        <v>1.7869844747271975</v>
      </c>
      <c r="R32">
        <f t="shared" si="13"/>
        <v>2.264302681560209</v>
      </c>
      <c r="S32">
        <f t="shared" si="14"/>
        <v>-1.0918277412483217</v>
      </c>
      <c r="T32">
        <f t="shared" si="15"/>
        <v>2.2993383082143382</v>
      </c>
      <c r="U32">
        <f t="shared" si="8"/>
        <v>-0.12493873660829995</v>
      </c>
      <c r="W32" s="18" t="s">
        <v>41</v>
      </c>
      <c r="X32" s="17" t="s">
        <v>42</v>
      </c>
      <c r="Y32">
        <f t="shared" si="9"/>
        <v>0.34013023648197194</v>
      </c>
      <c r="Z32">
        <f t="shared" si="9"/>
        <v>9.168420256988366E-2</v>
      </c>
      <c r="AA32">
        <f t="shared" si="9"/>
        <v>0.56992351942320818</v>
      </c>
      <c r="AB32">
        <f t="shared" si="9"/>
        <v>0.81894529433871643</v>
      </c>
      <c r="AC32">
        <f t="shared" si="9"/>
        <v>0.68150185927050122</v>
      </c>
      <c r="AD32">
        <f t="shared" si="16"/>
        <v>0.4362330296988769</v>
      </c>
      <c r="AE32">
        <f t="shared" si="16"/>
        <v>0.73129630383348276</v>
      </c>
      <c r="AF32">
        <f t="shared" si="16"/>
        <v>0.83553504668959</v>
      </c>
      <c r="AQ32" t="s">
        <v>152</v>
      </c>
      <c r="AR32" t="s">
        <v>152</v>
      </c>
      <c r="AS32">
        <v>-0.86807000000000001</v>
      </c>
      <c r="AT32">
        <v>0.17574000000000001</v>
      </c>
      <c r="AU32">
        <v>-1.3605</v>
      </c>
      <c r="AV32">
        <v>1.3764999999999999E-2</v>
      </c>
      <c r="AW32">
        <v>-0.69967000000000001</v>
      </c>
      <c r="AX32">
        <v>0.10700999999999999</v>
      </c>
      <c r="AY32">
        <v>-0.43157000000000001</v>
      </c>
    </row>
    <row r="33" spans="1:51" x14ac:dyDescent="0.25">
      <c r="A33" s="18" t="s">
        <v>41</v>
      </c>
      <c r="B33" s="17" t="s">
        <v>43</v>
      </c>
      <c r="C33" s="13">
        <v>0.62135835131556005</v>
      </c>
      <c r="D33" s="13">
        <v>12.551812963446826</v>
      </c>
      <c r="E33" s="13">
        <v>41281633.077898018</v>
      </c>
      <c r="F33" s="13">
        <v>8.7358011103071647</v>
      </c>
      <c r="G33" s="13">
        <v>107.41650689164514</v>
      </c>
      <c r="H33" s="13">
        <v>0.11384517425289205</v>
      </c>
      <c r="I33">
        <v>115.8087970587592</v>
      </c>
      <c r="J33">
        <v>0.76666666666666672</v>
      </c>
      <c r="L33" s="18" t="s">
        <v>41</v>
      </c>
      <c r="M33" s="17" t="s">
        <v>43</v>
      </c>
      <c r="N33" s="13">
        <v>0.62135835131556005</v>
      </c>
      <c r="O33">
        <f t="shared" si="10"/>
        <v>1.0987064591362292</v>
      </c>
      <c r="P33">
        <f t="shared" si="11"/>
        <v>7.6157568694013964</v>
      </c>
      <c r="Q33">
        <f t="shared" si="12"/>
        <v>0.94130273780578844</v>
      </c>
      <c r="R33">
        <f t="shared" si="13"/>
        <v>2.0310710253216495</v>
      </c>
      <c r="S33">
        <f t="shared" si="14"/>
        <v>-0.94368537383020357</v>
      </c>
      <c r="T33">
        <f t="shared" si="15"/>
        <v>2.0637415504878391</v>
      </c>
      <c r="U33">
        <f t="shared" si="8"/>
        <v>-0.11539341870206953</v>
      </c>
      <c r="W33" s="18" t="s">
        <v>41</v>
      </c>
      <c r="X33" s="17" t="s">
        <v>43</v>
      </c>
      <c r="Y33">
        <f t="shared" si="9"/>
        <v>0.52555723770857787</v>
      </c>
      <c r="Z33">
        <f t="shared" si="9"/>
        <v>0.38468090064066607</v>
      </c>
      <c r="AA33">
        <f t="shared" si="9"/>
        <v>0.48424460299099209</v>
      </c>
      <c r="AB33">
        <f t="shared" si="9"/>
        <v>0.57535193562420028</v>
      </c>
      <c r="AC33">
        <f t="shared" si="9"/>
        <v>0.51198740883396554</v>
      </c>
      <c r="AD33">
        <f t="shared" si="16"/>
        <v>0.55845581954788603</v>
      </c>
      <c r="AE33">
        <f t="shared" si="16"/>
        <v>0.55169588691148019</v>
      </c>
      <c r="AF33">
        <f t="shared" si="16"/>
        <v>0.84810016705496516</v>
      </c>
      <c r="AQ33" t="s">
        <v>153</v>
      </c>
      <c r="AR33" t="s">
        <v>153</v>
      </c>
      <c r="AS33">
        <v>1.2081999999999999</v>
      </c>
      <c r="AT33">
        <v>-1.5366</v>
      </c>
      <c r="AU33">
        <v>-7.2126000000000004E-4</v>
      </c>
      <c r="AV33">
        <v>-3.7468000000000001E-2</v>
      </c>
      <c r="AW33">
        <v>-0.62483</v>
      </c>
      <c r="AX33">
        <v>0.39929999999999999</v>
      </c>
      <c r="AY33">
        <v>-0.49902000000000002</v>
      </c>
    </row>
    <row r="34" spans="1:51" x14ac:dyDescent="0.25">
      <c r="A34" s="18" t="s">
        <v>41</v>
      </c>
      <c r="B34" s="17" t="s">
        <v>44</v>
      </c>
      <c r="C34" s="13">
        <v>0.36099999999999999</v>
      </c>
      <c r="D34" s="13">
        <v>11.436096255584886</v>
      </c>
      <c r="E34" s="13">
        <v>43229151.643654257</v>
      </c>
      <c r="F34" s="13">
        <v>10.262172989878195</v>
      </c>
      <c r="G34" s="13">
        <v>111.84217419213307</v>
      </c>
      <c r="H34" s="13">
        <v>0.11146217406955528</v>
      </c>
      <c r="I34">
        <v>136.25271355110502</v>
      </c>
      <c r="J34">
        <v>0.29508196721311475</v>
      </c>
      <c r="L34" s="18" t="s">
        <v>41</v>
      </c>
      <c r="M34" s="17" t="s">
        <v>44</v>
      </c>
      <c r="N34" s="13">
        <v>0.36099999999999999</v>
      </c>
      <c r="O34">
        <f t="shared" si="10"/>
        <v>1.0582778020806209</v>
      </c>
      <c r="P34">
        <f t="shared" si="11"/>
        <v>7.6357767127463552</v>
      </c>
      <c r="Q34">
        <f t="shared" si="12"/>
        <v>1.01123933130127</v>
      </c>
      <c r="R34">
        <f t="shared" si="13"/>
        <v>2.0486056010917708</v>
      </c>
      <c r="S34">
        <f t="shared" si="14"/>
        <v>-0.95287249028391974</v>
      </c>
      <c r="T34">
        <f t="shared" si="15"/>
        <v>2.1343451602590369</v>
      </c>
      <c r="U34">
        <f t="shared" si="8"/>
        <v>-0.53005732990746102</v>
      </c>
      <c r="W34" s="18" t="s">
        <v>41</v>
      </c>
      <c r="X34" s="17" t="s">
        <v>44</v>
      </c>
      <c r="Y34">
        <f t="shared" si="9"/>
        <v>0.11500767853275604</v>
      </c>
      <c r="Z34">
        <f t="shared" si="9"/>
        <v>0.36531986905804598</v>
      </c>
      <c r="AA34">
        <f t="shared" si="9"/>
        <v>0.48972496400013016</v>
      </c>
      <c r="AB34">
        <f t="shared" si="9"/>
        <v>0.59549673592299079</v>
      </c>
      <c r="AC34">
        <f t="shared" si="9"/>
        <v>0.52473166500933499</v>
      </c>
      <c r="AD34">
        <f t="shared" si="16"/>
        <v>0.55087611751388443</v>
      </c>
      <c r="AE34">
        <f t="shared" si="16"/>
        <v>0.60551851958890446</v>
      </c>
      <c r="AF34">
        <f t="shared" si="16"/>
        <v>0.30225119621323326</v>
      </c>
      <c r="AQ34" t="s">
        <v>153</v>
      </c>
      <c r="AR34" t="s">
        <v>153</v>
      </c>
      <c r="AS34">
        <v>0.36548000000000003</v>
      </c>
      <c r="AT34">
        <v>-0.51942999999999995</v>
      </c>
      <c r="AU34">
        <v>0.67186999999999997</v>
      </c>
      <c r="AV34">
        <v>0.60926999999999998</v>
      </c>
      <c r="AW34">
        <v>-0.441</v>
      </c>
      <c r="AX34">
        <v>0.11727</v>
      </c>
      <c r="AY34">
        <v>-0.24171000000000001</v>
      </c>
    </row>
    <row r="35" spans="1:51" x14ac:dyDescent="0.25">
      <c r="A35" s="18" t="s">
        <v>41</v>
      </c>
      <c r="B35" s="17" t="s">
        <v>45</v>
      </c>
      <c r="C35" s="13">
        <v>0.37609999999999999</v>
      </c>
      <c r="D35" s="13">
        <v>10.320379547722945</v>
      </c>
      <c r="E35" s="13">
        <v>55382724.639558233</v>
      </c>
      <c r="F35" s="13">
        <v>20.457648116935427</v>
      </c>
      <c r="G35" s="13">
        <v>128.50194653133261</v>
      </c>
      <c r="H35" s="13">
        <v>0.1058544142594058</v>
      </c>
      <c r="I35">
        <v>140.46347735246002</v>
      </c>
      <c r="J35">
        <v>0.21276595744680851</v>
      </c>
      <c r="L35" s="18" t="s">
        <v>41</v>
      </c>
      <c r="M35" s="17" t="s">
        <v>45</v>
      </c>
      <c r="N35" s="13">
        <v>0.37609999999999999</v>
      </c>
      <c r="O35">
        <f t="shared" si="10"/>
        <v>1.0136956694278805</v>
      </c>
      <c r="P35">
        <f t="shared" si="11"/>
        <v>7.743374317729848</v>
      </c>
      <c r="Q35">
        <f t="shared" si="12"/>
        <v>1.3108557042272064</v>
      </c>
      <c r="R35">
        <f t="shared" si="13"/>
        <v>2.1089097063553583</v>
      </c>
      <c r="S35">
        <f t="shared" si="14"/>
        <v>-0.97529102665232925</v>
      </c>
      <c r="T35">
        <f t="shared" si="15"/>
        <v>2.1475634157269394</v>
      </c>
      <c r="U35">
        <f t="shared" si="8"/>
        <v>-0.67209785793571741</v>
      </c>
      <c r="W35" s="18" t="s">
        <v>41</v>
      </c>
      <c r="X35" s="17" t="s">
        <v>45</v>
      </c>
      <c r="Y35">
        <f t="shared" si="9"/>
        <v>0.13881831611065812</v>
      </c>
      <c r="Z35">
        <f t="shared" si="9"/>
        <v>0.34396976393031381</v>
      </c>
      <c r="AA35">
        <f t="shared" si="9"/>
        <v>0.5191794261988395</v>
      </c>
      <c r="AB35">
        <f t="shared" si="9"/>
        <v>0.68179936659417018</v>
      </c>
      <c r="AC35">
        <f t="shared" si="9"/>
        <v>0.56856112378729828</v>
      </c>
      <c r="AD35">
        <f t="shared" si="16"/>
        <v>0.53238001739726526</v>
      </c>
      <c r="AE35">
        <f t="shared" si="16"/>
        <v>0.61559507673648961</v>
      </c>
      <c r="AF35">
        <f t="shared" si="16"/>
        <v>0.11527404689570701</v>
      </c>
      <c r="AQ35" t="s">
        <v>153</v>
      </c>
      <c r="AR35" t="s">
        <v>153</v>
      </c>
      <c r="AS35">
        <v>0.63707999999999998</v>
      </c>
      <c r="AT35">
        <v>0.51983000000000001</v>
      </c>
      <c r="AU35">
        <v>-1.5326</v>
      </c>
      <c r="AV35">
        <v>-1.127</v>
      </c>
      <c r="AW35">
        <v>-0.34583000000000003</v>
      </c>
      <c r="AX35">
        <v>0.33561000000000002</v>
      </c>
      <c r="AY35">
        <v>-1.1134999999999999</v>
      </c>
    </row>
    <row r="36" spans="1:51" x14ac:dyDescent="0.25">
      <c r="A36" s="18" t="s">
        <v>41</v>
      </c>
      <c r="B36" s="17" t="s">
        <v>46</v>
      </c>
      <c r="C36" s="13">
        <v>0.441817625184518</v>
      </c>
      <c r="D36" s="13">
        <v>16.735750617929103</v>
      </c>
      <c r="E36" s="13">
        <v>66495419.868397474</v>
      </c>
      <c r="F36" s="13">
        <v>9.2609141018431007</v>
      </c>
      <c r="G36" s="13">
        <v>117.09989074570069</v>
      </c>
      <c r="H36" s="13">
        <v>0.16007847665699626</v>
      </c>
      <c r="I36">
        <v>125.09282663664226</v>
      </c>
      <c r="J36">
        <v>0.33333333333333331</v>
      </c>
      <c r="L36" s="18" t="s">
        <v>41</v>
      </c>
      <c r="M36" s="17" t="s">
        <v>46</v>
      </c>
      <c r="N36" s="13">
        <v>0.441817625184518</v>
      </c>
      <c r="O36">
        <f t="shared" si="10"/>
        <v>1.2236451957445291</v>
      </c>
      <c r="P36">
        <f t="shared" si="11"/>
        <v>7.822791732605598</v>
      </c>
      <c r="Q36">
        <f t="shared" si="12"/>
        <v>0.9666538559900576</v>
      </c>
      <c r="R36">
        <f t="shared" si="13"/>
        <v>2.0685564898754252</v>
      </c>
      <c r="S36">
        <f t="shared" si="14"/>
        <v>-0.79566705719673525</v>
      </c>
      <c r="T36">
        <f t="shared" si="15"/>
        <v>2.0972324060847458</v>
      </c>
      <c r="U36">
        <f t="shared" si="8"/>
        <v>-0.47712125471966244</v>
      </c>
      <c r="W36" s="18" t="s">
        <v>41</v>
      </c>
      <c r="X36" s="17" t="s">
        <v>46</v>
      </c>
      <c r="Y36">
        <f t="shared" si="9"/>
        <v>0.24244603503443096</v>
      </c>
      <c r="Z36">
        <f t="shared" si="9"/>
        <v>0.44451328196460604</v>
      </c>
      <c r="AA36">
        <f t="shared" si="9"/>
        <v>0.54091966144604475</v>
      </c>
      <c r="AB36">
        <f t="shared" si="9"/>
        <v>0.58265416736939002</v>
      </c>
      <c r="AC36">
        <f t="shared" si="9"/>
        <v>0.53923211491576795</v>
      </c>
      <c r="AD36">
        <f t="shared" si="16"/>
        <v>0.68057626303071295</v>
      </c>
      <c r="AE36">
        <f t="shared" si="16"/>
        <v>0.57722667810879247</v>
      </c>
      <c r="AF36">
        <f t="shared" si="16"/>
        <v>0.37193438151302188</v>
      </c>
      <c r="AQ36" t="s">
        <v>153</v>
      </c>
      <c r="AR36" t="s">
        <v>153</v>
      </c>
      <c r="AS36">
        <v>0.78846000000000005</v>
      </c>
      <c r="AT36">
        <v>0.42218</v>
      </c>
      <c r="AU36">
        <v>-1.9797</v>
      </c>
      <c r="AV36">
        <v>-0.82193000000000005</v>
      </c>
      <c r="AW36">
        <v>4.8696999999999999</v>
      </c>
      <c r="AX36">
        <v>0.82359000000000004</v>
      </c>
      <c r="AY36">
        <v>2.1556000000000002</v>
      </c>
    </row>
    <row r="37" spans="1:51" x14ac:dyDescent="0.25">
      <c r="A37" s="18" t="s">
        <v>41</v>
      </c>
      <c r="B37" s="17" t="s">
        <v>47</v>
      </c>
      <c r="C37" s="13">
        <v>0.499</v>
      </c>
      <c r="D37" s="13">
        <v>7.5310877780680956</v>
      </c>
      <c r="E37" s="13">
        <v>66898860.40469265</v>
      </c>
      <c r="F37" s="13">
        <v>18.182422120356193</v>
      </c>
      <c r="G37" s="13">
        <v>136.13845816008657</v>
      </c>
      <c r="H37" s="13">
        <v>0.11115205224272973</v>
      </c>
      <c r="I37">
        <v>144.07853669328131</v>
      </c>
      <c r="J37">
        <v>0.63888888888888884</v>
      </c>
      <c r="L37" s="18" t="s">
        <v>41</v>
      </c>
      <c r="M37" s="17" t="s">
        <v>47</v>
      </c>
      <c r="N37" s="13">
        <v>0.499</v>
      </c>
      <c r="O37">
        <f t="shared" si="10"/>
        <v>0.87685770951987274</v>
      </c>
      <c r="P37">
        <f t="shared" si="11"/>
        <v>7.8254187197981828</v>
      </c>
      <c r="Q37">
        <f t="shared" si="12"/>
        <v>1.2596517360607691</v>
      </c>
      <c r="R37">
        <f t="shared" si="13"/>
        <v>2.1339808276821377</v>
      </c>
      <c r="S37">
        <f t="shared" si="14"/>
        <v>-0.95408251434632219</v>
      </c>
      <c r="T37">
        <f t="shared" si="15"/>
        <v>2.1585992890031727</v>
      </c>
      <c r="U37">
        <f t="shared" si="8"/>
        <v>-0.19457466474969443</v>
      </c>
      <c r="W37" s="18" t="s">
        <v>41</v>
      </c>
      <c r="X37" s="17" t="s">
        <v>47</v>
      </c>
      <c r="Y37">
        <f t="shared" si="9"/>
        <v>0.33261482990696062</v>
      </c>
      <c r="Z37">
        <f t="shared" si="9"/>
        <v>0.27843891882120747</v>
      </c>
      <c r="AA37">
        <f t="shared" si="9"/>
        <v>0.54163878985947322</v>
      </c>
      <c r="AB37">
        <f t="shared" si="9"/>
        <v>0.66705038238342018</v>
      </c>
      <c r="AC37">
        <f t="shared" si="9"/>
        <v>0.58678299564670711</v>
      </c>
      <c r="AD37">
        <f t="shared" si="16"/>
        <v>0.54987780407210007</v>
      </c>
      <c r="AE37">
        <f t="shared" si="16"/>
        <v>0.62400795754451333</v>
      </c>
      <c r="AF37">
        <f t="shared" si="16"/>
        <v>0.74386876302604366</v>
      </c>
      <c r="AQ37" t="s">
        <v>153</v>
      </c>
      <c r="AR37" t="s">
        <v>153</v>
      </c>
      <c r="AS37">
        <v>0.62916000000000005</v>
      </c>
      <c r="AT37">
        <v>0.96384000000000003</v>
      </c>
      <c r="AU37">
        <v>-1.0593999999999999</v>
      </c>
      <c r="AV37">
        <v>-0.19746</v>
      </c>
      <c r="AW37">
        <v>2.573</v>
      </c>
      <c r="AX37">
        <v>0.83991000000000005</v>
      </c>
      <c r="AY37">
        <v>-0.58701999999999999</v>
      </c>
    </row>
    <row r="38" spans="1:51" x14ac:dyDescent="0.25">
      <c r="A38" s="18" t="s">
        <v>41</v>
      </c>
      <c r="B38" s="17" t="s">
        <v>48</v>
      </c>
      <c r="C38" s="13">
        <v>0.44519999999999998</v>
      </c>
      <c r="D38" s="13">
        <v>5.5785835393097001</v>
      </c>
      <c r="E38" s="13">
        <v>56548580.52425047</v>
      </c>
      <c r="F38" s="13">
        <v>27.64445494506862</v>
      </c>
      <c r="G38" s="13">
        <v>142.72997896047133</v>
      </c>
      <c r="H38" s="13">
        <v>8.7262258035270671E-2</v>
      </c>
      <c r="I38">
        <v>161.2696895344269</v>
      </c>
      <c r="J38">
        <v>0.48648648648648651</v>
      </c>
      <c r="L38" s="18" t="s">
        <v>41</v>
      </c>
      <c r="M38" s="17" t="s">
        <v>48</v>
      </c>
      <c r="N38" s="13">
        <v>0.44519999999999998</v>
      </c>
      <c r="O38">
        <f t="shared" si="10"/>
        <v>0.74652394102486663</v>
      </c>
      <c r="P38">
        <f t="shared" si="11"/>
        <v>7.7524217077898125</v>
      </c>
      <c r="Q38">
        <f t="shared" si="12"/>
        <v>1.4416080315443294</v>
      </c>
      <c r="R38">
        <f t="shared" si="13"/>
        <v>2.1545152017739575</v>
      </c>
      <c r="S38">
        <f t="shared" si="14"/>
        <v>-1.0591735532152313</v>
      </c>
      <c r="T38">
        <f t="shared" si="15"/>
        <v>2.2075527498755489</v>
      </c>
      <c r="U38">
        <f t="shared" si="8"/>
        <v>-0.31292921896368892</v>
      </c>
      <c r="W38" s="18" t="s">
        <v>41</v>
      </c>
      <c r="X38" s="17" t="s">
        <v>48</v>
      </c>
      <c r="Y38">
        <f t="shared" si="9"/>
        <v>0.24777957813933593</v>
      </c>
      <c r="Z38">
        <f t="shared" si="9"/>
        <v>0.21602289039258904</v>
      </c>
      <c r="AA38">
        <f t="shared" si="9"/>
        <v>0.52165611709320547</v>
      </c>
      <c r="AB38">
        <f t="shared" si="9"/>
        <v>0.71946176035339326</v>
      </c>
      <c r="AC38">
        <f t="shared" si="9"/>
        <v>0.60170752688475082</v>
      </c>
      <c r="AD38">
        <f t="shared" si="16"/>
        <v>0.46317391117131862</v>
      </c>
      <c r="AE38">
        <f t="shared" si="16"/>
        <v>0.66132622145992903</v>
      </c>
      <c r="AF38">
        <f t="shared" si="16"/>
        <v>0.58807099556578035</v>
      </c>
      <c r="AQ38" t="s">
        <v>153</v>
      </c>
      <c r="AR38" t="s">
        <v>153</v>
      </c>
      <c r="AS38">
        <v>0.81174999999999997</v>
      </c>
      <c r="AT38">
        <v>-0.44540999999999997</v>
      </c>
      <c r="AU38">
        <v>-7.8836000000000003E-2</v>
      </c>
      <c r="AV38">
        <v>-6.4256999999999995E-2</v>
      </c>
      <c r="AW38">
        <v>-0.80313000000000001</v>
      </c>
      <c r="AX38">
        <v>-0.27848000000000001</v>
      </c>
      <c r="AY38">
        <v>0.25808999999999999</v>
      </c>
    </row>
    <row r="39" spans="1:51" x14ac:dyDescent="0.25">
      <c r="A39" s="18" t="s">
        <v>41</v>
      </c>
      <c r="B39" s="17" t="s">
        <v>49</v>
      </c>
      <c r="C39" s="13">
        <v>0.40429999999999999</v>
      </c>
      <c r="D39" s="13">
        <v>3.9050084775167897</v>
      </c>
      <c r="E39" s="13">
        <v>45895365.123307437</v>
      </c>
      <c r="F39" s="13">
        <v>42.708327276051996</v>
      </c>
      <c r="G39" s="13">
        <v>149.47517128980539</v>
      </c>
      <c r="H39" s="13">
        <v>6.6041093066944639E-2</v>
      </c>
      <c r="I39">
        <v>166.12994490326176</v>
      </c>
      <c r="J39">
        <v>0.70588235294117652</v>
      </c>
      <c r="L39" s="18" t="s">
        <v>41</v>
      </c>
      <c r="M39" s="17" t="s">
        <v>49</v>
      </c>
      <c r="N39" s="13">
        <v>0.40429999999999999</v>
      </c>
      <c r="O39">
        <f t="shared" si="10"/>
        <v>0.59162198103912333</v>
      </c>
      <c r="P39">
        <f t="shared" si="11"/>
        <v>7.6617688292625816</v>
      </c>
      <c r="Q39">
        <f t="shared" si="12"/>
        <v>1.630512562084599</v>
      </c>
      <c r="R39">
        <f t="shared" si="13"/>
        <v>2.1745690597685527</v>
      </c>
      <c r="S39">
        <f t="shared" si="14"/>
        <v>-1.180185747204916</v>
      </c>
      <c r="T39">
        <f t="shared" si="15"/>
        <v>2.2204479210372514</v>
      </c>
      <c r="U39">
        <f t="shared" si="8"/>
        <v>-0.15126767533064908</v>
      </c>
      <c r="W39" s="18" t="s">
        <v>41</v>
      </c>
      <c r="X39" s="17" t="s">
        <v>49</v>
      </c>
      <c r="Y39">
        <f t="shared" si="9"/>
        <v>0.18328586443495212</v>
      </c>
      <c r="Z39">
        <f t="shared" si="9"/>
        <v>0.14184130836851577</v>
      </c>
      <c r="AA39">
        <f t="shared" si="9"/>
        <v>0.49684021357756353</v>
      </c>
      <c r="AB39">
        <f t="shared" si="9"/>
        <v>0.77387453416852603</v>
      </c>
      <c r="AC39">
        <f t="shared" si="9"/>
        <v>0.61628281555658138</v>
      </c>
      <c r="AD39">
        <f t="shared" si="16"/>
        <v>0.36333449174700178</v>
      </c>
      <c r="AE39">
        <f t="shared" si="16"/>
        <v>0.67115648457250943</v>
      </c>
      <c r="AF39">
        <f t="shared" si="16"/>
        <v>0.80087655889601206</v>
      </c>
      <c r="AQ39" t="s">
        <v>153</v>
      </c>
      <c r="AR39" t="s">
        <v>153</v>
      </c>
      <c r="AS39">
        <v>0.89771000000000001</v>
      </c>
      <c r="AT39">
        <v>-0.61848999999999998</v>
      </c>
      <c r="AU39">
        <v>-0.98341999999999996</v>
      </c>
      <c r="AV39">
        <v>-0.50394000000000005</v>
      </c>
      <c r="AW39">
        <v>-8.0399999999999999E-2</v>
      </c>
      <c r="AX39">
        <v>5.3566999999999997E-2</v>
      </c>
      <c r="AY39">
        <v>1.5657999999999998E-2</v>
      </c>
    </row>
    <row r="40" spans="1:51" x14ac:dyDescent="0.25">
      <c r="A40" s="18" t="s">
        <v>41</v>
      </c>
      <c r="B40" s="17" t="s">
        <v>50</v>
      </c>
      <c r="C40" s="13">
        <v>0.65189418686482903</v>
      </c>
      <c r="D40" s="13">
        <v>25.661484280824624</v>
      </c>
      <c r="E40" s="13">
        <v>82986184.637582541</v>
      </c>
      <c r="F40" s="13">
        <v>4.2910116817716029</v>
      </c>
      <c r="G40" s="13">
        <v>106.33161041825402</v>
      </c>
      <c r="H40" s="13">
        <v>0.22396889048888616</v>
      </c>
      <c r="I40">
        <v>116.95011054414553</v>
      </c>
      <c r="J40">
        <v>0.34090909090909088</v>
      </c>
      <c r="L40" s="18" t="s">
        <v>41</v>
      </c>
      <c r="M40" s="17" t="s">
        <v>50</v>
      </c>
      <c r="N40" s="13">
        <v>0.65189418686482903</v>
      </c>
      <c r="O40">
        <f t="shared" si="10"/>
        <v>1.4092817727064406</v>
      </c>
      <c r="P40">
        <f t="shared" si="11"/>
        <v>7.9190057979777135</v>
      </c>
      <c r="Q40">
        <f t="shared" si="12"/>
        <v>0.63255969684962365</v>
      </c>
      <c r="R40">
        <f t="shared" si="13"/>
        <v>2.0266623914230322</v>
      </c>
      <c r="S40">
        <f t="shared" si="14"/>
        <v>-0.64981230143053526</v>
      </c>
      <c r="T40">
        <f t="shared" si="15"/>
        <v>2.0680006366512833</v>
      </c>
      <c r="U40">
        <f t="shared" si="8"/>
        <v>-0.46736141743050624</v>
      </c>
      <c r="W40" s="18" t="s">
        <v>41</v>
      </c>
      <c r="X40" s="17" t="s">
        <v>50</v>
      </c>
      <c r="Y40">
        <f t="shared" si="9"/>
        <v>0.57370807965573434</v>
      </c>
      <c r="Z40">
        <f t="shared" si="9"/>
        <v>0.53341348026962199</v>
      </c>
      <c r="AA40">
        <f t="shared" si="9"/>
        <v>0.56725792010823239</v>
      </c>
      <c r="AB40">
        <f t="shared" si="9"/>
        <v>0.48642042505377053</v>
      </c>
      <c r="AC40">
        <f t="shared" si="9"/>
        <v>0.5087831819097457</v>
      </c>
      <c r="AD40">
        <f t="shared" si="16"/>
        <v>0.8009116908572198</v>
      </c>
      <c r="AE40">
        <f t="shared" si="16"/>
        <v>0.55494267883698412</v>
      </c>
      <c r="AF40">
        <f t="shared" si="16"/>
        <v>0.38478188764004989</v>
      </c>
      <c r="AQ40" t="s">
        <v>153</v>
      </c>
      <c r="AR40" t="s">
        <v>153</v>
      </c>
      <c r="AS40">
        <v>1.0156000000000001</v>
      </c>
      <c r="AT40">
        <v>-1.4519</v>
      </c>
      <c r="AU40">
        <v>-0.28700999999999999</v>
      </c>
      <c r="AV40">
        <v>-1.1713</v>
      </c>
      <c r="AW40">
        <v>0.27589999999999998</v>
      </c>
      <c r="AX40">
        <v>0.24861</v>
      </c>
      <c r="AY40">
        <v>-0.29943999999999998</v>
      </c>
    </row>
    <row r="41" spans="1:51" x14ac:dyDescent="0.25">
      <c r="A41" s="18" t="s">
        <v>41</v>
      </c>
      <c r="B41" s="17" t="s">
        <v>51</v>
      </c>
      <c r="C41" s="13">
        <v>0.2880655420224314</v>
      </c>
      <c r="D41" s="13">
        <v>9.2046628398610064</v>
      </c>
      <c r="E41" s="13">
        <v>100567200.45179076</v>
      </c>
      <c r="F41" s="13">
        <v>16.412333141930485</v>
      </c>
      <c r="G41" s="13">
        <v>145.25623007246858</v>
      </c>
      <c r="H41" s="13">
        <v>0.15197930191314868</v>
      </c>
      <c r="I41">
        <v>167.52221174777236</v>
      </c>
      <c r="J41">
        <v>0.5</v>
      </c>
      <c r="L41" s="18" t="s">
        <v>41</v>
      </c>
      <c r="M41" s="17" t="s">
        <v>51</v>
      </c>
      <c r="N41" s="13">
        <v>0.2880655420224314</v>
      </c>
      <c r="O41">
        <f t="shared" si="10"/>
        <v>0.9640078852387729</v>
      </c>
      <c r="P41">
        <f t="shared" si="11"/>
        <v>8.0024563605861054</v>
      </c>
      <c r="Q41">
        <f t="shared" si="12"/>
        <v>1.2151703238099674</v>
      </c>
      <c r="R41">
        <f t="shared" si="13"/>
        <v>2.1621347684501164</v>
      </c>
      <c r="S41">
        <f t="shared" si="14"/>
        <v>-0.81821555466699614</v>
      </c>
      <c r="T41">
        <f t="shared" si="15"/>
        <v>2.2240723982382531</v>
      </c>
      <c r="U41">
        <f t="shared" si="8"/>
        <v>-0.3010299956639812</v>
      </c>
      <c r="W41" s="18" t="s">
        <v>41</v>
      </c>
      <c r="X41" s="17" t="s">
        <v>51</v>
      </c>
      <c r="Y41">
        <f t="shared" si="9"/>
        <v>0</v>
      </c>
      <c r="Z41">
        <f t="shared" si="9"/>
        <v>0.32017459414190069</v>
      </c>
      <c r="AA41">
        <f t="shared" si="9"/>
        <v>0.59010221522230122</v>
      </c>
      <c r="AB41">
        <f t="shared" si="9"/>
        <v>0.65423778854642589</v>
      </c>
      <c r="AC41">
        <f t="shared" si="9"/>
        <v>0.60724548291741087</v>
      </c>
      <c r="AD41">
        <f t="shared" si="16"/>
        <v>0.66197294032330534</v>
      </c>
      <c r="AE41">
        <f t="shared" si="16"/>
        <v>0.67391950059491101</v>
      </c>
      <c r="AF41">
        <f t="shared" si="16"/>
        <v>0.60373471410130586</v>
      </c>
      <c r="AQ41" t="s">
        <v>153</v>
      </c>
      <c r="AR41" t="s">
        <v>153</v>
      </c>
      <c r="AS41">
        <v>0.30053000000000002</v>
      </c>
      <c r="AT41">
        <v>1.3442000000000001</v>
      </c>
      <c r="AU41">
        <v>-0.62599000000000005</v>
      </c>
      <c r="AV41">
        <v>1.6742999999999999</v>
      </c>
      <c r="AW41">
        <v>-0.17141999999999999</v>
      </c>
      <c r="AX41">
        <v>6.0067000000000002E-2</v>
      </c>
      <c r="AY41">
        <v>0.90783999999999998</v>
      </c>
    </row>
    <row r="42" spans="1:51" x14ac:dyDescent="0.25">
      <c r="A42" s="18" t="s">
        <v>41</v>
      </c>
      <c r="B42" s="17" t="s">
        <v>52</v>
      </c>
      <c r="C42" s="13">
        <v>0.52010012266372441</v>
      </c>
      <c r="D42" s="13">
        <v>12.551812963446826</v>
      </c>
      <c r="E42" s="13">
        <v>77704359.580416769</v>
      </c>
      <c r="F42" s="13">
        <v>10.990680855906648</v>
      </c>
      <c r="G42" s="13">
        <v>126.29830567246785</v>
      </c>
      <c r="H42" s="13">
        <v>0.15608219808990953</v>
      </c>
      <c r="I42">
        <v>137.57771185271676</v>
      </c>
      <c r="J42">
        <v>0.33333333333333331</v>
      </c>
      <c r="L42" s="18" t="s">
        <v>41</v>
      </c>
      <c r="M42" s="17" t="s">
        <v>52</v>
      </c>
      <c r="N42" s="13">
        <v>0.52010012266372441</v>
      </c>
      <c r="O42">
        <f t="shared" si="10"/>
        <v>1.0987064591362292</v>
      </c>
      <c r="P42">
        <f t="shared" si="11"/>
        <v>7.8904453854496239</v>
      </c>
      <c r="Q42">
        <f t="shared" si="12"/>
        <v>1.0410245971372492</v>
      </c>
      <c r="R42">
        <f t="shared" si="13"/>
        <v>2.1013975244109644</v>
      </c>
      <c r="S42">
        <f t="shared" si="14"/>
        <v>-0.80664662744492921</v>
      </c>
      <c r="T42">
        <f t="shared" si="15"/>
        <v>2.1385480821305722</v>
      </c>
      <c r="U42">
        <f t="shared" si="8"/>
        <v>-0.47712125471966244</v>
      </c>
      <c r="W42" s="18" t="s">
        <v>41</v>
      </c>
      <c r="X42" s="17" t="s">
        <v>52</v>
      </c>
      <c r="Y42">
        <f t="shared" si="9"/>
        <v>0.36588684140333283</v>
      </c>
      <c r="Z42">
        <f t="shared" si="9"/>
        <v>0.38468090064066607</v>
      </c>
      <c r="AA42">
        <f t="shared" si="9"/>
        <v>0.5594396086196336</v>
      </c>
      <c r="AB42">
        <f t="shared" si="9"/>
        <v>0.60407619629020115</v>
      </c>
      <c r="AC42">
        <f t="shared" si="9"/>
        <v>0.56310121575242711</v>
      </c>
      <c r="AD42">
        <f t="shared" si="16"/>
        <v>0.6715177220443258</v>
      </c>
      <c r="AE42">
        <f t="shared" si="16"/>
        <v>0.6087224962807003</v>
      </c>
      <c r="AF42">
        <f t="shared" si="16"/>
        <v>0.37193438151302188</v>
      </c>
      <c r="AQ42" t="s">
        <v>153</v>
      </c>
      <c r="AR42" t="s">
        <v>153</v>
      </c>
      <c r="AS42">
        <v>1.1187</v>
      </c>
      <c r="AT42">
        <v>0.59182000000000001</v>
      </c>
      <c r="AU42">
        <v>-0.55201</v>
      </c>
      <c r="AV42">
        <v>-1.4176</v>
      </c>
      <c r="AW42">
        <v>-0.35034999999999999</v>
      </c>
      <c r="AX42">
        <v>0.28259000000000001</v>
      </c>
      <c r="AY42">
        <v>-0.85233000000000003</v>
      </c>
    </row>
    <row r="43" spans="1:51" x14ac:dyDescent="0.25">
      <c r="A43" s="18" t="s">
        <v>41</v>
      </c>
      <c r="B43" s="17" t="s">
        <v>53</v>
      </c>
      <c r="C43" s="13">
        <v>0.43330000000000002</v>
      </c>
      <c r="D43" s="13">
        <v>10.878237901653916</v>
      </c>
      <c r="E43" s="13">
        <v>38394072.021305129</v>
      </c>
      <c r="F43" s="13">
        <v>10.31370996413858</v>
      </c>
      <c r="G43" s="13">
        <v>109.21446805521332</v>
      </c>
      <c r="H43" s="13">
        <v>0.1007592038266102</v>
      </c>
      <c r="I43">
        <v>118.01843379467994</v>
      </c>
      <c r="J43">
        <v>0.6</v>
      </c>
      <c r="L43" s="18" t="s">
        <v>41</v>
      </c>
      <c r="M43" s="17" t="s">
        <v>53</v>
      </c>
      <c r="N43" s="13">
        <v>0.43330000000000002</v>
      </c>
      <c r="O43">
        <f t="shared" si="10"/>
        <v>1.0365585523873846</v>
      </c>
      <c r="P43">
        <f t="shared" si="11"/>
        <v>7.5842641752223718</v>
      </c>
      <c r="Q43">
        <f t="shared" si="12"/>
        <v>1.0134149142778659</v>
      </c>
      <c r="R43">
        <f t="shared" si="13"/>
        <v>2.0382801748186448</v>
      </c>
      <c r="S43">
        <f t="shared" si="14"/>
        <v>-0.99671527284399142</v>
      </c>
      <c r="T43">
        <f t="shared" si="15"/>
        <v>2.0719498468828701</v>
      </c>
      <c r="U43">
        <f t="shared" si="8"/>
        <v>-0.22184874961635639</v>
      </c>
      <c r="W43" s="18" t="s">
        <v>41</v>
      </c>
      <c r="X43" s="17" t="s">
        <v>53</v>
      </c>
      <c r="Y43">
        <f t="shared" si="9"/>
        <v>0.22901490349185022</v>
      </c>
      <c r="Z43">
        <f t="shared" si="9"/>
        <v>0.35491865591156008</v>
      </c>
      <c r="AA43">
        <f t="shared" si="9"/>
        <v>0.47562358981533726</v>
      </c>
      <c r="AB43">
        <f t="shared" si="9"/>
        <v>0.59612339905321321</v>
      </c>
      <c r="AC43">
        <f t="shared" si="9"/>
        <v>0.51722707069979745</v>
      </c>
      <c r="AD43">
        <f t="shared" si="16"/>
        <v>0.51470424249509705</v>
      </c>
      <c r="AE43">
        <f t="shared" si="16"/>
        <v>0.55795324575203908</v>
      </c>
      <c r="AF43">
        <f t="shared" si="16"/>
        <v>0.70796611813022736</v>
      </c>
      <c r="AQ43" t="s">
        <v>153</v>
      </c>
      <c r="AR43" t="s">
        <v>153</v>
      </c>
      <c r="AS43">
        <v>0.66261000000000003</v>
      </c>
      <c r="AT43">
        <v>0.68686999999999998</v>
      </c>
      <c r="AU43">
        <v>-1.0993999999999999</v>
      </c>
      <c r="AV43">
        <v>0.51559999999999995</v>
      </c>
      <c r="AW43">
        <v>0.20358000000000001</v>
      </c>
      <c r="AX43">
        <v>-6.3229999999999995E-2</v>
      </c>
      <c r="AY43">
        <v>-1.2342</v>
      </c>
    </row>
    <row r="44" spans="1:51" x14ac:dyDescent="0.25">
      <c r="A44" s="18" t="s">
        <v>41</v>
      </c>
      <c r="B44" s="17" t="s">
        <v>54</v>
      </c>
      <c r="C44" s="13">
        <v>0.42521809692440576</v>
      </c>
      <c r="D44" s="13">
        <v>5.2996543623442145</v>
      </c>
      <c r="E44" s="13">
        <v>21923749.595242534</v>
      </c>
      <c r="F44" s="13">
        <v>22.357995125289467</v>
      </c>
      <c r="G44" s="13">
        <v>113.86099429269082</v>
      </c>
      <c r="H44" s="13">
        <v>5.3087310803706024E-2</v>
      </c>
      <c r="I44">
        <v>117.49707095011324</v>
      </c>
      <c r="J44">
        <v>0.6</v>
      </c>
      <c r="L44" s="18" t="s">
        <v>41</v>
      </c>
      <c r="M44" s="17" t="s">
        <v>54</v>
      </c>
      <c r="N44" s="13">
        <v>0.42521809692440576</v>
      </c>
      <c r="O44">
        <f t="shared" si="10"/>
        <v>0.72424754631371435</v>
      </c>
      <c r="P44">
        <f t="shared" si="11"/>
        <v>7.3409148330815412</v>
      </c>
      <c r="Q44">
        <f t="shared" si="12"/>
        <v>1.3494328571275664</v>
      </c>
      <c r="R44">
        <f t="shared" si="13"/>
        <v>2.0563749719745941</v>
      </c>
      <c r="S44">
        <f t="shared" si="14"/>
        <v>-1.2750092737677419</v>
      </c>
      <c r="T44">
        <f t="shared" si="15"/>
        <v>2.0700270403434278</v>
      </c>
      <c r="U44">
        <f t="shared" si="8"/>
        <v>-0.22184874961635639</v>
      </c>
      <c r="W44" s="18" t="s">
        <v>41</v>
      </c>
      <c r="X44" s="17" t="s">
        <v>54</v>
      </c>
      <c r="Y44">
        <f t="shared" si="9"/>
        <v>0.21627084620226697</v>
      </c>
      <c r="Z44">
        <f t="shared" si="9"/>
        <v>0.20535486397369759</v>
      </c>
      <c r="AA44">
        <f t="shared" si="9"/>
        <v>0.4090075717332663</v>
      </c>
      <c r="AB44">
        <f t="shared" si="9"/>
        <v>0.69291127528791963</v>
      </c>
      <c r="AC44">
        <f t="shared" si="9"/>
        <v>0.53037849982018204</v>
      </c>
      <c r="AD44">
        <f t="shared" si="16"/>
        <v>0.28510166637895812</v>
      </c>
      <c r="AE44">
        <f t="shared" si="16"/>
        <v>0.55648744945044015</v>
      </c>
      <c r="AF44">
        <f t="shared" si="16"/>
        <v>0.70796611813022736</v>
      </c>
      <c r="AQ44" t="s">
        <v>153</v>
      </c>
      <c r="AR44" t="s">
        <v>153</v>
      </c>
      <c r="AS44">
        <v>0.56106</v>
      </c>
      <c r="AT44">
        <v>-0.20746999999999999</v>
      </c>
      <c r="AU44">
        <v>-0.23449</v>
      </c>
      <c r="AV44">
        <v>-0.87216000000000005</v>
      </c>
      <c r="AW44">
        <v>-0.50887000000000004</v>
      </c>
      <c r="AX44">
        <v>0.19306000000000001</v>
      </c>
      <c r="AY44">
        <v>0.30467</v>
      </c>
    </row>
    <row r="45" spans="1:51" x14ac:dyDescent="0.25">
      <c r="A45" s="18" t="s">
        <v>41</v>
      </c>
      <c r="B45" s="17" t="s">
        <v>55</v>
      </c>
      <c r="C45" s="13">
        <v>0.38656083337514391</v>
      </c>
      <c r="D45" s="13">
        <v>16.456821440963612</v>
      </c>
      <c r="E45" s="13">
        <v>14140969.014884425</v>
      </c>
      <c r="F45" s="13">
        <v>5.4776610413929099</v>
      </c>
      <c r="G45" s="13">
        <v>77.735285762789857</v>
      </c>
      <c r="H45" s="13">
        <v>7.3681749525379134E-2</v>
      </c>
      <c r="I45">
        <v>81.093019960094267</v>
      </c>
      <c r="J45">
        <v>0.43243243243243246</v>
      </c>
      <c r="L45" s="18" t="s">
        <v>41</v>
      </c>
      <c r="M45" s="17" t="s">
        <v>55</v>
      </c>
      <c r="N45" s="13">
        <v>0.38656083337514391</v>
      </c>
      <c r="O45">
        <f t="shared" si="10"/>
        <v>1.2163459570030295</v>
      </c>
      <c r="P45">
        <f t="shared" si="11"/>
        <v>7.1504791706629902</v>
      </c>
      <c r="Q45">
        <f t="shared" si="12"/>
        <v>0.73859515453218449</v>
      </c>
      <c r="R45">
        <f t="shared" si="13"/>
        <v>1.8906181994122204</v>
      </c>
      <c r="S45">
        <f t="shared" si="14"/>
        <v>-1.1326400706478328</v>
      </c>
      <c r="T45">
        <f t="shared" si="15"/>
        <v>1.9089834741461305</v>
      </c>
      <c r="U45">
        <f t="shared" si="8"/>
        <v>-0.36408174141107019</v>
      </c>
      <c r="W45" s="18" t="s">
        <v>41</v>
      </c>
      <c r="X45" s="17" t="s">
        <v>55</v>
      </c>
      <c r="Y45">
        <f t="shared" si="9"/>
        <v>0.15531362155823258</v>
      </c>
      <c r="Z45">
        <f t="shared" si="9"/>
        <v>0.44101772207972351</v>
      </c>
      <c r="AA45">
        <f t="shared" si="9"/>
        <v>0.35687648553619039</v>
      </c>
      <c r="AB45">
        <f t="shared" si="9"/>
        <v>0.51696327841342204</v>
      </c>
      <c r="AC45">
        <f t="shared" si="9"/>
        <v>0.40990528164646822</v>
      </c>
      <c r="AD45">
        <f t="shared" si="16"/>
        <v>0.4025613877075872</v>
      </c>
      <c r="AE45">
        <f t="shared" si="16"/>
        <v>0.43372051534340295</v>
      </c>
      <c r="AF45">
        <f t="shared" si="16"/>
        <v>0.52073561628790643</v>
      </c>
      <c r="AQ45" t="s">
        <v>153</v>
      </c>
      <c r="AR45" t="s">
        <v>153</v>
      </c>
      <c r="AS45">
        <v>0.59440000000000004</v>
      </c>
      <c r="AT45">
        <v>-1.4116</v>
      </c>
      <c r="AU45">
        <v>-0.77354999999999996</v>
      </c>
      <c r="AV45">
        <v>-1.3366</v>
      </c>
      <c r="AW45">
        <v>-0.59802999999999995</v>
      </c>
      <c r="AX45">
        <v>0.12082</v>
      </c>
      <c r="AY45">
        <v>0.40844999999999998</v>
      </c>
    </row>
    <row r="46" spans="1:51" x14ac:dyDescent="0.25">
      <c r="A46" s="18" t="s">
        <v>41</v>
      </c>
      <c r="B46" s="17" t="s">
        <v>56</v>
      </c>
      <c r="C46" s="13">
        <v>0.41849999999999998</v>
      </c>
      <c r="D46" s="13">
        <v>5.8575127162751857</v>
      </c>
      <c r="E46" s="13">
        <v>79459704.744554222</v>
      </c>
      <c r="F46" s="13">
        <v>27.618202109830815</v>
      </c>
      <c r="G46" s="13">
        <v>153.72186795828404</v>
      </c>
      <c r="H46" s="13">
        <v>0.1083494337948578</v>
      </c>
      <c r="I46">
        <v>148.77832205829259</v>
      </c>
      <c r="J46">
        <v>0.76</v>
      </c>
      <c r="L46" s="18" t="s">
        <v>41</v>
      </c>
      <c r="M46" s="17" t="s">
        <v>56</v>
      </c>
      <c r="N46" s="13">
        <v>0.41849999999999998</v>
      </c>
      <c r="O46">
        <f t="shared" si="10"/>
        <v>0.76771324009480468</v>
      </c>
      <c r="P46">
        <f t="shared" si="11"/>
        <v>7.9001469469759629</v>
      </c>
      <c r="Q46">
        <f t="shared" si="12"/>
        <v>1.4411954034535572</v>
      </c>
      <c r="R46">
        <f t="shared" si="13"/>
        <v>2.1867356531735642</v>
      </c>
      <c r="S46">
        <f t="shared" si="14"/>
        <v>-0.9651733538449605</v>
      </c>
      <c r="T46">
        <f t="shared" si="15"/>
        <v>2.1725396563690444</v>
      </c>
      <c r="U46">
        <f t="shared" si="8"/>
        <v>-0.11918640771920865</v>
      </c>
      <c r="W46" s="18" t="s">
        <v>41</v>
      </c>
      <c r="X46" s="17" t="s">
        <v>56</v>
      </c>
      <c r="Y46">
        <f t="shared" si="9"/>
        <v>0.2056773249386746</v>
      </c>
      <c r="Z46">
        <f t="shared" si="9"/>
        <v>0.22617031349255431</v>
      </c>
      <c r="AA46">
        <f t="shared" si="9"/>
        <v>0.56209537662943121</v>
      </c>
      <c r="AB46">
        <f t="shared" si="9"/>
        <v>0.71934290540105972</v>
      </c>
      <c r="AC46">
        <f t="shared" si="9"/>
        <v>0.62512558342093061</v>
      </c>
      <c r="AD46">
        <f t="shared" si="16"/>
        <v>0.54072746194569654</v>
      </c>
      <c r="AE46">
        <f t="shared" si="16"/>
        <v>0.63463499594316131</v>
      </c>
      <c r="AF46">
        <f t="shared" si="16"/>
        <v>0.84310720987814958</v>
      </c>
      <c r="AQ46" t="s">
        <v>153</v>
      </c>
      <c r="AR46" t="s">
        <v>153</v>
      </c>
      <c r="AS46">
        <v>0.10537000000000001</v>
      </c>
      <c r="AT46">
        <v>-6.3635999999999998E-2</v>
      </c>
      <c r="AU46">
        <v>-1.0578000000000001</v>
      </c>
      <c r="AV46">
        <v>-1.6805000000000001</v>
      </c>
      <c r="AW46">
        <v>0.75341999999999998</v>
      </c>
      <c r="AX46">
        <v>0.11366999999999999</v>
      </c>
      <c r="AY46">
        <v>0.43679000000000001</v>
      </c>
    </row>
    <row r="47" spans="1:51" x14ac:dyDescent="0.25">
      <c r="A47" s="18" t="s">
        <v>25</v>
      </c>
      <c r="B47" s="17" t="s">
        <v>26</v>
      </c>
      <c r="C47" s="13">
        <v>0.67960264177396057</v>
      </c>
      <c r="D47" s="13">
        <v>19.803971564549435</v>
      </c>
      <c r="E47" s="13">
        <v>12951273.885983611</v>
      </c>
      <c r="F47" s="13">
        <v>3.6796255280096375</v>
      </c>
      <c r="G47" s="13">
        <v>71.945245296675367</v>
      </c>
      <c r="H47" s="13">
        <v>8.0112537011196167E-2</v>
      </c>
      <c r="I47">
        <v>75.177353601098659</v>
      </c>
      <c r="J47">
        <v>0.94444444444444442</v>
      </c>
      <c r="L47" s="18" t="s">
        <v>25</v>
      </c>
      <c r="M47" s="17" t="s">
        <v>26</v>
      </c>
      <c r="N47" s="13">
        <v>0.67960264177396057</v>
      </c>
      <c r="O47">
        <f t="shared" si="10"/>
        <v>1.2967522940799607</v>
      </c>
      <c r="P47">
        <f t="shared" si="11"/>
        <v>7.1123124876793531</v>
      </c>
      <c r="Q47">
        <f t="shared" si="12"/>
        <v>0.56580362318597199</v>
      </c>
      <c r="R47">
        <f t="shared" si="13"/>
        <v>1.8570020976520654</v>
      </c>
      <c r="S47">
        <f t="shared" si="14"/>
        <v>-1.0962995147680945</v>
      </c>
      <c r="T47">
        <f t="shared" si="15"/>
        <v>1.8760870335795934</v>
      </c>
      <c r="U47">
        <f t="shared" si="8"/>
        <v>-2.4823583725032152E-2</v>
      </c>
      <c r="W47" s="18" t="s">
        <v>25</v>
      </c>
      <c r="X47" s="17" t="s">
        <v>26</v>
      </c>
      <c r="Y47">
        <f t="shared" si="9"/>
        <v>0.61740052850904392</v>
      </c>
      <c r="Z47">
        <f t="shared" si="9"/>
        <v>0.4795238151574136</v>
      </c>
      <c r="AA47">
        <f t="shared" si="9"/>
        <v>0.34642849162996792</v>
      </c>
      <c r="AB47">
        <f t="shared" si="9"/>
        <v>0.46719175368915078</v>
      </c>
      <c r="AC47">
        <f t="shared" si="9"/>
        <v>0.38547285635912748</v>
      </c>
      <c r="AD47">
        <f t="shared" si="16"/>
        <v>0.43254365545243356</v>
      </c>
      <c r="AE47">
        <f t="shared" si="16"/>
        <v>0.40864285936029854</v>
      </c>
      <c r="AF47">
        <f t="shared" si="16"/>
        <v>0.96732310851570391</v>
      </c>
      <c r="AQ47" t="s">
        <v>153</v>
      </c>
      <c r="AR47" t="s">
        <v>153</v>
      </c>
      <c r="AS47">
        <v>1.0737000000000001</v>
      </c>
      <c r="AT47">
        <v>-0.69289000000000001</v>
      </c>
      <c r="AU47">
        <v>0.33426</v>
      </c>
      <c r="AV47">
        <v>-0.73031000000000001</v>
      </c>
      <c r="AW47">
        <v>-0.23144000000000001</v>
      </c>
      <c r="AX47">
        <v>0.17086999999999999</v>
      </c>
      <c r="AY47">
        <v>-0.91047999999999996</v>
      </c>
    </row>
    <row r="48" spans="1:51" x14ac:dyDescent="0.25">
      <c r="A48" s="18" t="s">
        <v>25</v>
      </c>
      <c r="B48" s="17" t="s">
        <v>27</v>
      </c>
      <c r="C48" s="13">
        <v>0.70348502853313366</v>
      </c>
      <c r="D48" s="13">
        <v>130.23782910953534</v>
      </c>
      <c r="E48" s="13">
        <v>4448672.2528409101</v>
      </c>
      <c r="F48" s="13">
        <v>0.26531867543109744</v>
      </c>
      <c r="G48" s="13">
        <v>34.381566249081295</v>
      </c>
      <c r="H48" s="13">
        <v>0.12081624188051072</v>
      </c>
      <c r="I48">
        <v>36.739297511334598</v>
      </c>
      <c r="J48">
        <v>0.39534883720930231</v>
      </c>
      <c r="L48" s="18" t="s">
        <v>25</v>
      </c>
      <c r="M48" s="17" t="s">
        <v>27</v>
      </c>
      <c r="N48" s="13">
        <v>0.70348502853313366</v>
      </c>
      <c r="O48">
        <f t="shared" si="10"/>
        <v>2.1147371484971589</v>
      </c>
      <c r="P48">
        <f t="shared" si="11"/>
        <v>6.6482304111367192</v>
      </c>
      <c r="Q48">
        <f t="shared" si="12"/>
        <v>-0.57623217952683936</v>
      </c>
      <c r="R48">
        <f t="shared" si="13"/>
        <v>1.5363256570467734</v>
      </c>
      <c r="S48">
        <f t="shared" si="14"/>
        <v>-0.91787467759464092</v>
      </c>
      <c r="T48">
        <f t="shared" si="15"/>
        <v>1.5651308479450825</v>
      </c>
      <c r="U48">
        <f t="shared" si="8"/>
        <v>-0.40301953420131265</v>
      </c>
      <c r="W48" s="18" t="s">
        <v>25</v>
      </c>
      <c r="X48" s="17" t="s">
        <v>27</v>
      </c>
      <c r="Y48">
        <f t="shared" si="9"/>
        <v>0.655059790470498</v>
      </c>
      <c r="Z48">
        <f t="shared" si="9"/>
        <v>0.8712516575809941</v>
      </c>
      <c r="AA48">
        <f t="shared" si="9"/>
        <v>0.21938767150464408</v>
      </c>
      <c r="AB48">
        <f t="shared" si="9"/>
        <v>0.13823545156092432</v>
      </c>
      <c r="AC48">
        <f t="shared" si="9"/>
        <v>0.15240290576224375</v>
      </c>
      <c r="AD48">
        <f t="shared" si="16"/>
        <v>0.57975057375518213</v>
      </c>
      <c r="AE48">
        <f t="shared" si="16"/>
        <v>0.1715943484921362</v>
      </c>
      <c r="AF48">
        <f t="shared" si="16"/>
        <v>0.46947927700432013</v>
      </c>
      <c r="AQ48" t="s">
        <v>154</v>
      </c>
      <c r="AR48" t="s">
        <v>154</v>
      </c>
      <c r="AS48">
        <v>-0.24773000000000001</v>
      </c>
      <c r="AT48">
        <v>-1.069</v>
      </c>
      <c r="AU48">
        <v>1.4020999999999999</v>
      </c>
      <c r="AV48">
        <v>0.29049999999999998</v>
      </c>
      <c r="AW48">
        <v>-0.48526999999999998</v>
      </c>
      <c r="AX48">
        <v>0.22438</v>
      </c>
      <c r="AY48">
        <v>0.11189</v>
      </c>
    </row>
    <row r="49" spans="1:51" x14ac:dyDescent="0.25">
      <c r="A49" s="18" t="s">
        <v>25</v>
      </c>
      <c r="B49" s="17" t="s">
        <v>28</v>
      </c>
      <c r="C49" s="13">
        <v>0.33480114177560327</v>
      </c>
      <c r="D49" s="13">
        <v>38.902208695056011</v>
      </c>
      <c r="E49" s="13">
        <v>6536514.3569024755</v>
      </c>
      <c r="F49" s="13">
        <v>1.343224844831177</v>
      </c>
      <c r="G49" s="13">
        <v>51.114798812861515</v>
      </c>
      <c r="H49" s="13">
        <v>7.9014687090820129E-2</v>
      </c>
      <c r="I49">
        <v>54.64090060938036</v>
      </c>
      <c r="J49">
        <v>0.63888888888888884</v>
      </c>
      <c r="L49" s="18" t="s">
        <v>25</v>
      </c>
      <c r="M49" s="17" t="s">
        <v>28</v>
      </c>
      <c r="N49" s="13">
        <v>0.33480114177560327</v>
      </c>
      <c r="O49">
        <f t="shared" si="10"/>
        <v>1.5899742593422699</v>
      </c>
      <c r="P49">
        <f t="shared" si="11"/>
        <v>6.8153462194079708</v>
      </c>
      <c r="Q49">
        <f t="shared" si="12"/>
        <v>0.12814871609105216</v>
      </c>
      <c r="R49">
        <f t="shared" si="13"/>
        <v>1.7085466557568736</v>
      </c>
      <c r="S49">
        <f t="shared" si="14"/>
        <v>-1.1022921754228725</v>
      </c>
      <c r="T49">
        <f t="shared" si="15"/>
        <v>1.7375178489176353</v>
      </c>
      <c r="U49">
        <f t="shared" si="8"/>
        <v>-0.19457466474969443</v>
      </c>
      <c r="W49" s="18" t="s">
        <v>25</v>
      </c>
      <c r="X49" s="17" t="s">
        <v>28</v>
      </c>
      <c r="Y49">
        <f t="shared" si="9"/>
        <v>7.3695657464150077E-2</v>
      </c>
      <c r="Z49">
        <f t="shared" si="9"/>
        <v>0.61994598456939465</v>
      </c>
      <c r="AA49">
        <f t="shared" si="9"/>
        <v>0.26513503045643028</v>
      </c>
      <c r="AB49">
        <f t="shared" si="9"/>
        <v>0.34112798274236428</v>
      </c>
      <c r="AC49">
        <f t="shared" si="9"/>
        <v>0.27757437013718739</v>
      </c>
      <c r="AD49">
        <f t="shared" si="16"/>
        <v>0.42759949453067569</v>
      </c>
      <c r="AE49">
        <f t="shared" si="16"/>
        <v>0.30300862407629381</v>
      </c>
      <c r="AF49">
        <f t="shared" si="16"/>
        <v>0.74386876302604366</v>
      </c>
      <c r="AQ49" t="s">
        <v>154</v>
      </c>
      <c r="AR49" t="s">
        <v>154</v>
      </c>
      <c r="AS49">
        <v>-1.3399000000000001</v>
      </c>
      <c r="AT49">
        <v>1.3133999999999999</v>
      </c>
      <c r="AU49">
        <v>-0.27642</v>
      </c>
      <c r="AV49">
        <v>0.47</v>
      </c>
      <c r="AW49">
        <v>-0.48075000000000001</v>
      </c>
      <c r="AX49">
        <v>0.27612999999999999</v>
      </c>
      <c r="AY49">
        <v>-0.39308999999999999</v>
      </c>
    </row>
    <row r="50" spans="1:51" x14ac:dyDescent="0.25">
      <c r="A50" s="18" t="s">
        <v>25</v>
      </c>
      <c r="B50" s="17" t="s">
        <v>29</v>
      </c>
      <c r="C50" s="13">
        <v>0.33744936918528579</v>
      </c>
      <c r="D50" s="13">
        <v>13.667529671308765</v>
      </c>
      <c r="E50" s="13">
        <v>4786179.9361776579</v>
      </c>
      <c r="F50" s="13">
        <v>4.6304662992759411</v>
      </c>
      <c r="G50" s="13">
        <v>61.552746884954963</v>
      </c>
      <c r="H50" s="13">
        <v>4.0449053783309118E-2</v>
      </c>
      <c r="I50">
        <v>64.684551064740319</v>
      </c>
      <c r="J50">
        <v>0.61111111111111116</v>
      </c>
      <c r="L50" s="18" t="s">
        <v>25</v>
      </c>
      <c r="M50" s="17" t="s">
        <v>29</v>
      </c>
      <c r="N50" s="13">
        <v>0.33744936918528579</v>
      </c>
      <c r="O50">
        <f t="shared" ref="O50:O81" si="17">LOG10(D50)</f>
        <v>1.1356900253893991</v>
      </c>
      <c r="P50">
        <f t="shared" ref="P50:P81" si="18">LOG10(E50)</f>
        <v>6.6799890218620614</v>
      </c>
      <c r="Q50">
        <f t="shared" ref="Q50:Q81" si="19">LOG10(F50)</f>
        <v>0.66562472773618808</v>
      </c>
      <c r="R50">
        <f t="shared" ref="R50:R81" si="20">LOG10(G50)</f>
        <v>1.7892474387516439</v>
      </c>
      <c r="S50">
        <f t="shared" ref="S50:S81" si="21">LOG10(H50)</f>
        <v>-1.3930916332975427</v>
      </c>
      <c r="T50">
        <f t="shared" si="15"/>
        <v>1.8108005683272927</v>
      </c>
      <c r="U50">
        <f t="shared" si="8"/>
        <v>-0.21387981994508098</v>
      </c>
      <c r="W50" s="18" t="s">
        <v>25</v>
      </c>
      <c r="X50" s="17" t="s">
        <v>29</v>
      </c>
      <c r="Y50">
        <f t="shared" si="9"/>
        <v>7.7871550383078345E-2</v>
      </c>
      <c r="Z50">
        <f t="shared" si="9"/>
        <v>0.40239209973591816</v>
      </c>
      <c r="AA50">
        <f t="shared" si="9"/>
        <v>0.22808147839037013</v>
      </c>
      <c r="AB50">
        <f t="shared" si="9"/>
        <v>0.4959446013224677</v>
      </c>
      <c r="AC50">
        <f t="shared" si="9"/>
        <v>0.33622828144485384</v>
      </c>
      <c r="AD50">
        <f t="shared" si="16"/>
        <v>0.18767946592935958</v>
      </c>
      <c r="AE50">
        <f t="shared" si="16"/>
        <v>0.35887359898580312</v>
      </c>
      <c r="AF50">
        <f t="shared" si="16"/>
        <v>0.71845613653364049</v>
      </c>
      <c r="AQ50" t="s">
        <v>154</v>
      </c>
      <c r="AR50" t="s">
        <v>154</v>
      </c>
      <c r="AS50">
        <v>-0.99068999999999996</v>
      </c>
      <c r="AT50">
        <v>1.2952999999999999</v>
      </c>
      <c r="AU50">
        <v>0.48947000000000002</v>
      </c>
      <c r="AV50">
        <v>-1.6508</v>
      </c>
      <c r="AW50">
        <v>-0.53271999999999997</v>
      </c>
      <c r="AX50">
        <v>0.29796</v>
      </c>
      <c r="AY50">
        <v>-0.28821999999999998</v>
      </c>
    </row>
    <row r="51" spans="1:51" x14ac:dyDescent="0.25">
      <c r="A51" s="18" t="s">
        <v>25</v>
      </c>
      <c r="B51" s="17" t="s">
        <v>30</v>
      </c>
      <c r="C51" s="13">
        <v>0.55897635758884956</v>
      </c>
      <c r="D51" s="13">
        <v>6.415371070206155</v>
      </c>
      <c r="E51" s="13">
        <v>24307452.515014526</v>
      </c>
      <c r="F51" s="13">
        <v>18.209674048579338</v>
      </c>
      <c r="G51" s="13">
        <v>111.61936796618038</v>
      </c>
      <c r="H51" s="13">
        <v>6.1507413369623933E-2</v>
      </c>
      <c r="I51">
        <v>113.69420796647611</v>
      </c>
      <c r="J51">
        <v>0.57499999999999996</v>
      </c>
      <c r="L51" s="18" t="s">
        <v>25</v>
      </c>
      <c r="M51" s="17" t="s">
        <v>30</v>
      </c>
      <c r="N51" s="13">
        <v>0.55897635758884956</v>
      </c>
      <c r="O51">
        <f t="shared" si="17"/>
        <v>0.80722178137847822</v>
      </c>
      <c r="P51">
        <f t="shared" si="18"/>
        <v>7.3857394460237327</v>
      </c>
      <c r="Q51">
        <f t="shared" si="19"/>
        <v>1.2603021720348815</v>
      </c>
      <c r="R51">
        <f t="shared" si="20"/>
        <v>2.0477395590373217</v>
      </c>
      <c r="S51">
        <f t="shared" si="21"/>
        <v>-1.2110725363955268</v>
      </c>
      <c r="T51">
        <f t="shared" si="15"/>
        <v>2.0557383405692584</v>
      </c>
      <c r="U51">
        <f t="shared" si="8"/>
        <v>-0.24033215531036956</v>
      </c>
      <c r="W51" s="18" t="s">
        <v>25</v>
      </c>
      <c r="X51" s="17" t="s">
        <v>30</v>
      </c>
      <c r="Y51">
        <f t="shared" si="9"/>
        <v>0.4271893539990636</v>
      </c>
      <c r="Z51">
        <f t="shared" si="9"/>
        <v>0.24509070737366503</v>
      </c>
      <c r="AA51">
        <f t="shared" si="9"/>
        <v>0.42127815031798582</v>
      </c>
      <c r="AB51">
        <f t="shared" si="9"/>
        <v>0.66723773641584794</v>
      </c>
      <c r="AC51">
        <f t="shared" si="9"/>
        <v>0.52410221939598012</v>
      </c>
      <c r="AD51">
        <f t="shared" si="16"/>
        <v>0.33785177798895927</v>
      </c>
      <c r="AE51">
        <f t="shared" si="16"/>
        <v>0.54559486985181405</v>
      </c>
      <c r="AF51">
        <f t="shared" si="16"/>
        <v>0.68363521374455505</v>
      </c>
      <c r="AQ51" t="s">
        <v>154</v>
      </c>
      <c r="AR51" t="s">
        <v>154</v>
      </c>
      <c r="AS51">
        <v>0.42721999999999999</v>
      </c>
      <c r="AT51">
        <v>-1.2884</v>
      </c>
      <c r="AU51">
        <v>-0.70177</v>
      </c>
      <c r="AV51">
        <v>-0.13056000000000001</v>
      </c>
      <c r="AW51">
        <v>-0.43375000000000002</v>
      </c>
      <c r="AX51">
        <v>0.17824999999999999</v>
      </c>
      <c r="AY51">
        <v>0.39368999999999998</v>
      </c>
    </row>
    <row r="52" spans="1:51" x14ac:dyDescent="0.25">
      <c r="A52" s="18" t="s">
        <v>25</v>
      </c>
      <c r="B52" s="17" t="s">
        <v>31</v>
      </c>
      <c r="C52" s="13">
        <v>0.49549352503304078</v>
      </c>
      <c r="D52" s="13">
        <v>8.3678753089645515</v>
      </c>
      <c r="E52" s="13">
        <v>72101070.797921553</v>
      </c>
      <c r="F52" s="13">
        <v>17.010762232171878</v>
      </c>
      <c r="G52" s="13">
        <v>133.0619937484374</v>
      </c>
      <c r="H52" s="13">
        <v>0.11459976637606197</v>
      </c>
      <c r="I52">
        <v>148.18854552306556</v>
      </c>
      <c r="J52">
        <v>0.53658536585365857</v>
      </c>
      <c r="L52" s="18" t="s">
        <v>25</v>
      </c>
      <c r="M52" s="17" t="s">
        <v>31</v>
      </c>
      <c r="N52" s="13">
        <v>0.49549352503304078</v>
      </c>
      <c r="O52">
        <f t="shared" si="17"/>
        <v>0.92261520008054787</v>
      </c>
      <c r="P52">
        <f t="shared" si="18"/>
        <v>7.857941714624773</v>
      </c>
      <c r="Q52">
        <f t="shared" si="19"/>
        <v>1.2307237742715613</v>
      </c>
      <c r="R52">
        <f t="shared" si="20"/>
        <v>2.1240540264560224</v>
      </c>
      <c r="S52">
        <f t="shared" si="21"/>
        <v>-0.94081626772369475</v>
      </c>
      <c r="T52">
        <f t="shared" si="15"/>
        <v>2.1708146354356082</v>
      </c>
      <c r="U52">
        <f t="shared" si="8"/>
        <v>-0.27036117589752923</v>
      </c>
      <c r="W52" s="18" t="s">
        <v>25</v>
      </c>
      <c r="X52" s="17" t="s">
        <v>31</v>
      </c>
      <c r="Y52">
        <f t="shared" si="9"/>
        <v>0.32708559781330154</v>
      </c>
      <c r="Z52">
        <f t="shared" si="9"/>
        <v>0.30035189551662755</v>
      </c>
      <c r="AA52">
        <f t="shared" si="9"/>
        <v>0.55054184417797392</v>
      </c>
      <c r="AB52">
        <f t="shared" si="9"/>
        <v>0.65871786310891067</v>
      </c>
      <c r="AC52">
        <f t="shared" si="9"/>
        <v>0.57956812489727283</v>
      </c>
      <c r="AD52">
        <f t="shared" si="16"/>
        <v>0.56082293544337192</v>
      </c>
      <c r="AE52">
        <f t="shared" si="16"/>
        <v>0.63331997581370769</v>
      </c>
      <c r="AF52">
        <f t="shared" si="16"/>
        <v>0.64410606847787821</v>
      </c>
      <c r="AQ52" t="s">
        <v>154</v>
      </c>
      <c r="AR52" t="s">
        <v>154</v>
      </c>
      <c r="AS52">
        <v>0.78329000000000004</v>
      </c>
      <c r="AT52">
        <v>-0.18622</v>
      </c>
      <c r="AU52">
        <v>-0.48502000000000001</v>
      </c>
      <c r="AV52">
        <v>5.4072E-3</v>
      </c>
      <c r="AW52">
        <v>-0.23643</v>
      </c>
      <c r="AX52">
        <v>-1.1389</v>
      </c>
      <c r="AY52">
        <v>3.0762</v>
      </c>
    </row>
    <row r="53" spans="1:51" x14ac:dyDescent="0.25">
      <c r="A53" s="18" t="s">
        <v>25</v>
      </c>
      <c r="B53" s="17" t="s">
        <v>32</v>
      </c>
      <c r="C53" s="13">
        <v>0.47336400696329806</v>
      </c>
      <c r="D53" s="13">
        <v>6.6943002471716406</v>
      </c>
      <c r="E53" s="13">
        <v>3610022.616766376</v>
      </c>
      <c r="F53" s="13">
        <v>11.799073971030543</v>
      </c>
      <c r="G53" s="13">
        <v>69.312809474861083</v>
      </c>
      <c r="H53" s="13">
        <v>2.3956757571760679E-2</v>
      </c>
      <c r="I53">
        <v>78.279749782915104</v>
      </c>
      <c r="J53">
        <v>0.93333333333333335</v>
      </c>
      <c r="L53" s="18" t="s">
        <v>25</v>
      </c>
      <c r="M53" s="17" t="s">
        <v>32</v>
      </c>
      <c r="N53" s="13">
        <v>0.47336400696329806</v>
      </c>
      <c r="O53">
        <f t="shared" si="17"/>
        <v>0.82570518707249141</v>
      </c>
      <c r="P53">
        <f t="shared" si="18"/>
        <v>6.557509922766064</v>
      </c>
      <c r="Q53">
        <f t="shared" si="19"/>
        <v>1.0718479238270686</v>
      </c>
      <c r="R53">
        <f t="shared" si="20"/>
        <v>1.8408135025796108</v>
      </c>
      <c r="S53">
        <f t="shared" si="21"/>
        <v>-1.6205719619080321</v>
      </c>
      <c r="T53">
        <f t="shared" si="15"/>
        <v>1.8936494287888133</v>
      </c>
      <c r="U53">
        <f t="shared" si="8"/>
        <v>-2.9963223377443209E-2</v>
      </c>
      <c r="W53" s="18" t="s">
        <v>25</v>
      </c>
      <c r="X53" s="17" t="s">
        <v>32</v>
      </c>
      <c r="Y53">
        <f t="shared" si="9"/>
        <v>0.29219037036083273</v>
      </c>
      <c r="Z53">
        <f t="shared" si="9"/>
        <v>0.25394229502110899</v>
      </c>
      <c r="AA53">
        <f t="shared" si="9"/>
        <v>0.1945532600345016</v>
      </c>
      <c r="AB53">
        <f t="shared" si="9"/>
        <v>0.6129546636229134</v>
      </c>
      <c r="AC53">
        <f t="shared" si="9"/>
        <v>0.37370686866558794</v>
      </c>
      <c r="AD53">
        <f t="shared" si="16"/>
        <v>0</v>
      </c>
      <c r="AE53">
        <f t="shared" si="16"/>
        <v>0.42203104658393831</v>
      </c>
      <c r="AF53">
        <f t="shared" si="16"/>
        <v>0.96055746786322782</v>
      </c>
      <c r="AQ53" t="s">
        <v>154</v>
      </c>
      <c r="AR53" t="s">
        <v>154</v>
      </c>
      <c r="AS53">
        <v>-4.7581999999999999E-2</v>
      </c>
      <c r="AT53">
        <v>-1.2043999999999999</v>
      </c>
      <c r="AU53">
        <v>0.4289</v>
      </c>
      <c r="AV53">
        <v>-0.73658000000000001</v>
      </c>
      <c r="AW53">
        <v>-0.77110000000000001</v>
      </c>
      <c r="AX53">
        <v>0.27524999999999999</v>
      </c>
      <c r="AY53">
        <v>-0.17126</v>
      </c>
    </row>
    <row r="54" spans="1:51" x14ac:dyDescent="0.25">
      <c r="A54" s="18" t="s">
        <v>25</v>
      </c>
      <c r="B54" s="17" t="s">
        <v>33</v>
      </c>
      <c r="C54" s="13">
        <v>0.5701227628830926</v>
      </c>
      <c r="D54" s="13">
        <v>30.961138643168837</v>
      </c>
      <c r="E54" s="13">
        <v>18269355.262236286</v>
      </c>
      <c r="F54" s="13">
        <v>2.2901962163127405</v>
      </c>
      <c r="G54" s="13">
        <v>69.92547068226979</v>
      </c>
      <c r="H54" s="13">
        <v>0.11850924134648949</v>
      </c>
      <c r="I54">
        <v>71.126172202817187</v>
      </c>
      <c r="J54">
        <v>0.75</v>
      </c>
      <c r="L54" s="18" t="s">
        <v>25</v>
      </c>
      <c r="M54" s="17" t="s">
        <v>33</v>
      </c>
      <c r="N54" s="13">
        <v>0.5701227628830926</v>
      </c>
      <c r="O54">
        <f t="shared" si="17"/>
        <v>1.4908169241475429</v>
      </c>
      <c r="P54">
        <f t="shared" si="18"/>
        <v>7.2617232210802989</v>
      </c>
      <c r="Q54">
        <f t="shared" si="19"/>
        <v>0.35987269282516426</v>
      </c>
      <c r="R54">
        <f t="shared" si="20"/>
        <v>1.8446353983760571</v>
      </c>
      <c r="S54">
        <f t="shared" si="21"/>
        <v>-0.92624778206487557</v>
      </c>
      <c r="T54">
        <f t="shared" si="15"/>
        <v>1.852029436900775</v>
      </c>
      <c r="U54">
        <f t="shared" si="8"/>
        <v>-0.12493873660829995</v>
      </c>
      <c r="W54" s="18" t="s">
        <v>25</v>
      </c>
      <c r="X54" s="17" t="s">
        <v>33</v>
      </c>
      <c r="Y54">
        <f t="shared" si="9"/>
        <v>0.44476571272473453</v>
      </c>
      <c r="Z54">
        <f t="shared" si="9"/>
        <v>0.57246015550233076</v>
      </c>
      <c r="AA54">
        <f t="shared" si="9"/>
        <v>0.38732914922095013</v>
      </c>
      <c r="AB54">
        <f t="shared" si="9"/>
        <v>0.40787463141995361</v>
      </c>
      <c r="AC54">
        <f t="shared" si="9"/>
        <v>0.37648465010404597</v>
      </c>
      <c r="AD54">
        <f t="shared" si="16"/>
        <v>0.57284246093178648</v>
      </c>
      <c r="AE54">
        <f t="shared" si="16"/>
        <v>0.39030324197611926</v>
      </c>
      <c r="AF54">
        <f t="shared" si="16"/>
        <v>0.83553504668959</v>
      </c>
      <c r="AQ54" t="s">
        <v>154</v>
      </c>
      <c r="AR54" t="s">
        <v>154</v>
      </c>
      <c r="AS54">
        <v>-0.14055999999999999</v>
      </c>
      <c r="AT54">
        <v>-2.8885000000000001</v>
      </c>
      <c r="AU54">
        <v>0.32634000000000002</v>
      </c>
      <c r="AV54">
        <v>-2.2688999999999999</v>
      </c>
      <c r="AW54">
        <v>0.36762</v>
      </c>
      <c r="AX54">
        <v>1.4345999999999999E-2</v>
      </c>
      <c r="AY54">
        <v>0.77869999999999995</v>
      </c>
    </row>
    <row r="55" spans="1:51" x14ac:dyDescent="0.25">
      <c r="A55" s="18" t="s">
        <v>25</v>
      </c>
      <c r="B55" s="17" t="s">
        <v>34</v>
      </c>
      <c r="C55" s="13">
        <v>0.42844868760746069</v>
      </c>
      <c r="D55" s="13">
        <v>6.9732294241371262</v>
      </c>
      <c r="E55" s="13">
        <v>51052607.563226096</v>
      </c>
      <c r="F55" s="13">
        <v>18.903403903702067</v>
      </c>
      <c r="G55" s="13">
        <v>131.2635667467583</v>
      </c>
      <c r="H55" s="13">
        <v>9.4379562468256628E-2</v>
      </c>
      <c r="I55">
        <v>131.0008139609601</v>
      </c>
      <c r="J55">
        <v>0.68965517241379315</v>
      </c>
      <c r="L55" s="18" t="s">
        <v>25</v>
      </c>
      <c r="M55" s="17" t="s">
        <v>34</v>
      </c>
      <c r="N55" s="13">
        <v>0.42844868760746069</v>
      </c>
      <c r="O55">
        <f t="shared" si="17"/>
        <v>0.84343395403292309</v>
      </c>
      <c r="P55">
        <f t="shared" si="18"/>
        <v>7.7080179290164512</v>
      </c>
      <c r="Q55">
        <f t="shared" si="19"/>
        <v>1.2765400138816874</v>
      </c>
      <c r="R55">
        <f t="shared" si="20"/>
        <v>2.118144200906658</v>
      </c>
      <c r="S55">
        <f t="shared" si="21"/>
        <v>-1.0251220403228243</v>
      </c>
      <c r="T55">
        <f t="shared" si="15"/>
        <v>2.1172739941111476</v>
      </c>
      <c r="U55">
        <f t="shared" si="8"/>
        <v>-0.16136800223497486</v>
      </c>
      <c r="W55" s="18" t="s">
        <v>25</v>
      </c>
      <c r="X55" s="17" t="s">
        <v>34</v>
      </c>
      <c r="Y55">
        <f t="shared" si="9"/>
        <v>0.22136504646165558</v>
      </c>
      <c r="Z55">
        <f t="shared" si="9"/>
        <v>0.26243249088810761</v>
      </c>
      <c r="AA55">
        <f t="shared" si="9"/>
        <v>0.50950074036748305</v>
      </c>
      <c r="AB55">
        <f t="shared" si="9"/>
        <v>0.67191494565550558</v>
      </c>
      <c r="AC55">
        <f t="shared" si="9"/>
        <v>0.57527282105073319</v>
      </c>
      <c r="AD55">
        <f t="shared" si="16"/>
        <v>0.49126763599038403</v>
      </c>
      <c r="AE55">
        <f t="shared" si="16"/>
        <v>0.59250480672166306</v>
      </c>
      <c r="AF55">
        <f t="shared" si="16"/>
        <v>0.78758084422948926</v>
      </c>
      <c r="AQ55" t="s">
        <v>154</v>
      </c>
      <c r="AR55" t="s">
        <v>154</v>
      </c>
      <c r="AS55">
        <v>-0.17305000000000001</v>
      </c>
      <c r="AT55">
        <v>0.14495</v>
      </c>
      <c r="AU55">
        <v>0.83731</v>
      </c>
      <c r="AV55">
        <v>-0.21163000000000001</v>
      </c>
      <c r="AW55">
        <v>-0.43895000000000001</v>
      </c>
      <c r="AX55">
        <v>0.19877</v>
      </c>
      <c r="AY55">
        <v>2.0250000000000001E-2</v>
      </c>
    </row>
    <row r="56" spans="1:51" x14ac:dyDescent="0.25">
      <c r="A56" s="18" t="s">
        <v>25</v>
      </c>
      <c r="B56" s="17" t="s">
        <v>35</v>
      </c>
      <c r="C56" s="13">
        <v>0.51264260027349029</v>
      </c>
      <c r="D56" s="13">
        <v>47.359210585285574</v>
      </c>
      <c r="E56" s="13">
        <v>22660026.350645196</v>
      </c>
      <c r="F56" s="13">
        <v>1.6329407156844269</v>
      </c>
      <c r="G56" s="13">
        <v>66.369003993843407</v>
      </c>
      <c r="H56" s="13">
        <v>0.1511678026120063</v>
      </c>
      <c r="I56">
        <v>69.795236435053226</v>
      </c>
      <c r="J56">
        <v>0.55555555555555558</v>
      </c>
      <c r="L56" s="18" t="s">
        <v>25</v>
      </c>
      <c r="M56" s="17" t="s">
        <v>35</v>
      </c>
      <c r="N56" s="13">
        <v>0.51264260027349029</v>
      </c>
      <c r="O56">
        <f t="shared" si="17"/>
        <v>1.6754044546668962</v>
      </c>
      <c r="P56">
        <f t="shared" si="18"/>
        <v>7.3552604105553199</v>
      </c>
      <c r="Q56">
        <f t="shared" si="19"/>
        <v>0.21297041785455914</v>
      </c>
      <c r="R56">
        <f t="shared" si="20"/>
        <v>1.8219653001910339</v>
      </c>
      <c r="S56">
        <f t="shared" si="21"/>
        <v>-0.82054069982009192</v>
      </c>
      <c r="T56">
        <f t="shared" si="15"/>
        <v>1.8438257827869573</v>
      </c>
      <c r="U56">
        <f t="shared" si="8"/>
        <v>-0.25527250510330607</v>
      </c>
      <c r="W56" s="18" t="s">
        <v>25</v>
      </c>
      <c r="X56" s="17" t="s">
        <v>35</v>
      </c>
      <c r="Y56">
        <f t="shared" si="9"/>
        <v>0.35412734717399807</v>
      </c>
      <c r="Z56">
        <f t="shared" si="9"/>
        <v>0.66085797201222385</v>
      </c>
      <c r="AA56">
        <f t="shared" si="9"/>
        <v>0.41293462261404468</v>
      </c>
      <c r="AB56">
        <f t="shared" si="9"/>
        <v>0.36556034579618985</v>
      </c>
      <c r="AC56">
        <f t="shared" si="9"/>
        <v>0.36000785918658224</v>
      </c>
      <c r="AD56">
        <f t="shared" si="16"/>
        <v>0.6600546118102123</v>
      </c>
      <c r="AE56">
        <f t="shared" si="16"/>
        <v>0.38404942204521858</v>
      </c>
      <c r="AF56">
        <f t="shared" si="16"/>
        <v>0.66396826338279458</v>
      </c>
      <c r="AQ56" t="s">
        <v>154</v>
      </c>
      <c r="AR56" t="s">
        <v>154</v>
      </c>
      <c r="AS56">
        <v>0.82611000000000001</v>
      </c>
      <c r="AT56">
        <v>-0.66771999999999998</v>
      </c>
      <c r="AU56">
        <v>5.4984999999999999E-3</v>
      </c>
      <c r="AV56">
        <v>-0.84674000000000005</v>
      </c>
      <c r="AW56">
        <v>-0.77547999999999995</v>
      </c>
      <c r="AX56">
        <v>0.33829999999999999</v>
      </c>
      <c r="AY56">
        <v>-0.27981</v>
      </c>
    </row>
    <row r="57" spans="1:51" x14ac:dyDescent="0.25">
      <c r="A57" s="18" t="s">
        <v>25</v>
      </c>
      <c r="B57" s="17" t="s">
        <v>36</v>
      </c>
      <c r="C57" s="13">
        <v>0.40003455766098678</v>
      </c>
      <c r="D57" s="13">
        <v>13.667529671308765</v>
      </c>
      <c r="E57" s="13">
        <v>59093606.654750742</v>
      </c>
      <c r="F57" s="13">
        <v>8.6833306392757734</v>
      </c>
      <c r="G57" s="13">
        <v>113.49726882993671</v>
      </c>
      <c r="H57" s="13">
        <v>0.14186451771461686</v>
      </c>
      <c r="I57">
        <v>120.97458791248958</v>
      </c>
      <c r="J57">
        <v>0.65714285714285714</v>
      </c>
      <c r="L57" s="18" t="s">
        <v>25</v>
      </c>
      <c r="M57" s="17" t="s">
        <v>36</v>
      </c>
      <c r="N57" s="13">
        <v>0.40003455766098678</v>
      </c>
      <c r="O57">
        <f t="shared" si="17"/>
        <v>1.1356900253893991</v>
      </c>
      <c r="P57">
        <f t="shared" si="18"/>
        <v>7.7715404970444144</v>
      </c>
      <c r="Q57">
        <f t="shared" si="19"/>
        <v>0.93868633817332647</v>
      </c>
      <c r="R57">
        <f t="shared" si="20"/>
        <v>2.0549854109004286</v>
      </c>
      <c r="S57">
        <f t="shared" si="21"/>
        <v>-0.84812621403994759</v>
      </c>
      <c r="T57">
        <f t="shared" si="15"/>
        <v>2.0826941514036279</v>
      </c>
      <c r="U57">
        <f t="shared" si="8"/>
        <v>-0.18234020833268275</v>
      </c>
      <c r="W57" s="18" t="s">
        <v>25</v>
      </c>
      <c r="X57" s="17" t="s">
        <v>36</v>
      </c>
      <c r="Y57">
        <f t="shared" si="9"/>
        <v>0.1765598444585493</v>
      </c>
      <c r="Z57">
        <f t="shared" si="9"/>
        <v>0.40239209973591816</v>
      </c>
      <c r="AA57">
        <f t="shared" si="9"/>
        <v>0.52688981774547516</v>
      </c>
      <c r="AB57">
        <f t="shared" si="9"/>
        <v>0.57459829800098405</v>
      </c>
      <c r="AC57">
        <f t="shared" si="9"/>
        <v>0.52936855680629624</v>
      </c>
      <c r="AD57">
        <f t="shared" si="16"/>
        <v>0.63729556882925131</v>
      </c>
      <c r="AE57">
        <f t="shared" si="16"/>
        <v>0.56614385749935869</v>
      </c>
      <c r="AF57">
        <f t="shared" si="16"/>
        <v>0.75997377063237481</v>
      </c>
      <c r="AQ57" t="s">
        <v>154</v>
      </c>
      <c r="AR57" t="s">
        <v>154</v>
      </c>
      <c r="AS57">
        <v>-0.19223999999999999</v>
      </c>
      <c r="AT57">
        <v>1.0619000000000001</v>
      </c>
      <c r="AU57">
        <v>0.19797999999999999</v>
      </c>
      <c r="AV57">
        <v>-0.39882000000000001</v>
      </c>
      <c r="AW57">
        <v>1.1355</v>
      </c>
      <c r="AX57">
        <v>-0.16653000000000001</v>
      </c>
      <c r="AY57">
        <v>3.0148000000000001</v>
      </c>
    </row>
    <row r="58" spans="1:51" x14ac:dyDescent="0.25">
      <c r="A58" s="18" t="s">
        <v>25</v>
      </c>
      <c r="B58" s="17" t="s">
        <v>37</v>
      </c>
      <c r="C58" s="13">
        <v>0.53217012810428521</v>
      </c>
      <c r="D58" s="13">
        <v>93.027020792525249</v>
      </c>
      <c r="E58" s="13">
        <v>5457125.0686635645</v>
      </c>
      <c r="F58" s="13">
        <v>0.42276866137877639</v>
      </c>
      <c r="G58" s="13">
        <v>39.297716206039198</v>
      </c>
      <c r="H58" s="13">
        <v>0.11295982751071883</v>
      </c>
      <c r="I58">
        <v>42.277373915179702</v>
      </c>
      <c r="J58">
        <v>0.8928571428571429</v>
      </c>
      <c r="L58" s="18" t="s">
        <v>25</v>
      </c>
      <c r="M58" s="17" t="s">
        <v>37</v>
      </c>
      <c r="N58" s="13">
        <v>0.53217012810428521</v>
      </c>
      <c r="O58">
        <f t="shared" si="17"/>
        <v>1.9686091128189209</v>
      </c>
      <c r="P58">
        <f t="shared" si="18"/>
        <v>6.736963907238894</v>
      </c>
      <c r="Q58">
        <f t="shared" si="19"/>
        <v>-0.37389721316853158</v>
      </c>
      <c r="R58">
        <f t="shared" si="20"/>
        <v>1.5943673120055826</v>
      </c>
      <c r="S58">
        <f t="shared" si="21"/>
        <v>-0.9470759794579956</v>
      </c>
      <c r="T58">
        <f t="shared" si="15"/>
        <v>1.6261080030070307</v>
      </c>
      <c r="U58">
        <f t="shared" si="8"/>
        <v>-4.9218022670181591E-2</v>
      </c>
      <c r="W58" s="18" t="s">
        <v>25</v>
      </c>
      <c r="X58" s="17" t="s">
        <v>37</v>
      </c>
      <c r="Y58">
        <f t="shared" si="9"/>
        <v>0.38491959141051824</v>
      </c>
      <c r="Z58">
        <f t="shared" si="9"/>
        <v>0.80127185315708882</v>
      </c>
      <c r="AA58">
        <f t="shared" si="9"/>
        <v>0.24367815089869568</v>
      </c>
      <c r="AB58">
        <f t="shared" si="9"/>
        <v>0.19651677878933674</v>
      </c>
      <c r="AC58">
        <f t="shared" si="9"/>
        <v>0.19458799933593046</v>
      </c>
      <c r="AD58">
        <f t="shared" si="16"/>
        <v>0.5556584477606723</v>
      </c>
      <c r="AE58">
        <f t="shared" si="16"/>
        <v>0.21807853009771236</v>
      </c>
      <c r="AF58">
        <f t="shared" si="16"/>
        <v>0.93521112810785079</v>
      </c>
      <c r="AQ58" t="s">
        <v>154</v>
      </c>
      <c r="AR58" t="s">
        <v>154</v>
      </c>
      <c r="AS58">
        <v>0.68962999999999997</v>
      </c>
      <c r="AT58">
        <v>0.31612000000000001</v>
      </c>
      <c r="AU58">
        <v>0.24707000000000001</v>
      </c>
      <c r="AV58">
        <v>-0.91198999999999997</v>
      </c>
      <c r="AW58">
        <v>-0.35897000000000001</v>
      </c>
      <c r="AX58">
        <v>-0.73734</v>
      </c>
      <c r="AY58">
        <v>-0.60890999999999995</v>
      </c>
    </row>
    <row r="59" spans="1:51" x14ac:dyDescent="0.25">
      <c r="A59" s="18" t="s">
        <v>25</v>
      </c>
      <c r="B59" s="17" t="s">
        <v>38</v>
      </c>
      <c r="C59" s="13">
        <v>0.52264864146250767</v>
      </c>
      <c r="D59" s="13">
        <v>21.198617449376862</v>
      </c>
      <c r="E59" s="13">
        <v>18385070.243876819</v>
      </c>
      <c r="F59" s="13">
        <v>3.6945804972985479</v>
      </c>
      <c r="G59" s="13">
        <v>77.243311312342044</v>
      </c>
      <c r="H59" s="13">
        <v>9.8857774309445978E-2</v>
      </c>
      <c r="I59">
        <v>79.27164022859138</v>
      </c>
      <c r="J59">
        <v>0.48</v>
      </c>
      <c r="L59" s="18" t="s">
        <v>25</v>
      </c>
      <c r="M59" s="17" t="s">
        <v>38</v>
      </c>
      <c r="N59" s="13">
        <v>0.52264864146250767</v>
      </c>
      <c r="O59">
        <f t="shared" si="17"/>
        <v>1.3263075376416769</v>
      </c>
      <c r="P59">
        <f t="shared" si="18"/>
        <v>7.2644652935178975</v>
      </c>
      <c r="Q59">
        <f t="shared" si="19"/>
        <v>0.56756513338002379</v>
      </c>
      <c r="R59">
        <f t="shared" si="20"/>
        <v>1.8878608831013139</v>
      </c>
      <c r="S59">
        <f t="shared" si="21"/>
        <v>-1.0049891715002375</v>
      </c>
      <c r="T59">
        <f t="shared" si="15"/>
        <v>1.8991178443780421</v>
      </c>
      <c r="U59">
        <f t="shared" si="8"/>
        <v>-0.31875876262441277</v>
      </c>
      <c r="W59" s="18" t="s">
        <v>25</v>
      </c>
      <c r="X59" s="17" t="s">
        <v>38</v>
      </c>
      <c r="Y59">
        <f t="shared" si="9"/>
        <v>0.36990550746149831</v>
      </c>
      <c r="Z59">
        <f t="shared" si="9"/>
        <v>0.49367763686965466</v>
      </c>
      <c r="AA59">
        <f t="shared" si="9"/>
        <v>0.38807978181144098</v>
      </c>
      <c r="AB59">
        <f t="shared" si="9"/>
        <v>0.4676991457325701</v>
      </c>
      <c r="AC59">
        <f t="shared" si="9"/>
        <v>0.40790124425865787</v>
      </c>
      <c r="AD59">
        <f t="shared" si="16"/>
        <v>0.50787797804206469</v>
      </c>
      <c r="AE59">
        <f t="shared" si="16"/>
        <v>0.42619973603962436</v>
      </c>
      <c r="AF59">
        <f t="shared" si="16"/>
        <v>0.58039718957086484</v>
      </c>
      <c r="AQ59" t="s">
        <v>154</v>
      </c>
      <c r="AR59" t="s">
        <v>154</v>
      </c>
      <c r="AS59">
        <v>-0.91203000000000001</v>
      </c>
      <c r="AT59">
        <v>0.54408000000000001</v>
      </c>
      <c r="AU59">
        <v>1.7101999999999999</v>
      </c>
      <c r="AV59">
        <v>-1.2666999999999999</v>
      </c>
      <c r="AW59">
        <v>-0.47360000000000002</v>
      </c>
      <c r="AX59">
        <v>0.23069999999999999</v>
      </c>
      <c r="AY59">
        <v>-6.1076999999999999E-2</v>
      </c>
    </row>
    <row r="60" spans="1:51" x14ac:dyDescent="0.25">
      <c r="A60" s="18" t="s">
        <v>25</v>
      </c>
      <c r="B60" s="17" t="s">
        <v>39</v>
      </c>
      <c r="C60" s="13">
        <v>0.37470189063159665</v>
      </c>
      <c r="D60" s="13">
        <v>15.620033910067162</v>
      </c>
      <c r="E60" s="13">
        <v>22074372.055652566</v>
      </c>
      <c r="F60" s="13">
        <v>6.2723141144488563</v>
      </c>
      <c r="G60" s="13">
        <v>88.10117802037729</v>
      </c>
      <c r="H60" s="13">
        <v>9.2863534136701578E-2</v>
      </c>
      <c r="I60">
        <v>94.715014141096674</v>
      </c>
      <c r="J60">
        <v>0.37777777777777777</v>
      </c>
      <c r="L60" s="18" t="s">
        <v>25</v>
      </c>
      <c r="M60" s="17" t="s">
        <v>39</v>
      </c>
      <c r="N60" s="13">
        <v>0.37470189063159665</v>
      </c>
      <c r="O60">
        <f t="shared" si="17"/>
        <v>1.193681972367086</v>
      </c>
      <c r="P60">
        <f t="shared" si="18"/>
        <v>7.3438883581547527</v>
      </c>
      <c r="Q60">
        <f t="shared" si="19"/>
        <v>0.79742779947802256</v>
      </c>
      <c r="R60">
        <f t="shared" si="20"/>
        <v>1.9449817154986426</v>
      </c>
      <c r="S60">
        <f t="shared" si="21"/>
        <v>-1.032154792273752</v>
      </c>
      <c r="T60">
        <f t="shared" si="15"/>
        <v>1.9764188284413395</v>
      </c>
      <c r="U60">
        <f t="shared" si="8"/>
        <v>-0.42276359239706979</v>
      </c>
      <c r="W60" s="18" t="s">
        <v>25</v>
      </c>
      <c r="X60" s="17" t="s">
        <v>39</v>
      </c>
      <c r="Y60">
        <f t="shared" si="9"/>
        <v>0.13661368859639841</v>
      </c>
      <c r="Z60">
        <f t="shared" si="9"/>
        <v>0.43016408126447286</v>
      </c>
      <c r="AA60">
        <f t="shared" si="9"/>
        <v>0.40982156366068195</v>
      </c>
      <c r="AB60">
        <f t="shared" si="9"/>
        <v>0.53390965547080804</v>
      </c>
      <c r="AC60">
        <f t="shared" si="9"/>
        <v>0.44941707735125763</v>
      </c>
      <c r="AD60">
        <f t="shared" si="16"/>
        <v>0.48546536228071391</v>
      </c>
      <c r="AE60">
        <f t="shared" si="16"/>
        <v>0.48512791951813478</v>
      </c>
      <c r="AF60">
        <f t="shared" si="16"/>
        <v>0.44348889405764724</v>
      </c>
      <c r="AQ60" t="s">
        <v>154</v>
      </c>
      <c r="AR60" t="s">
        <v>154</v>
      </c>
      <c r="AS60">
        <v>-3.0821000000000001E-2</v>
      </c>
      <c r="AT60">
        <v>0.18833</v>
      </c>
      <c r="AU60">
        <v>-0.56059000000000003</v>
      </c>
      <c r="AV60">
        <v>-0.40555000000000002</v>
      </c>
      <c r="AW60">
        <v>-0.59440000000000004</v>
      </c>
      <c r="AX60">
        <v>0.37597999999999998</v>
      </c>
      <c r="AY60">
        <v>-0.45001999999999998</v>
      </c>
    </row>
    <row r="61" spans="1:51" x14ac:dyDescent="0.25">
      <c r="A61" s="18" t="s">
        <v>25</v>
      </c>
      <c r="B61" s="17" t="s">
        <v>40</v>
      </c>
      <c r="C61" s="13">
        <v>0.36449999999999999</v>
      </c>
      <c r="D61" s="13">
        <v>7.5310877780680947</v>
      </c>
      <c r="E61" s="13">
        <v>50801907.909713335</v>
      </c>
      <c r="F61" s="13">
        <v>18.441899368840957</v>
      </c>
      <c r="G61" s="13">
        <v>129.96086554129417</v>
      </c>
      <c r="H61" s="13">
        <v>9.7202352237419132E-2</v>
      </c>
      <c r="I61">
        <v>137.62240215771749</v>
      </c>
      <c r="J61">
        <v>0.61111111111111116</v>
      </c>
      <c r="L61" s="18" t="s">
        <v>25</v>
      </c>
      <c r="M61" s="17" t="s">
        <v>40</v>
      </c>
      <c r="N61" s="13">
        <v>0.36449999999999999</v>
      </c>
      <c r="O61">
        <f t="shared" si="17"/>
        <v>0.87685770951987263</v>
      </c>
      <c r="P61">
        <f t="shared" si="18"/>
        <v>7.7058800228961433</v>
      </c>
      <c r="Q61">
        <f t="shared" si="19"/>
        <v>1.2658056478958617</v>
      </c>
      <c r="R61">
        <f t="shared" si="20"/>
        <v>2.1138125950902751</v>
      </c>
      <c r="S61">
        <f t="shared" si="21"/>
        <v>-1.0123232252859626</v>
      </c>
      <c r="T61">
        <f t="shared" si="15"/>
        <v>2.138689134056345</v>
      </c>
      <c r="U61">
        <f t="shared" si="8"/>
        <v>-0.21387981994508098</v>
      </c>
      <c r="W61" s="18" t="s">
        <v>25</v>
      </c>
      <c r="X61" s="17" t="s">
        <v>40</v>
      </c>
      <c r="Y61">
        <f t="shared" si="9"/>
        <v>0.1205267004878989</v>
      </c>
      <c r="Z61">
        <f t="shared" si="9"/>
        <v>0.27843891882120747</v>
      </c>
      <c r="AA61">
        <f t="shared" si="9"/>
        <v>0.5089154961604706</v>
      </c>
      <c r="AB61">
        <f t="shared" si="9"/>
        <v>0.66882297837041671</v>
      </c>
      <c r="AC61">
        <f t="shared" si="9"/>
        <v>0.57212457869241118</v>
      </c>
      <c r="AD61">
        <f t="shared" si="16"/>
        <v>0.50182711946449088</v>
      </c>
      <c r="AE61">
        <f t="shared" si="16"/>
        <v>0.60883002316231316</v>
      </c>
      <c r="AF61">
        <f t="shared" si="16"/>
        <v>0.71845613653364049</v>
      </c>
      <c r="AQ61" t="s">
        <v>154</v>
      </c>
      <c r="AR61" t="s">
        <v>154</v>
      </c>
      <c r="AS61">
        <v>0.29542000000000002</v>
      </c>
      <c r="AT61">
        <v>0.30496000000000001</v>
      </c>
      <c r="AU61">
        <v>-1.1879999999999999</v>
      </c>
      <c r="AV61">
        <v>-1.4515</v>
      </c>
      <c r="AW61">
        <v>0.31383</v>
      </c>
      <c r="AX61">
        <v>0.24934999999999999</v>
      </c>
      <c r="AY61">
        <v>-1.3190999999999999</v>
      </c>
    </row>
    <row r="62" spans="1:51" x14ac:dyDescent="0.25">
      <c r="A62" s="18" t="s">
        <v>57</v>
      </c>
      <c r="B62" s="17" t="s">
        <v>58</v>
      </c>
      <c r="C62" s="13">
        <v>0.64609496973963598</v>
      </c>
      <c r="D62" s="13">
        <v>71.038815877928371</v>
      </c>
      <c r="E62" s="13">
        <v>14627393.140226394</v>
      </c>
      <c r="F62" s="13">
        <v>0.77887924040950673</v>
      </c>
      <c r="G62" s="13">
        <v>53.957698187342089</v>
      </c>
      <c r="H62" s="13">
        <v>0.16155561076399153</v>
      </c>
      <c r="I62">
        <v>57.966248549012121</v>
      </c>
      <c r="J62">
        <v>0.625</v>
      </c>
      <c r="L62" s="18" t="s">
        <v>57</v>
      </c>
      <c r="M62" s="17" t="s">
        <v>58</v>
      </c>
      <c r="N62" s="13">
        <v>0.64609496973963598</v>
      </c>
      <c r="O62">
        <f t="shared" si="17"/>
        <v>1.8514957137225776</v>
      </c>
      <c r="P62">
        <f t="shared" si="18"/>
        <v>7.1651669340752164</v>
      </c>
      <c r="Q62">
        <f t="shared" si="19"/>
        <v>-0.10852987132513035</v>
      </c>
      <c r="R62">
        <f t="shared" si="20"/>
        <v>1.7320534145755146</v>
      </c>
      <c r="S62">
        <f t="shared" si="21"/>
        <v>-0.79167795450472744</v>
      </c>
      <c r="T62">
        <f t="shared" si="15"/>
        <v>1.7631751946750271</v>
      </c>
      <c r="U62">
        <f t="shared" si="8"/>
        <v>-0.20411998265592479</v>
      </c>
      <c r="W62" s="18" t="s">
        <v>57</v>
      </c>
      <c r="X62" s="17" t="s">
        <v>58</v>
      </c>
      <c r="Y62">
        <f t="shared" si="9"/>
        <v>0.56456350633099694</v>
      </c>
      <c r="Z62">
        <f t="shared" si="9"/>
        <v>0.74518697713626247</v>
      </c>
      <c r="AA62">
        <f t="shared" si="9"/>
        <v>0.36089720860224167</v>
      </c>
      <c r="AB62">
        <f t="shared" si="9"/>
        <v>0.27295418930750265</v>
      </c>
      <c r="AC62">
        <f t="shared" ref="AC62:AF91" si="22">(R62- R$92)/(R$93-R$92)</f>
        <v>0.29465925203936955</v>
      </c>
      <c r="AD62">
        <f t="shared" si="16"/>
        <v>0.68386741645635851</v>
      </c>
      <c r="AE62">
        <f t="shared" si="16"/>
        <v>0.32256776419183392</v>
      </c>
      <c r="AF62">
        <f t="shared" si="16"/>
        <v>0.7313036426606685</v>
      </c>
      <c r="AQ62" t="s">
        <v>154</v>
      </c>
      <c r="AR62" t="s">
        <v>154</v>
      </c>
      <c r="AS62">
        <v>0.86958000000000002</v>
      </c>
      <c r="AT62">
        <v>-0.38072</v>
      </c>
      <c r="AU62">
        <v>-0.33322000000000002</v>
      </c>
      <c r="AV62">
        <v>-1.3019000000000001</v>
      </c>
      <c r="AW62">
        <v>-6.1327E-2</v>
      </c>
      <c r="AX62">
        <v>0.54127000000000003</v>
      </c>
      <c r="AY62">
        <v>-0.53447999999999996</v>
      </c>
    </row>
    <row r="63" spans="1:51" x14ac:dyDescent="0.25">
      <c r="A63" s="18" t="s">
        <v>57</v>
      </c>
      <c r="B63" s="17" t="s">
        <v>59</v>
      </c>
      <c r="C63" s="13">
        <v>0.59689013725532014</v>
      </c>
      <c r="D63" s="13">
        <v>206.35084612160142</v>
      </c>
      <c r="E63" s="13">
        <v>1396343.5509495838</v>
      </c>
      <c r="F63" s="13">
        <v>0.11415674870228941</v>
      </c>
      <c r="G63" s="13">
        <v>22.892043682324047</v>
      </c>
      <c r="H63" s="13">
        <v>8.5235840352513817E-2</v>
      </c>
      <c r="I63">
        <v>23.419679367787754</v>
      </c>
      <c r="J63">
        <v>0.7</v>
      </c>
      <c r="L63" s="18" t="s">
        <v>57</v>
      </c>
      <c r="M63" s="17" t="s">
        <v>59</v>
      </c>
      <c r="N63" s="13">
        <v>0.59689013725532014</v>
      </c>
      <c r="O63">
        <f t="shared" si="17"/>
        <v>2.3146062539994254</v>
      </c>
      <c r="P63">
        <f t="shared" si="18"/>
        <v>6.1449922835633428</v>
      </c>
      <c r="Q63">
        <f t="shared" si="19"/>
        <v>-0.94249840885593938</v>
      </c>
      <c r="R63">
        <f t="shared" si="20"/>
        <v>1.3596845659526799</v>
      </c>
      <c r="S63">
        <f t="shared" si="21"/>
        <v>-1.069377752716981</v>
      </c>
      <c r="T63">
        <f t="shared" si="15"/>
        <v>1.3695809449740171</v>
      </c>
      <c r="U63">
        <f t="shared" si="8"/>
        <v>-0.15490195998574319</v>
      </c>
      <c r="W63" s="18" t="s">
        <v>57</v>
      </c>
      <c r="X63" s="17" t="s">
        <v>59</v>
      </c>
      <c r="Y63">
        <f t="shared" si="9"/>
        <v>0.48697420610812092</v>
      </c>
      <c r="Z63">
        <f t="shared" si="9"/>
        <v>0.96696772499072292</v>
      </c>
      <c r="AA63">
        <f t="shared" si="9"/>
        <v>8.1628021484243349E-2</v>
      </c>
      <c r="AB63">
        <f t="shared" si="9"/>
        <v>3.2734744745650933E-2</v>
      </c>
      <c r="AC63">
        <f t="shared" si="22"/>
        <v>2.4018886353240152E-2</v>
      </c>
      <c r="AD63">
        <f t="shared" si="16"/>
        <v>0.45475507898295725</v>
      </c>
      <c r="AE63">
        <f t="shared" si="16"/>
        <v>2.2522500298742063E-2</v>
      </c>
      <c r="AF63">
        <f t="shared" si="16"/>
        <v>0.79609251455281771</v>
      </c>
      <c r="AQ63" t="s">
        <v>155</v>
      </c>
      <c r="AR63" t="s">
        <v>155</v>
      </c>
      <c r="AS63">
        <v>-0.61275999999999997</v>
      </c>
      <c r="AT63">
        <v>1.0736000000000001</v>
      </c>
      <c r="AU63">
        <v>0.70316000000000001</v>
      </c>
      <c r="AV63">
        <v>0.46584999999999999</v>
      </c>
      <c r="AW63">
        <v>-0.16563</v>
      </c>
      <c r="AX63">
        <v>0.30163000000000001</v>
      </c>
      <c r="AY63">
        <v>-0.48499999999999999</v>
      </c>
    </row>
    <row r="64" spans="1:51" x14ac:dyDescent="0.25">
      <c r="A64" s="18" t="s">
        <v>57</v>
      </c>
      <c r="B64" s="17" t="s">
        <v>60</v>
      </c>
      <c r="C64" s="13">
        <v>0.71274256475382325</v>
      </c>
      <c r="D64" s="13">
        <v>99.7926223047089</v>
      </c>
      <c r="E64" s="13">
        <v>936630.71429094195</v>
      </c>
      <c r="F64" s="13">
        <v>0.25031874189623665</v>
      </c>
      <c r="G64" s="13">
        <v>24.741561216696521</v>
      </c>
      <c r="H64" s="13">
        <v>4.8447374709901792E-2</v>
      </c>
      <c r="I64">
        <v>27.153771847161039</v>
      </c>
      <c r="J64">
        <v>0.34693877551020408</v>
      </c>
      <c r="L64" s="18" t="s">
        <v>57</v>
      </c>
      <c r="M64" s="17" t="s">
        <v>60</v>
      </c>
      <c r="N64" s="13">
        <v>0.71274256475382325</v>
      </c>
      <c r="O64">
        <f t="shared" si="17"/>
        <v>1.9990984349668213</v>
      </c>
      <c r="P64">
        <f t="shared" si="18"/>
        <v>5.9715683952017304</v>
      </c>
      <c r="Q64">
        <f t="shared" si="19"/>
        <v>-0.60150663262350879</v>
      </c>
      <c r="R64">
        <f t="shared" si="20"/>
        <v>1.3934271005640717</v>
      </c>
      <c r="S64">
        <f t="shared" si="21"/>
        <v>-1.3147297517379624</v>
      </c>
      <c r="T64">
        <f t="shared" si="15"/>
        <v>1.4338301646295493</v>
      </c>
      <c r="U64">
        <f t="shared" si="8"/>
        <v>-0.45974715865023974</v>
      </c>
      <c r="W64" s="18" t="s">
        <v>57</v>
      </c>
      <c r="X64" s="17" t="s">
        <v>60</v>
      </c>
      <c r="Y64">
        <f t="shared" si="9"/>
        <v>0.66965766065693122</v>
      </c>
      <c r="Z64">
        <f t="shared" si="9"/>
        <v>0.81587299927545309</v>
      </c>
      <c r="AA64">
        <f t="shared" si="9"/>
        <v>3.4153848012780194E-2</v>
      </c>
      <c r="AB64">
        <f t="shared" si="9"/>
        <v>0.13095530271686531</v>
      </c>
      <c r="AC64">
        <f t="shared" si="22"/>
        <v>4.8543203949027183E-2</v>
      </c>
      <c r="AD64">
        <f t="shared" si="16"/>
        <v>0.25233084115004589</v>
      </c>
      <c r="AE64">
        <f t="shared" si="16"/>
        <v>7.1501046304212112E-2</v>
      </c>
      <c r="AF64">
        <f t="shared" si="16"/>
        <v>0.39480502977182907</v>
      </c>
      <c r="AQ64" t="s">
        <v>155</v>
      </c>
      <c r="AR64" t="s">
        <v>155</v>
      </c>
      <c r="AS64">
        <v>-1.7603</v>
      </c>
      <c r="AT64">
        <v>0.82613000000000003</v>
      </c>
      <c r="AU64">
        <v>0.94521999999999995</v>
      </c>
      <c r="AV64">
        <v>-1.3151999999999999</v>
      </c>
      <c r="AW64">
        <v>-0.26873999999999998</v>
      </c>
      <c r="AX64">
        <v>-0.13883000000000001</v>
      </c>
      <c r="AY64">
        <v>-0.32961000000000001</v>
      </c>
    </row>
    <row r="65" spans="1:51" x14ac:dyDescent="0.25">
      <c r="A65" s="18" t="s">
        <v>57</v>
      </c>
      <c r="B65" s="17" t="s">
        <v>61</v>
      </c>
      <c r="C65" s="13">
        <v>0.81904669759702675</v>
      </c>
      <c r="D65" s="13">
        <v>106.55822381689255</v>
      </c>
      <c r="E65" s="13">
        <v>702754.86582419171</v>
      </c>
      <c r="F65" s="13">
        <v>0.26407586965169005</v>
      </c>
      <c r="G65" s="13">
        <v>23.245655936814799</v>
      </c>
      <c r="H65" s="13">
        <v>4.3000624037095286E-2</v>
      </c>
      <c r="I65">
        <v>24.529897719618177</v>
      </c>
      <c r="J65">
        <v>0.94736842105263153</v>
      </c>
      <c r="L65" s="18" t="s">
        <v>57</v>
      </c>
      <c r="M65" s="17" t="s">
        <v>61</v>
      </c>
      <c r="N65" s="13">
        <v>0.81904669759702675</v>
      </c>
      <c r="O65">
        <f t="shared" si="17"/>
        <v>2.0275869727782587</v>
      </c>
      <c r="P65">
        <f t="shared" si="18"/>
        <v>5.8468038613136732</v>
      </c>
      <c r="Q65">
        <f t="shared" si="19"/>
        <v>-0.5782712813220473</v>
      </c>
      <c r="R65">
        <f t="shared" si="20"/>
        <v>1.366341805443603</v>
      </c>
      <c r="S65">
        <f t="shared" si="21"/>
        <v>-1.3665252417715659</v>
      </c>
      <c r="T65">
        <f t="shared" si="15"/>
        <v>1.3896957373666776</v>
      </c>
      <c r="U65">
        <f t="shared" si="8"/>
        <v>-2.3481095849522914E-2</v>
      </c>
      <c r="W65" s="18" t="s">
        <v>57</v>
      </c>
      <c r="X65" s="17" t="s">
        <v>61</v>
      </c>
      <c r="Y65">
        <f t="shared" si="9"/>
        <v>0.83728475868094965</v>
      </c>
      <c r="Z65">
        <f t="shared" si="9"/>
        <v>0.82951598226030088</v>
      </c>
      <c r="AA65">
        <f t="shared" si="9"/>
        <v>0</v>
      </c>
      <c r="AB65">
        <f t="shared" si="9"/>
        <v>0.13764810098520572</v>
      </c>
      <c r="AC65">
        <f t="shared" si="22"/>
        <v>2.8857416044826865E-2</v>
      </c>
      <c r="AD65">
        <f t="shared" si="16"/>
        <v>0.20959769597466157</v>
      </c>
      <c r="AE65">
        <f t="shared" si="16"/>
        <v>3.7856434156249605E-2</v>
      </c>
      <c r="AF65">
        <f t="shared" si="16"/>
        <v>0.96909031228099907</v>
      </c>
      <c r="AQ65" t="s">
        <v>155</v>
      </c>
      <c r="AR65" t="s">
        <v>155</v>
      </c>
      <c r="AS65">
        <v>-1.8498000000000001</v>
      </c>
      <c r="AT65">
        <v>6.9464999999999999E-2</v>
      </c>
      <c r="AU65">
        <v>-1.0481</v>
      </c>
      <c r="AV65">
        <v>-0.37273000000000001</v>
      </c>
      <c r="AW65">
        <v>-0.79063000000000005</v>
      </c>
      <c r="AX65">
        <v>-0.28308</v>
      </c>
      <c r="AY65">
        <v>-8.6737999999999996E-2</v>
      </c>
    </row>
    <row r="66" spans="1:51" x14ac:dyDescent="0.25">
      <c r="A66" s="18" t="s">
        <v>57</v>
      </c>
      <c r="B66" s="17" t="s">
        <v>62</v>
      </c>
      <c r="C66" s="13">
        <v>0.829486791127374</v>
      </c>
      <c r="D66" s="13">
        <v>35.519407938964179</v>
      </c>
      <c r="E66" s="13">
        <v>5390233.9327860437</v>
      </c>
      <c r="F66" s="13">
        <v>1.4254294263777323</v>
      </c>
      <c r="G66" s="13">
        <v>49.296931134652873</v>
      </c>
      <c r="H66" s="13">
        <v>6.7255283470068761E-2</v>
      </c>
      <c r="I66">
        <v>48.152696986733339</v>
      </c>
      <c r="J66">
        <v>1</v>
      </c>
      <c r="L66" s="18" t="s">
        <v>57</v>
      </c>
      <c r="M66" s="17" t="s">
        <v>62</v>
      </c>
      <c r="N66" s="13">
        <v>0.829486791127374</v>
      </c>
      <c r="O66">
        <f t="shared" si="17"/>
        <v>1.5504657180585963</v>
      </c>
      <c r="P66">
        <f t="shared" si="18"/>
        <v>6.7316076137050107</v>
      </c>
      <c r="Q66">
        <f t="shared" si="19"/>
        <v>0.15394572007168222</v>
      </c>
      <c r="R66">
        <f t="shared" si="20"/>
        <v>1.6928198841297655</v>
      </c>
      <c r="S66">
        <f t="shared" si="21"/>
        <v>-1.1722735924889087</v>
      </c>
      <c r="T66">
        <f t="shared" si="15"/>
        <v>1.6826206165624042</v>
      </c>
      <c r="U66">
        <f t="shared" si="8"/>
        <v>0</v>
      </c>
      <c r="W66" s="18" t="s">
        <v>57</v>
      </c>
      <c r="X66" s="17" t="s">
        <v>62</v>
      </c>
      <c r="Y66">
        <f t="shared" si="9"/>
        <v>0.85374736022601583</v>
      </c>
      <c r="Z66">
        <f t="shared" si="9"/>
        <v>0.60102559068828387</v>
      </c>
      <c r="AA66">
        <f t="shared" si="9"/>
        <v>0.24221188456829582</v>
      </c>
      <c r="AB66">
        <f t="shared" si="9"/>
        <v>0.34855864911490464</v>
      </c>
      <c r="AC66">
        <f t="shared" si="22"/>
        <v>0.26614403905561534</v>
      </c>
      <c r="AD66">
        <f t="shared" si="16"/>
        <v>0.36986230441775525</v>
      </c>
      <c r="AE66">
        <f t="shared" si="16"/>
        <v>0.26115929680197969</v>
      </c>
      <c r="AF66">
        <f t="shared" si="16"/>
        <v>1</v>
      </c>
      <c r="AQ66" t="s">
        <v>155</v>
      </c>
      <c r="AR66" t="s">
        <v>155</v>
      </c>
      <c r="AS66">
        <v>-1.9802</v>
      </c>
      <c r="AT66">
        <v>-1.1648000000000001</v>
      </c>
      <c r="AU66">
        <v>1.5566</v>
      </c>
      <c r="AV66">
        <v>-0.13943</v>
      </c>
      <c r="AW66">
        <v>1.4901</v>
      </c>
      <c r="AX66">
        <v>-0.29214000000000001</v>
      </c>
      <c r="AY66">
        <v>-0.59821000000000002</v>
      </c>
    </row>
    <row r="67" spans="1:51" x14ac:dyDescent="0.25">
      <c r="A67" s="18" t="s">
        <v>57</v>
      </c>
      <c r="B67" s="17" t="s">
        <v>63</v>
      </c>
      <c r="C67" s="13">
        <v>0.83350361024060127</v>
      </c>
      <c r="D67" s="13">
        <v>50.742011341377406</v>
      </c>
      <c r="E67" s="13">
        <v>1338454.9213039477</v>
      </c>
      <c r="F67" s="13">
        <v>0.64830583842574152</v>
      </c>
      <c r="G67" s="13">
        <v>31.914795027569824</v>
      </c>
      <c r="H67" s="13">
        <v>4.0620143762232712E-2</v>
      </c>
      <c r="I67">
        <v>38.052749995229782</v>
      </c>
      <c r="J67">
        <v>0.40740740740740738</v>
      </c>
      <c r="L67" s="18" t="s">
        <v>57</v>
      </c>
      <c r="M67" s="17" t="s">
        <v>63</v>
      </c>
      <c r="N67" s="13">
        <v>0.83350361024060127</v>
      </c>
      <c r="O67">
        <f t="shared" si="17"/>
        <v>1.7053676780443394</v>
      </c>
      <c r="P67">
        <f t="shared" si="18"/>
        <v>6.1266037488822169</v>
      </c>
      <c r="Q67">
        <f t="shared" si="19"/>
        <v>-0.18822006726850585</v>
      </c>
      <c r="R67">
        <f t="shared" si="20"/>
        <v>1.5039920595231098</v>
      </c>
      <c r="S67">
        <f t="shared" si="21"/>
        <v>-1.3912585438796639</v>
      </c>
      <c r="T67">
        <f t="shared" si="15"/>
        <v>1.5803860478240006</v>
      </c>
      <c r="U67">
        <f t="shared" ref="U67:U91" si="23">LOG10(J67)</f>
        <v>-0.38997107900076228</v>
      </c>
      <c r="W67" s="18" t="s">
        <v>57</v>
      </c>
      <c r="X67" s="17" t="s">
        <v>63</v>
      </c>
      <c r="Y67">
        <f t="shared" ref="Y67:AB91" si="24">(N67- N$92)/(N$93-N$92)</f>
        <v>0.86008133533336972</v>
      </c>
      <c r="Z67">
        <f t="shared" si="24"/>
        <v>0.67520717271235708</v>
      </c>
      <c r="AA67">
        <f t="shared" si="24"/>
        <v>7.6594225427742149E-2</v>
      </c>
      <c r="AB67">
        <f t="shared" si="24"/>
        <v>0.24999992455403694</v>
      </c>
      <c r="AC67">
        <f t="shared" si="22"/>
        <v>0.12890261380679091</v>
      </c>
      <c r="AD67">
        <f t="shared" si="16"/>
        <v>0.18919183073492193</v>
      </c>
      <c r="AE67">
        <f t="shared" si="16"/>
        <v>0.18322371166725604</v>
      </c>
      <c r="AF67">
        <f t="shared" si="16"/>
        <v>0.48665580394535635</v>
      </c>
      <c r="AQ67" t="s">
        <v>155</v>
      </c>
      <c r="AR67" t="s">
        <v>155</v>
      </c>
      <c r="AS67">
        <v>-0.92244999999999999</v>
      </c>
      <c r="AT67">
        <v>-1.2749999999999999</v>
      </c>
      <c r="AU67">
        <v>1.7634000000000001</v>
      </c>
      <c r="AV67">
        <v>0.98721000000000003</v>
      </c>
      <c r="AW67">
        <v>-0.36692999999999998</v>
      </c>
      <c r="AX67">
        <v>-0.51424999999999998</v>
      </c>
      <c r="AY67">
        <v>1.8777999999999999</v>
      </c>
    </row>
    <row r="68" spans="1:51" x14ac:dyDescent="0.25">
      <c r="A68" s="18" t="s">
        <v>57</v>
      </c>
      <c r="B68" s="17" t="s">
        <v>64</v>
      </c>
      <c r="C68" s="13">
        <v>0.61521933201034618</v>
      </c>
      <c r="D68" s="13">
        <v>76.113017012066095</v>
      </c>
      <c r="E68" s="13">
        <v>8515676.5826539285</v>
      </c>
      <c r="F68" s="13">
        <v>0.62987019323464299</v>
      </c>
      <c r="G68" s="13">
        <v>45.873386815864954</v>
      </c>
      <c r="H68" s="13">
        <v>0.12322481293285188</v>
      </c>
      <c r="I68">
        <v>50.700999446599816</v>
      </c>
      <c r="J68">
        <v>0.54838709677419351</v>
      </c>
      <c r="L68" s="18" t="s">
        <v>57</v>
      </c>
      <c r="M68" s="17" t="s">
        <v>64</v>
      </c>
      <c r="N68" s="13">
        <v>0.61521933201034618</v>
      </c>
      <c r="O68">
        <f t="shared" si="17"/>
        <v>1.8814589371000208</v>
      </c>
      <c r="P68">
        <f t="shared" si="18"/>
        <v>6.9302191589856417</v>
      </c>
      <c r="Q68">
        <f t="shared" si="19"/>
        <v>-0.20074894288048645</v>
      </c>
      <c r="R68">
        <f t="shared" si="20"/>
        <v>1.6615608051231081</v>
      </c>
      <c r="S68">
        <f t="shared" si="21"/>
        <v>-0.9093018324736386</v>
      </c>
      <c r="T68">
        <f t="shared" si="15"/>
        <v>1.7050165204746588</v>
      </c>
      <c r="U68">
        <f t="shared" si="23"/>
        <v>-0.26091277245599881</v>
      </c>
      <c r="W68" s="18" t="s">
        <v>57</v>
      </c>
      <c r="X68" s="17" t="s">
        <v>64</v>
      </c>
      <c r="Y68">
        <f t="shared" si="24"/>
        <v>0.51587684275757184</v>
      </c>
      <c r="Z68">
        <f t="shared" si="24"/>
        <v>0.7595361778363956</v>
      </c>
      <c r="AA68">
        <f t="shared" si="24"/>
        <v>0.29658108965973889</v>
      </c>
      <c r="AB68">
        <f t="shared" si="24"/>
        <v>0.24639105994458116</v>
      </c>
      <c r="AC68">
        <f t="shared" si="22"/>
        <v>0.24342471491058651</v>
      </c>
      <c r="AD68">
        <f t="shared" si="16"/>
        <v>0.58682347981098359</v>
      </c>
      <c r="AE68">
        <f t="shared" si="16"/>
        <v>0.27823217046459381</v>
      </c>
      <c r="AF68">
        <f t="shared" si="16"/>
        <v>0.65654361405464357</v>
      </c>
      <c r="AQ68" t="s">
        <v>155</v>
      </c>
      <c r="AR68" t="s">
        <v>155</v>
      </c>
      <c r="AS68">
        <v>-1.6263000000000001</v>
      </c>
      <c r="AT68">
        <v>-0.81369000000000002</v>
      </c>
      <c r="AU68">
        <v>-1.0091000000000001</v>
      </c>
      <c r="AV68">
        <v>0.71875</v>
      </c>
      <c r="AW68">
        <v>-0.63600000000000001</v>
      </c>
      <c r="AX68">
        <v>-0.57218000000000002</v>
      </c>
      <c r="AY68">
        <v>0.82382999999999995</v>
      </c>
    </row>
    <row r="69" spans="1:51" x14ac:dyDescent="0.25">
      <c r="A69" s="18" t="s">
        <v>57</v>
      </c>
      <c r="B69" s="17" t="s">
        <v>65</v>
      </c>
      <c r="C69" s="13">
        <v>0.70219420229473228</v>
      </c>
      <c r="D69" s="13">
        <v>71.038815877928357</v>
      </c>
      <c r="E69" s="13">
        <v>948599.34186573757</v>
      </c>
      <c r="F69" s="13">
        <v>0.42765283521822234</v>
      </c>
      <c r="G69" s="13">
        <v>27.317379180195072</v>
      </c>
      <c r="H69" s="13">
        <v>4.0982852733502002E-2</v>
      </c>
      <c r="I69">
        <v>35.339302922392946</v>
      </c>
      <c r="J69">
        <v>0.30303030303030304</v>
      </c>
      <c r="L69" s="18" t="s">
        <v>57</v>
      </c>
      <c r="M69" s="17" t="s">
        <v>65</v>
      </c>
      <c r="N69" s="13">
        <v>0.70219420229473228</v>
      </c>
      <c r="O69">
        <f t="shared" si="17"/>
        <v>1.8514957137225774</v>
      </c>
      <c r="P69">
        <f t="shared" si="18"/>
        <v>5.9770828190042593</v>
      </c>
      <c r="Q69">
        <f t="shared" si="19"/>
        <v>-0.36890864437483939</v>
      </c>
      <c r="R69">
        <f t="shared" si="20"/>
        <v>1.4364390309473714</v>
      </c>
      <c r="S69">
        <f t="shared" si="21"/>
        <v>-1.3873978145219961</v>
      </c>
      <c r="T69">
        <f t="shared" si="15"/>
        <v>1.5482579786754433</v>
      </c>
      <c r="U69">
        <f t="shared" si="23"/>
        <v>-0.51851393987788752</v>
      </c>
      <c r="W69" s="18" t="s">
        <v>57</v>
      </c>
      <c r="X69" s="17" t="s">
        <v>65</v>
      </c>
      <c r="Y69">
        <f t="shared" si="24"/>
        <v>0.6530243337990661</v>
      </c>
      <c r="Z69">
        <f t="shared" si="24"/>
        <v>0.74518697713626236</v>
      </c>
      <c r="AA69">
        <f t="shared" si="24"/>
        <v>3.5663401942574155E-2</v>
      </c>
      <c r="AB69">
        <f t="shared" si="24"/>
        <v>0.19795370496922285</v>
      </c>
      <c r="AC69">
        <f t="shared" si="22"/>
        <v>7.9804585267186978E-2</v>
      </c>
      <c r="AD69">
        <f t="shared" si="16"/>
        <v>0.19237707153517405</v>
      </c>
      <c r="AE69">
        <f t="shared" si="16"/>
        <v>0.15873180155074085</v>
      </c>
      <c r="AF69">
        <f t="shared" si="16"/>
        <v>0.31744650836217603</v>
      </c>
      <c r="AQ69" t="s">
        <v>155</v>
      </c>
      <c r="AR69" t="s">
        <v>155</v>
      </c>
      <c r="AS69">
        <v>-0.82194</v>
      </c>
      <c r="AT69">
        <v>0.93784000000000001</v>
      </c>
      <c r="AU69">
        <v>0.22811999999999999</v>
      </c>
      <c r="AV69">
        <v>-6.8722000000000005E-2</v>
      </c>
      <c r="AW69">
        <v>-0.11022</v>
      </c>
      <c r="AX69">
        <v>-0.16388</v>
      </c>
      <c r="AY69">
        <v>1.3651</v>
      </c>
    </row>
    <row r="70" spans="1:51" x14ac:dyDescent="0.25">
      <c r="A70" s="18" t="s">
        <v>57</v>
      </c>
      <c r="B70" s="17" t="s">
        <v>66</v>
      </c>
      <c r="C70" s="13">
        <v>0.74980000000000002</v>
      </c>
      <c r="D70" s="13">
        <v>79.49581776815792</v>
      </c>
      <c r="E70" s="13">
        <v>894295.748318717</v>
      </c>
      <c r="F70" s="13">
        <v>0.60191033528336169</v>
      </c>
      <c r="G70" s="13">
        <v>27.864132607485754</v>
      </c>
      <c r="H70" s="13">
        <v>4.1068569521860616E-2</v>
      </c>
      <c r="I70">
        <v>30.709241855393746</v>
      </c>
      <c r="J70">
        <v>0.875</v>
      </c>
      <c r="L70" s="18" t="s">
        <v>57</v>
      </c>
      <c r="M70" s="17" t="s">
        <v>66</v>
      </c>
      <c r="N70" s="13">
        <v>0.74980000000000002</v>
      </c>
      <c r="O70">
        <f t="shared" si="17"/>
        <v>1.9003442812603946</v>
      </c>
      <c r="P70">
        <f t="shared" si="18"/>
        <v>5.9514811660244513</v>
      </c>
      <c r="Q70">
        <f t="shared" si="19"/>
        <v>-0.22046819942650331</v>
      </c>
      <c r="R70">
        <f t="shared" si="20"/>
        <v>1.4450455282949359</v>
      </c>
      <c r="S70">
        <f t="shared" si="21"/>
        <v>-1.3864904239927511</v>
      </c>
      <c r="T70">
        <f t="shared" si="15"/>
        <v>1.4872690947861726</v>
      </c>
      <c r="U70">
        <f t="shared" si="23"/>
        <v>-5.7991946977686754E-2</v>
      </c>
      <c r="W70" s="18" t="s">
        <v>57</v>
      </c>
      <c r="X70" s="17" t="s">
        <v>66</v>
      </c>
      <c r="Y70">
        <f t="shared" si="24"/>
        <v>0.72809217457834119</v>
      </c>
      <c r="Z70">
        <f t="shared" si="24"/>
        <v>0.76858025130721908</v>
      </c>
      <c r="AA70">
        <f t="shared" si="24"/>
        <v>2.8655040371385672E-2</v>
      </c>
      <c r="AB70">
        <f t="shared" si="24"/>
        <v>0.24071105087771416</v>
      </c>
      <c r="AC70">
        <f t="shared" si="22"/>
        <v>8.6059849632173765E-2</v>
      </c>
      <c r="AD70">
        <f t="shared" si="16"/>
        <v>0.19312570140993413</v>
      </c>
      <c r="AE70">
        <f t="shared" si="16"/>
        <v>0.11223867881075586</v>
      </c>
      <c r="AF70">
        <f t="shared" si="16"/>
        <v>0.92366144311218035</v>
      </c>
      <c r="AQ70" t="s">
        <v>155</v>
      </c>
      <c r="AR70" t="s">
        <v>155</v>
      </c>
      <c r="AS70">
        <v>-1.7141999999999999</v>
      </c>
      <c r="AT70">
        <v>-0.26844000000000001</v>
      </c>
      <c r="AU70">
        <v>-1.4327000000000001</v>
      </c>
      <c r="AV70">
        <v>-0.437</v>
      </c>
      <c r="AW70">
        <v>0.20391999999999999</v>
      </c>
      <c r="AX70">
        <v>-0.40658</v>
      </c>
      <c r="AY70">
        <v>-0.68874999999999997</v>
      </c>
    </row>
    <row r="71" spans="1:51" x14ac:dyDescent="0.25">
      <c r="A71" s="18" t="s">
        <v>57</v>
      </c>
      <c r="B71" s="17" t="s">
        <v>67</v>
      </c>
      <c r="C71" s="13">
        <v>0.59897299454251574</v>
      </c>
      <c r="D71" s="13">
        <v>233.41325217033605</v>
      </c>
      <c r="E71" s="13">
        <v>2990220.9066898101</v>
      </c>
      <c r="F71" s="13">
        <v>0.11619499716068511</v>
      </c>
      <c r="G71" s="13">
        <v>26.886780145848174</v>
      </c>
      <c r="H71" s="13">
        <v>0.13252125513930527</v>
      </c>
      <c r="I71">
        <v>28.276164367719069</v>
      </c>
      <c r="J71">
        <v>0.5957446808510638</v>
      </c>
      <c r="L71" s="18" t="s">
        <v>57</v>
      </c>
      <c r="M71" s="17" t="s">
        <v>67</v>
      </c>
      <c r="N71" s="13">
        <v>0.59897299454251574</v>
      </c>
      <c r="O71">
        <f t="shared" si="17"/>
        <v>2.3681255097259135</v>
      </c>
      <c r="P71">
        <f t="shared" si="18"/>
        <v>6.475703273612897</v>
      </c>
      <c r="Q71">
        <f t="shared" si="19"/>
        <v>-0.93481257033020737</v>
      </c>
      <c r="R71">
        <f t="shared" si="20"/>
        <v>1.4295387959526193</v>
      </c>
      <c r="S71">
        <f t="shared" si="21"/>
        <v>-0.87771445946761384</v>
      </c>
      <c r="T71">
        <f t="shared" si="15"/>
        <v>1.451420497525473</v>
      </c>
      <c r="U71">
        <f t="shared" si="23"/>
        <v>-0.22493982659349826</v>
      </c>
      <c r="W71" s="18" t="s">
        <v>57</v>
      </c>
      <c r="X71" s="17" t="s">
        <v>67</v>
      </c>
      <c r="Y71">
        <f t="shared" si="24"/>
        <v>0.49025858756453855</v>
      </c>
      <c r="Z71">
        <f t="shared" si="24"/>
        <v>0.99259776258939025</v>
      </c>
      <c r="AA71">
        <f t="shared" si="24"/>
        <v>0.17215898038994348</v>
      </c>
      <c r="AB71">
        <f t="shared" si="24"/>
        <v>3.4948602677402005E-2</v>
      </c>
      <c r="AC71">
        <f t="shared" si="22"/>
        <v>7.4789444690292348E-2</v>
      </c>
      <c r="AD71">
        <f t="shared" si="16"/>
        <v>0.61288420045480296</v>
      </c>
      <c r="AE71">
        <f t="shared" si="16"/>
        <v>8.4910531020348248E-2</v>
      </c>
      <c r="AF71">
        <f t="shared" si="16"/>
        <v>0.70389713324591274</v>
      </c>
      <c r="AQ71" t="s">
        <v>155</v>
      </c>
      <c r="AR71" t="s">
        <v>155</v>
      </c>
      <c r="AS71">
        <v>-1.6695</v>
      </c>
      <c r="AT71">
        <v>-1.2396</v>
      </c>
      <c r="AU71">
        <v>1.0783</v>
      </c>
      <c r="AV71">
        <v>-0.50200999999999996</v>
      </c>
      <c r="AW71">
        <v>5.4345999999999997</v>
      </c>
      <c r="AX71">
        <v>-0.11687</v>
      </c>
      <c r="AY71">
        <v>-2.496</v>
      </c>
    </row>
    <row r="72" spans="1:51" x14ac:dyDescent="0.25">
      <c r="A72" s="18" t="s">
        <v>57</v>
      </c>
      <c r="B72" s="17" t="s">
        <v>68</v>
      </c>
      <c r="C72" s="13">
        <v>0.92223587663009576</v>
      </c>
      <c r="D72" s="13">
        <v>57.507612853561056</v>
      </c>
      <c r="E72" s="13">
        <v>1996700.6482765127</v>
      </c>
      <c r="F72" s="13">
        <v>0.60568401171559272</v>
      </c>
      <c r="G72" s="13">
        <v>34.537663765400147</v>
      </c>
      <c r="H72" s="13">
        <v>5.3803004570141831E-2</v>
      </c>
      <c r="I72">
        <v>34.925827963629601</v>
      </c>
      <c r="J72">
        <v>1</v>
      </c>
      <c r="L72" s="18" t="s">
        <v>57</v>
      </c>
      <c r="M72" s="17" t="s">
        <v>68</v>
      </c>
      <c r="N72" s="13">
        <v>0.92223587663009576</v>
      </c>
      <c r="O72">
        <f t="shared" si="17"/>
        <v>1.7597253403669322</v>
      </c>
      <c r="P72">
        <f t="shared" si="18"/>
        <v>6.3003129589384601</v>
      </c>
      <c r="Q72">
        <f t="shared" si="19"/>
        <v>-0.21775389028805711</v>
      </c>
      <c r="R72">
        <f t="shared" si="20"/>
        <v>1.538292957200456</v>
      </c>
      <c r="S72">
        <f t="shared" si="21"/>
        <v>-1.269193470954467</v>
      </c>
      <c r="T72">
        <f t="shared" si="15"/>
        <v>1.5431467104418632</v>
      </c>
      <c r="U72">
        <f t="shared" si="23"/>
        <v>0</v>
      </c>
      <c r="W72" s="18" t="s">
        <v>57</v>
      </c>
      <c r="X72" s="17" t="s">
        <v>68</v>
      </c>
      <c r="Y72">
        <f t="shared" si="24"/>
        <v>1</v>
      </c>
      <c r="Z72">
        <f t="shared" si="24"/>
        <v>0.70123871799810689</v>
      </c>
      <c r="AA72">
        <f t="shared" si="24"/>
        <v>0.12414650469970397</v>
      </c>
      <c r="AB72">
        <f t="shared" si="24"/>
        <v>0.24149289072449928</v>
      </c>
      <c r="AC72">
        <f t="shared" si="22"/>
        <v>0.15383275370730196</v>
      </c>
      <c r="AD72">
        <f t="shared" si="16"/>
        <v>0.28989991321029124</v>
      </c>
      <c r="AE72">
        <f t="shared" si="16"/>
        <v>0.15483537311679418</v>
      </c>
      <c r="AF72">
        <f t="shared" si="16"/>
        <v>1</v>
      </c>
      <c r="AQ72" t="s">
        <v>155</v>
      </c>
      <c r="AR72" t="s">
        <v>155</v>
      </c>
      <c r="AS72">
        <v>-1.5358000000000001</v>
      </c>
      <c r="AT72">
        <v>1.6127</v>
      </c>
      <c r="AU72">
        <v>0.76214999999999999</v>
      </c>
      <c r="AV72">
        <v>-0.74653000000000003</v>
      </c>
      <c r="AW72">
        <v>-0.34733999999999998</v>
      </c>
      <c r="AX72">
        <v>0.20799999999999999</v>
      </c>
      <c r="AY72">
        <v>-0.31108000000000002</v>
      </c>
    </row>
    <row r="73" spans="1:51" x14ac:dyDescent="0.25">
      <c r="A73" s="18" t="s">
        <v>57</v>
      </c>
      <c r="B73" s="17" t="s">
        <v>69</v>
      </c>
      <c r="C73" s="13">
        <v>0.70609999999999995</v>
      </c>
      <c r="D73" s="13">
        <v>108.24962419493848</v>
      </c>
      <c r="E73" s="13">
        <v>4162598.2374756113</v>
      </c>
      <c r="F73" s="13">
        <v>0.33998361001951144</v>
      </c>
      <c r="G73" s="13">
        <v>35.452936177374191</v>
      </c>
      <c r="H73" s="13">
        <v>0.10477781518535234</v>
      </c>
      <c r="I73">
        <v>37.266578671366965</v>
      </c>
      <c r="J73">
        <v>0.53846153846153844</v>
      </c>
      <c r="L73" s="18" t="s">
        <v>57</v>
      </c>
      <c r="M73" s="17" t="s">
        <v>69</v>
      </c>
      <c r="N73" s="13">
        <v>0.70609999999999995</v>
      </c>
      <c r="O73">
        <f t="shared" si="17"/>
        <v>2.0344263973085641</v>
      </c>
      <c r="P73">
        <f t="shared" si="18"/>
        <v>6.6193644960014959</v>
      </c>
      <c r="Q73">
        <f t="shared" si="19"/>
        <v>-0.46854201898614667</v>
      </c>
      <c r="R73">
        <f t="shared" si="20"/>
        <v>1.5496522088512732</v>
      </c>
      <c r="S73">
        <f t="shared" si="21"/>
        <v>-0.9797306616509861</v>
      </c>
      <c r="T73">
        <f t="shared" si="15"/>
        <v>1.5713195233588759</v>
      </c>
      <c r="U73">
        <f t="shared" si="23"/>
        <v>-0.26884531229257996</v>
      </c>
      <c r="W73" s="18" t="s">
        <v>57</v>
      </c>
      <c r="X73" s="17" t="s">
        <v>69</v>
      </c>
      <c r="Y73">
        <f t="shared" si="24"/>
        <v>0.65918324330984301</v>
      </c>
      <c r="Z73">
        <f t="shared" si="24"/>
        <v>0.83279133998875698</v>
      </c>
      <c r="AA73">
        <f t="shared" si="24"/>
        <v>0.21148572976242755</v>
      </c>
      <c r="AB73">
        <f t="shared" si="24"/>
        <v>0.16925493177591525</v>
      </c>
      <c r="AC73">
        <f t="shared" si="22"/>
        <v>0.16208873976002303</v>
      </c>
      <c r="AD73">
        <f t="shared" si="16"/>
        <v>0.5287171585885112</v>
      </c>
      <c r="AE73">
        <f t="shared" si="16"/>
        <v>0.17631210732395577</v>
      </c>
      <c r="AF73">
        <f t="shared" si="16"/>
        <v>0.64610149794819971</v>
      </c>
      <c r="AQ73" t="s">
        <v>155</v>
      </c>
      <c r="AR73" t="s">
        <v>155</v>
      </c>
      <c r="AS73">
        <v>-1.5310999999999999</v>
      </c>
      <c r="AT73">
        <v>-1.4332</v>
      </c>
      <c r="AU73">
        <v>1.8037000000000001</v>
      </c>
      <c r="AV73">
        <v>1.2264999999999999</v>
      </c>
      <c r="AW73">
        <v>-0.48744999999999999</v>
      </c>
      <c r="AX73">
        <v>1.0113E-2</v>
      </c>
      <c r="AY73">
        <v>0.33372000000000002</v>
      </c>
    </row>
    <row r="74" spans="1:51" x14ac:dyDescent="0.25">
      <c r="A74" s="18" t="s">
        <v>57</v>
      </c>
      <c r="B74" s="17" t="s">
        <v>70</v>
      </c>
      <c r="C74" s="13">
        <v>0.78439999999999999</v>
      </c>
      <c r="D74" s="13">
        <v>30.445206804826437</v>
      </c>
      <c r="E74" s="13">
        <v>2470117.5044581308</v>
      </c>
      <c r="F74" s="13">
        <v>1.523024270032258</v>
      </c>
      <c r="G74" s="13">
        <v>42.667102262296773</v>
      </c>
      <c r="H74" s="13">
        <v>4.2879595883044207E-2</v>
      </c>
      <c r="I74">
        <v>43.335899529919459</v>
      </c>
      <c r="J74">
        <v>0.91666666666666663</v>
      </c>
      <c r="L74" s="18" t="s">
        <v>57</v>
      </c>
      <c r="M74" s="17" t="s">
        <v>70</v>
      </c>
      <c r="N74" s="13">
        <v>0.78439999999999999</v>
      </c>
      <c r="O74">
        <f t="shared" si="17"/>
        <v>1.4835189284279831</v>
      </c>
      <c r="P74">
        <f t="shared" si="18"/>
        <v>6.3927176133098484</v>
      </c>
      <c r="Q74">
        <f t="shared" si="19"/>
        <v>0.18270682405639876</v>
      </c>
      <c r="R74">
        <f t="shared" si="20"/>
        <v>1.6300931487363191</v>
      </c>
      <c r="S74">
        <f t="shared" si="21"/>
        <v>-1.3677493162861578</v>
      </c>
      <c r="T74">
        <f t="shared" si="15"/>
        <v>1.6368478157106732</v>
      </c>
      <c r="U74">
        <f t="shared" si="23"/>
        <v>-3.7788560889399803E-2</v>
      </c>
      <c r="W74" s="18" t="s">
        <v>57</v>
      </c>
      <c r="X74" s="17" t="s">
        <v>70</v>
      </c>
      <c r="Y74">
        <f t="shared" si="24"/>
        <v>0.78265164876346782</v>
      </c>
      <c r="Z74">
        <f t="shared" si="24"/>
        <v>0.56896519089289854</v>
      </c>
      <c r="AA74">
        <f t="shared" si="24"/>
        <v>0.14944195063072091</v>
      </c>
      <c r="AB74">
        <f t="shared" si="24"/>
        <v>0.35684310603776426</v>
      </c>
      <c r="AC74">
        <f t="shared" si="22"/>
        <v>0.22055379522086732</v>
      </c>
      <c r="AD74">
        <f t="shared" si="16"/>
        <v>0.20858779040366282</v>
      </c>
      <c r="AE74">
        <f t="shared" si="16"/>
        <v>0.22626571763735415</v>
      </c>
      <c r="AF74">
        <f t="shared" si="16"/>
        <v>0.95025646912192441</v>
      </c>
      <c r="AQ74" t="s">
        <v>155</v>
      </c>
      <c r="AR74" t="s">
        <v>155</v>
      </c>
      <c r="AS74">
        <v>-1.2891999999999999</v>
      </c>
      <c r="AT74">
        <v>0.80218</v>
      </c>
      <c r="AU74">
        <v>0.22337000000000001</v>
      </c>
      <c r="AV74">
        <v>0.30904999999999999</v>
      </c>
      <c r="AW74">
        <v>-0.12149</v>
      </c>
      <c r="AX74">
        <v>0.18909000000000001</v>
      </c>
      <c r="AY74">
        <v>0.42496</v>
      </c>
    </row>
    <row r="75" spans="1:51" x14ac:dyDescent="0.25">
      <c r="A75" s="18" t="s">
        <v>57</v>
      </c>
      <c r="B75" s="17" t="s">
        <v>71</v>
      </c>
      <c r="C75" s="13">
        <v>0.75649311308190059</v>
      </c>
      <c r="D75" s="13">
        <v>143.76903213390264</v>
      </c>
      <c r="E75" s="13">
        <v>814749.37470638601</v>
      </c>
      <c r="F75" s="13">
        <v>0.15583680394549401</v>
      </c>
      <c r="G75" s="13">
        <v>21.894083603300157</v>
      </c>
      <c r="H75" s="13">
        <v>5.353250059908133E-2</v>
      </c>
      <c r="I75">
        <v>22.494694450888133</v>
      </c>
      <c r="J75">
        <v>0.66666666666666663</v>
      </c>
      <c r="L75" s="18" t="s">
        <v>57</v>
      </c>
      <c r="M75" s="17" t="s">
        <v>71</v>
      </c>
      <c r="N75" s="13">
        <v>0.75649311308190059</v>
      </c>
      <c r="O75">
        <f t="shared" si="17"/>
        <v>2.1576653490389699</v>
      </c>
      <c r="P75">
        <f t="shared" si="18"/>
        <v>5.9110240358304367</v>
      </c>
      <c r="Q75">
        <f t="shared" si="19"/>
        <v>-0.80732996731266993</v>
      </c>
      <c r="R75">
        <f t="shared" si="20"/>
        <v>1.3403267721196541</v>
      </c>
      <c r="S75">
        <f t="shared" si="21"/>
        <v>-1.2713824694688445</v>
      </c>
      <c r="T75">
        <f t="shared" si="15"/>
        <v>1.3520800984487089</v>
      </c>
      <c r="U75">
        <f t="shared" si="23"/>
        <v>-0.17609125905568127</v>
      </c>
      <c r="W75" s="18" t="s">
        <v>57</v>
      </c>
      <c r="X75" s="17" t="s">
        <v>71</v>
      </c>
      <c r="Y75">
        <f t="shared" si="24"/>
        <v>0.73864629973470208</v>
      </c>
      <c r="Z75">
        <f t="shared" si="24"/>
        <v>0.89180970494160405</v>
      </c>
      <c r="AA75">
        <f t="shared" si="24"/>
        <v>1.7580044676540191E-2</v>
      </c>
      <c r="AB75">
        <f t="shared" si="24"/>
        <v>7.1669172710945458E-2</v>
      </c>
      <c r="AC75">
        <f t="shared" si="22"/>
        <v>9.9495021358904003E-3</v>
      </c>
      <c r="AD75">
        <f t="shared" si="16"/>
        <v>0.2880939105787319</v>
      </c>
      <c r="AE75">
        <f t="shared" si="16"/>
        <v>9.1812329453000701E-3</v>
      </c>
      <c r="AF75">
        <f t="shared" si="16"/>
        <v>0.76819966741171597</v>
      </c>
      <c r="AQ75" t="s">
        <v>155</v>
      </c>
      <c r="AR75" t="s">
        <v>155</v>
      </c>
      <c r="AS75">
        <v>-1.1072</v>
      </c>
      <c r="AT75">
        <v>-1.7477</v>
      </c>
      <c r="AU75">
        <v>1.0907</v>
      </c>
      <c r="AV75">
        <v>0.22283</v>
      </c>
      <c r="AW75">
        <v>0.10548</v>
      </c>
      <c r="AX75">
        <v>-0.47747000000000001</v>
      </c>
      <c r="AY75">
        <v>0.46926000000000001</v>
      </c>
    </row>
    <row r="76" spans="1:51" x14ac:dyDescent="0.25">
      <c r="A76" s="18" t="s">
        <v>57</v>
      </c>
      <c r="B76" s="17" t="s">
        <v>72</v>
      </c>
      <c r="C76" s="13">
        <v>0.56200000000000006</v>
      </c>
      <c r="D76" s="13">
        <v>241.8702540605656</v>
      </c>
      <c r="E76" s="13">
        <v>1225475.8272534341</v>
      </c>
      <c r="F76" s="13">
        <v>8.7873223080163168E-2</v>
      </c>
      <c r="G76" s="13">
        <v>21.214726851722393</v>
      </c>
      <c r="H76" s="13">
        <v>8.5938214656301928E-2</v>
      </c>
      <c r="I76">
        <v>21.879445634826389</v>
      </c>
      <c r="J76">
        <v>0.33333333333333331</v>
      </c>
      <c r="L76" s="18" t="s">
        <v>57</v>
      </c>
      <c r="M76" s="17" t="s">
        <v>72</v>
      </c>
      <c r="N76" s="13">
        <v>0.56200000000000006</v>
      </c>
      <c r="O76">
        <f t="shared" si="17"/>
        <v>2.3835824607897389</v>
      </c>
      <c r="P76">
        <f t="shared" si="18"/>
        <v>6.0883047491303373</v>
      </c>
      <c r="Q76">
        <f t="shared" si="19"/>
        <v>-1.0561434439269688</v>
      </c>
      <c r="R76">
        <f t="shared" si="20"/>
        <v>1.3266374444197033</v>
      </c>
      <c r="S76">
        <f t="shared" si="21"/>
        <v>-1.0658136729114862</v>
      </c>
      <c r="T76">
        <f t="shared" si="15"/>
        <v>1.3400363139691673</v>
      </c>
      <c r="U76">
        <f t="shared" si="23"/>
        <v>-0.47712125471966244</v>
      </c>
      <c r="W76" s="18" t="s">
        <v>57</v>
      </c>
      <c r="X76" s="17" t="s">
        <v>72</v>
      </c>
      <c r="Y76">
        <f t="shared" si="24"/>
        <v>0.43195722509953238</v>
      </c>
      <c r="Z76">
        <f t="shared" si="24"/>
        <v>1</v>
      </c>
      <c r="AA76">
        <f t="shared" si="24"/>
        <v>6.6110010276176426E-2</v>
      </c>
      <c r="AB76">
        <f t="shared" si="24"/>
        <v>0</v>
      </c>
      <c r="AC76">
        <f t="shared" si="22"/>
        <v>0</v>
      </c>
      <c r="AD76">
        <f t="shared" si="16"/>
        <v>0.45769557321606624</v>
      </c>
      <c r="AE76">
        <f t="shared" si="16"/>
        <v>0</v>
      </c>
      <c r="AF76">
        <f t="shared" si="16"/>
        <v>0.37193438151302188</v>
      </c>
      <c r="AQ76" t="s">
        <v>155</v>
      </c>
      <c r="AR76" t="s">
        <v>155</v>
      </c>
      <c r="AS76">
        <v>-2.0232999999999999</v>
      </c>
      <c r="AT76">
        <v>-0.15826999999999999</v>
      </c>
      <c r="AU76">
        <v>0.51658999999999999</v>
      </c>
      <c r="AV76">
        <v>-0.33296999999999999</v>
      </c>
      <c r="AW76">
        <v>-0.42231000000000002</v>
      </c>
      <c r="AX76">
        <v>-9.2161999999999994E-2</v>
      </c>
      <c r="AY76">
        <v>0.78344000000000003</v>
      </c>
    </row>
    <row r="77" spans="1:51" x14ac:dyDescent="0.25">
      <c r="A77" s="18" t="s">
        <v>89</v>
      </c>
      <c r="B77" s="17" t="s">
        <v>90</v>
      </c>
      <c r="C77" s="13">
        <v>0.49215505076337551</v>
      </c>
      <c r="D77" s="13">
        <v>28.171846873513985</v>
      </c>
      <c r="E77" s="13">
        <v>10890055.57920767</v>
      </c>
      <c r="F77" s="13">
        <v>2.2868824953696394</v>
      </c>
      <c r="G77" s="13">
        <v>62.978958783933969</v>
      </c>
      <c r="H77" s="13">
        <v>8.7856928904119183E-2</v>
      </c>
      <c r="I77">
        <v>69.451718049159822</v>
      </c>
      <c r="J77">
        <v>0.7441860465116279</v>
      </c>
      <c r="L77" s="18" t="s">
        <v>89</v>
      </c>
      <c r="M77" s="17" t="s">
        <v>90</v>
      </c>
      <c r="N77" s="13">
        <v>0.49215505076337551</v>
      </c>
      <c r="O77">
        <f t="shared" si="17"/>
        <v>1.4498153191435279</v>
      </c>
      <c r="P77">
        <f t="shared" si="18"/>
        <v>7.0370300962554628</v>
      </c>
      <c r="Q77">
        <f t="shared" si="19"/>
        <v>0.3592438502544989</v>
      </c>
      <c r="R77">
        <f t="shared" si="20"/>
        <v>1.7991954762730571</v>
      </c>
      <c r="S77">
        <f t="shared" si="21"/>
        <v>-1.0562239818504091</v>
      </c>
      <c r="T77">
        <f t="shared" si="15"/>
        <v>1.8416829934867507</v>
      </c>
      <c r="U77">
        <f t="shared" si="23"/>
        <v>-0.12831847725968057</v>
      </c>
      <c r="W77" s="18" t="s">
        <v>89</v>
      </c>
      <c r="X77" s="17" t="s">
        <v>90</v>
      </c>
      <c r="Y77">
        <f t="shared" si="24"/>
        <v>0.32182127987302667</v>
      </c>
      <c r="Z77">
        <f t="shared" si="24"/>
        <v>0.55282474272250592</v>
      </c>
      <c r="AA77">
        <f t="shared" si="24"/>
        <v>0.32582020436591957</v>
      </c>
      <c r="AB77">
        <f t="shared" si="24"/>
        <v>0.40769349723293813</v>
      </c>
      <c r="AC77">
        <f t="shared" si="22"/>
        <v>0.34345858688692266</v>
      </c>
      <c r="AD77">
        <f t="shared" si="16"/>
        <v>0.46560741380361981</v>
      </c>
      <c r="AE77">
        <f t="shared" si="16"/>
        <v>0.382415928208517</v>
      </c>
      <c r="AF77">
        <f t="shared" si="16"/>
        <v>0.83108607510943644</v>
      </c>
      <c r="AQ77" t="s">
        <v>155</v>
      </c>
      <c r="AR77" t="s">
        <v>155</v>
      </c>
      <c r="AS77">
        <v>-1.8754</v>
      </c>
      <c r="AT77">
        <v>1.5470999999999999</v>
      </c>
      <c r="AU77">
        <v>-0.62441999999999998</v>
      </c>
      <c r="AV77">
        <v>-1.3714</v>
      </c>
      <c r="AW77">
        <v>-0.67181000000000002</v>
      </c>
      <c r="AX77">
        <v>-4.1879E-2</v>
      </c>
      <c r="AY77">
        <v>-3.9315999999999997E-2</v>
      </c>
    </row>
    <row r="78" spans="1:51" x14ac:dyDescent="0.25">
      <c r="A78" s="18" t="s">
        <v>89</v>
      </c>
      <c r="B78" s="17" t="s">
        <v>91</v>
      </c>
      <c r="C78" s="13">
        <v>0.65200076505863747</v>
      </c>
      <c r="D78" s="13">
        <v>43.976409829193749</v>
      </c>
      <c r="E78" s="13">
        <v>86873902.877760336</v>
      </c>
      <c r="F78" s="13">
        <v>2.1929643517640516</v>
      </c>
      <c r="G78" s="13">
        <v>94.855053564114726</v>
      </c>
      <c r="H78" s="13">
        <v>0.30831831162601087</v>
      </c>
      <c r="I78">
        <v>98.710228698474126</v>
      </c>
      <c r="J78">
        <v>1</v>
      </c>
      <c r="L78" s="18" t="s">
        <v>89</v>
      </c>
      <c r="M78" s="17" t="s">
        <v>91</v>
      </c>
      <c r="N78" s="13">
        <v>0.65200076505863747</v>
      </c>
      <c r="O78">
        <f t="shared" si="17"/>
        <v>1.643219771295495</v>
      </c>
      <c r="P78">
        <f t="shared" si="18"/>
        <v>7.9388893329691825</v>
      </c>
      <c r="Q78">
        <f t="shared" si="19"/>
        <v>0.34103157196115463</v>
      </c>
      <c r="R78">
        <f t="shared" si="20"/>
        <v>1.9770604736173416</v>
      </c>
      <c r="S78">
        <f t="shared" si="21"/>
        <v>-0.51100068091097095</v>
      </c>
      <c r="T78">
        <f t="shared" si="15"/>
        <v>1.9943621581117319</v>
      </c>
      <c r="U78">
        <f t="shared" si="23"/>
        <v>0</v>
      </c>
      <c r="W78" s="18" t="s">
        <v>89</v>
      </c>
      <c r="X78" s="17" t="s">
        <v>91</v>
      </c>
      <c r="Y78">
        <f t="shared" si="24"/>
        <v>0.57387613891046818</v>
      </c>
      <c r="Z78">
        <f t="shared" si="24"/>
        <v>0.64544492798325115</v>
      </c>
      <c r="AA78">
        <f t="shared" si="24"/>
        <v>0.57270096718974317</v>
      </c>
      <c r="AB78">
        <f t="shared" si="24"/>
        <v>0.4024475638686098</v>
      </c>
      <c r="AC78">
        <f t="shared" si="22"/>
        <v>0.4727321501886077</v>
      </c>
      <c r="AD78">
        <f t="shared" si="16"/>
        <v>0.91543627838104602</v>
      </c>
      <c r="AE78">
        <f t="shared" si="16"/>
        <v>0.49880650117974029</v>
      </c>
      <c r="AF78">
        <f t="shared" si="16"/>
        <v>1</v>
      </c>
      <c r="AQ78" t="s">
        <v>156</v>
      </c>
      <c r="AR78" t="s">
        <v>156</v>
      </c>
      <c r="AS78">
        <v>-0.24845999999999999</v>
      </c>
      <c r="AT78">
        <v>-0.15928</v>
      </c>
      <c r="AU78">
        <v>0.59375999999999995</v>
      </c>
      <c r="AV78">
        <v>-1.1638999999999999</v>
      </c>
      <c r="AW78">
        <v>-0.47088000000000002</v>
      </c>
      <c r="AX78">
        <v>0.1</v>
      </c>
      <c r="AY78">
        <v>-0.39734000000000003</v>
      </c>
    </row>
    <row r="79" spans="1:51" x14ac:dyDescent="0.25">
      <c r="A79" s="18" t="s">
        <v>89</v>
      </c>
      <c r="B79" s="17" t="s">
        <v>92</v>
      </c>
      <c r="C79" s="13">
        <v>0.35457208990821976</v>
      </c>
      <c r="D79" s="13">
        <v>22.593263334204284</v>
      </c>
      <c r="E79" s="13">
        <v>85360974.073399931</v>
      </c>
      <c r="F79" s="13">
        <v>4.8959865152001596</v>
      </c>
      <c r="G79" s="13">
        <v>110.15590245657863</v>
      </c>
      <c r="H79" s="13">
        <v>0.21839859254077823</v>
      </c>
      <c r="I79">
        <v>124.73055287809781</v>
      </c>
      <c r="J79">
        <v>0.44680851063829785</v>
      </c>
      <c r="L79" s="18" t="s">
        <v>89</v>
      </c>
      <c r="M79" s="17" t="s">
        <v>92</v>
      </c>
      <c r="N79" s="13">
        <v>0.35457208990821976</v>
      </c>
      <c r="O79">
        <f t="shared" si="17"/>
        <v>1.3539789642395352</v>
      </c>
      <c r="P79">
        <f t="shared" si="18"/>
        <v>7.9312593622773422</v>
      </c>
      <c r="Q79">
        <f t="shared" si="19"/>
        <v>0.68984021298100451</v>
      </c>
      <c r="R79">
        <f t="shared" si="20"/>
        <v>2.042007772804475</v>
      </c>
      <c r="S79">
        <f t="shared" si="21"/>
        <v>-0.66075016474817538</v>
      </c>
      <c r="T79">
        <f t="shared" si="15"/>
        <v>2.0959728473928196</v>
      </c>
      <c r="U79">
        <f t="shared" si="23"/>
        <v>-0.34987856320179822</v>
      </c>
      <c r="W79" s="18" t="s">
        <v>89</v>
      </c>
      <c r="X79" s="17" t="s">
        <v>92</v>
      </c>
      <c r="Y79">
        <f t="shared" si="24"/>
        <v>0.10487174226926474</v>
      </c>
      <c r="Z79">
        <f t="shared" si="24"/>
        <v>0.50692931039322453</v>
      </c>
      <c r="AA79">
        <f t="shared" si="24"/>
        <v>0.57061228981300638</v>
      </c>
      <c r="AB79">
        <f t="shared" si="24"/>
        <v>0.50291972107042404</v>
      </c>
      <c r="AC79">
        <f t="shared" si="22"/>
        <v>0.51993631580917499</v>
      </c>
      <c r="AD79">
        <f t="shared" si="16"/>
        <v>0.79188755959100365</v>
      </c>
      <c r="AE79">
        <f t="shared" si="16"/>
        <v>0.57626648974121619</v>
      </c>
      <c r="AF79">
        <f t="shared" si="16"/>
        <v>0.53943217993550274</v>
      </c>
      <c r="AQ79" t="s">
        <v>156</v>
      </c>
      <c r="AR79" t="s">
        <v>156</v>
      </c>
      <c r="AS79">
        <v>1.365</v>
      </c>
      <c r="AT79">
        <v>0.8004</v>
      </c>
      <c r="AU79">
        <v>0.50987000000000005</v>
      </c>
      <c r="AV79">
        <v>9.2265E-2</v>
      </c>
      <c r="AW79">
        <v>0.72094999999999998</v>
      </c>
      <c r="AX79">
        <v>-8.6654999999999998</v>
      </c>
      <c r="AY79">
        <v>-1.6335</v>
      </c>
    </row>
    <row r="80" spans="1:51" x14ac:dyDescent="0.25">
      <c r="A80" s="18" t="s">
        <v>89</v>
      </c>
      <c r="B80" s="17" t="s">
        <v>93</v>
      </c>
      <c r="C80" s="13">
        <v>0.39698628338501551</v>
      </c>
      <c r="D80" s="13">
        <v>2.1532118055611629</v>
      </c>
      <c r="E80" s="13">
        <v>1323535351.2530954</v>
      </c>
      <c r="F80" s="13">
        <v>194.6872753569744</v>
      </c>
      <c r="G80" s="13">
        <v>396.07327395651123</v>
      </c>
      <c r="H80" s="13">
        <v>0.25729064931577422</v>
      </c>
      <c r="I80">
        <v>413.33625184207182</v>
      </c>
      <c r="J80">
        <v>0.52941176470588236</v>
      </c>
      <c r="L80" s="18" t="s">
        <v>89</v>
      </c>
      <c r="M80" s="17" t="s">
        <v>93</v>
      </c>
      <c r="N80" s="13">
        <v>0.39698628338501551</v>
      </c>
      <c r="O80">
        <f t="shared" si="17"/>
        <v>0.3330867522861421</v>
      </c>
      <c r="P80">
        <f t="shared" si="18"/>
        <v>9.1217355456744738</v>
      </c>
      <c r="Q80">
        <f t="shared" si="19"/>
        <v>2.2893375672219207</v>
      </c>
      <c r="R80">
        <f t="shared" si="20"/>
        <v>2.5977755382770362</v>
      </c>
      <c r="S80">
        <f t="shared" si="21"/>
        <v>-0.58957599701683461</v>
      </c>
      <c r="T80">
        <f t="shared" si="15"/>
        <v>2.6163034969452315</v>
      </c>
      <c r="U80">
        <f t="shared" si="23"/>
        <v>-0.27620641193894907</v>
      </c>
      <c r="W80" s="18" t="s">
        <v>89</v>
      </c>
      <c r="X80" s="17" t="s">
        <v>93</v>
      </c>
      <c r="Y80">
        <f t="shared" si="24"/>
        <v>0.17175313227158281</v>
      </c>
      <c r="Z80">
        <f t="shared" si="24"/>
        <v>1.8030400620047266E-2</v>
      </c>
      <c r="AA80">
        <f t="shared" si="24"/>
        <v>0.89650091668080811</v>
      </c>
      <c r="AB80">
        <f t="shared" si="24"/>
        <v>0.9636449747490855</v>
      </c>
      <c r="AC80">
        <f t="shared" si="22"/>
        <v>0.92387233741877961</v>
      </c>
      <c r="AD80">
        <f t="shared" si="16"/>
        <v>0.85060881197084015</v>
      </c>
      <c r="AE80">
        <f t="shared" si="16"/>
        <v>0.97292560550628238</v>
      </c>
      <c r="AF80">
        <f t="shared" si="16"/>
        <v>0.63641160558560195</v>
      </c>
      <c r="AQ80" t="s">
        <v>156</v>
      </c>
      <c r="AR80" t="s">
        <v>156</v>
      </c>
      <c r="AS80">
        <v>0.23780000000000001</v>
      </c>
      <c r="AT80">
        <v>1.04</v>
      </c>
      <c r="AU80">
        <v>2.5718000000000001</v>
      </c>
      <c r="AV80">
        <v>1.2243999999999999</v>
      </c>
      <c r="AW80">
        <v>1.7284000000000001E-2</v>
      </c>
      <c r="AX80">
        <v>0.46317000000000003</v>
      </c>
      <c r="AY80">
        <v>-0.11538</v>
      </c>
    </row>
    <row r="81" spans="1:51" x14ac:dyDescent="0.25">
      <c r="A81" s="18" t="s">
        <v>89</v>
      </c>
      <c r="B81" s="17" t="s">
        <v>94</v>
      </c>
      <c r="C81" s="13">
        <v>0.66956478001988362</v>
      </c>
      <c r="D81" s="13">
        <v>15.620033910067159</v>
      </c>
      <c r="E81" s="13">
        <v>60670909.421216644</v>
      </c>
      <c r="F81" s="13">
        <v>8.7271073511932045</v>
      </c>
      <c r="G81" s="13">
        <v>114.19512361285331</v>
      </c>
      <c r="H81" s="13">
        <v>0.14767938522795498</v>
      </c>
      <c r="I81">
        <v>142.63549791078864</v>
      </c>
      <c r="J81">
        <v>0.86206896551724133</v>
      </c>
      <c r="L81" s="18" t="s">
        <v>89</v>
      </c>
      <c r="M81" s="17" t="s">
        <v>94</v>
      </c>
      <c r="N81" s="13">
        <v>0.66956478001988362</v>
      </c>
      <c r="O81">
        <f t="shared" si="17"/>
        <v>1.1936819723670857</v>
      </c>
      <c r="P81">
        <f t="shared" si="18"/>
        <v>7.7829805048114622</v>
      </c>
      <c r="Q81">
        <f t="shared" si="19"/>
        <v>0.94087031820850997</v>
      </c>
      <c r="R81">
        <f t="shared" si="20"/>
        <v>2.0576475589602152</v>
      </c>
      <c r="S81">
        <f t="shared" si="21"/>
        <v>-0.83068012423164173</v>
      </c>
      <c r="T81">
        <f t="shared" si="15"/>
        <v>2.1542276224881176</v>
      </c>
      <c r="U81">
        <f t="shared" si="23"/>
        <v>-6.4457989226918505E-2</v>
      </c>
      <c r="W81" s="18" t="s">
        <v>89</v>
      </c>
      <c r="X81" s="17" t="s">
        <v>94</v>
      </c>
      <c r="Y81">
        <f t="shared" si="24"/>
        <v>0.60157219153663255</v>
      </c>
      <c r="Z81">
        <f t="shared" si="24"/>
        <v>0.43016408126447275</v>
      </c>
      <c r="AA81">
        <f t="shared" si="24"/>
        <v>0.53002147923904785</v>
      </c>
      <c r="AB81">
        <f t="shared" si="24"/>
        <v>0.57522737985164862</v>
      </c>
      <c r="AC81">
        <f t="shared" si="22"/>
        <v>0.531303425222588</v>
      </c>
      <c r="AD81">
        <f t="shared" si="16"/>
        <v>0.65168922140474483</v>
      </c>
      <c r="AE81">
        <f t="shared" si="16"/>
        <v>0.62067534322365192</v>
      </c>
      <c r="AF81">
        <f t="shared" si="16"/>
        <v>0.91514977278885168</v>
      </c>
      <c r="AQ81" t="s">
        <v>156</v>
      </c>
      <c r="AR81" t="s">
        <v>156</v>
      </c>
      <c r="AS81">
        <v>0.68276999999999999</v>
      </c>
      <c r="AT81">
        <v>1.5425</v>
      </c>
      <c r="AU81">
        <v>-0.32358999999999999</v>
      </c>
      <c r="AV81">
        <v>-0.85292000000000001</v>
      </c>
      <c r="AW81">
        <v>-0.63244999999999996</v>
      </c>
      <c r="AX81">
        <v>-3.8254000000000003E-2</v>
      </c>
      <c r="AY81">
        <v>-0.34916000000000003</v>
      </c>
    </row>
    <row r="82" spans="1:51" x14ac:dyDescent="0.25">
      <c r="A82" s="18" t="s">
        <v>89</v>
      </c>
      <c r="B82" s="17" t="s">
        <v>95</v>
      </c>
      <c r="C82" s="13">
        <v>0.52703414696441198</v>
      </c>
      <c r="D82" s="13">
        <v>39.050084775167903</v>
      </c>
      <c r="E82" s="13">
        <v>118577145.61511548</v>
      </c>
      <c r="F82" s="13">
        <v>2.8677744286879627</v>
      </c>
      <c r="G82" s="13">
        <v>105.97078065434016</v>
      </c>
      <c r="H82" s="13">
        <v>0.33487601697382674</v>
      </c>
      <c r="I82">
        <v>113.67404201234569</v>
      </c>
      <c r="J82">
        <v>0.83870967741935487</v>
      </c>
      <c r="L82" s="18" t="s">
        <v>89</v>
      </c>
      <c r="M82" s="17" t="s">
        <v>95</v>
      </c>
      <c r="N82" s="13">
        <v>0.52703414696441198</v>
      </c>
      <c r="O82">
        <f t="shared" ref="O82:O91" si="25">LOG10(D82)</f>
        <v>1.5916219810391234</v>
      </c>
      <c r="P82">
        <f t="shared" ref="P82:P91" si="26">LOG10(E82)</f>
        <v>8.0740009918132554</v>
      </c>
      <c r="Q82">
        <f t="shared" ref="Q82:Q91" si="27">LOG10(F82)</f>
        <v>0.45754498792017056</v>
      </c>
      <c r="R82">
        <f t="shared" ref="R82:R91" si="28">LOG10(G82)</f>
        <v>2.0251861336618946</v>
      </c>
      <c r="S82">
        <f t="shared" ref="S82:S91" si="29">LOG10(H82)</f>
        <v>-0.47511595448727917</v>
      </c>
      <c r="T82">
        <f t="shared" ref="T82:T91" si="30">LOG10(I82)</f>
        <v>2.0556613028771009</v>
      </c>
      <c r="U82">
        <f t="shared" si="23"/>
        <v>-7.6388345863454693E-2</v>
      </c>
      <c r="W82" s="18" t="s">
        <v>89</v>
      </c>
      <c r="X82" s="17" t="s">
        <v>95</v>
      </c>
      <c r="Y82">
        <f t="shared" si="24"/>
        <v>0.37682085064704396</v>
      </c>
      <c r="Z82">
        <f t="shared" si="24"/>
        <v>0.62073506820796986</v>
      </c>
      <c r="AA82">
        <f t="shared" si="24"/>
        <v>0.60968730390828063</v>
      </c>
      <c r="AB82">
        <f t="shared" si="24"/>
        <v>0.43600852786917893</v>
      </c>
      <c r="AC82">
        <f t="shared" si="22"/>
        <v>0.50771022711828306</v>
      </c>
      <c r="AD82">
        <f t="shared" si="22"/>
        <v>0.94504247040370482</v>
      </c>
      <c r="AE82">
        <f t="shared" si="22"/>
        <v>0.54553614238135251</v>
      </c>
      <c r="AF82">
        <f t="shared" si="22"/>
        <v>0.89944507142504648</v>
      </c>
      <c r="AQ82" t="s">
        <v>156</v>
      </c>
      <c r="AR82" t="s">
        <v>156</v>
      </c>
      <c r="AS82">
        <v>2.4144999999999999</v>
      </c>
      <c r="AT82">
        <v>0.22897000000000001</v>
      </c>
      <c r="AU82">
        <v>-0.47552</v>
      </c>
      <c r="AV82">
        <v>0.84958</v>
      </c>
      <c r="AW82">
        <v>-6.0663000000000002E-2</v>
      </c>
      <c r="AX82">
        <v>0.35083999999999999</v>
      </c>
      <c r="AY82">
        <v>0.87712999999999997</v>
      </c>
    </row>
    <row r="83" spans="1:51" x14ac:dyDescent="0.25">
      <c r="A83" s="18" t="s">
        <v>89</v>
      </c>
      <c r="B83" s="17" t="s">
        <v>96</v>
      </c>
      <c r="C83" s="13">
        <v>0.3286227855955039</v>
      </c>
      <c r="D83" s="13">
        <v>4.4628668314477595</v>
      </c>
      <c r="E83" s="13">
        <v>876480943.94811249</v>
      </c>
      <c r="F83" s="13">
        <v>70.723851905531689</v>
      </c>
      <c r="G83" s="13">
        <v>301.03660213254261</v>
      </c>
      <c r="H83" s="13">
        <v>0.31248388221697371</v>
      </c>
      <c r="I83">
        <v>315.47667414502416</v>
      </c>
      <c r="J83">
        <v>0.9642857142857143</v>
      </c>
      <c r="L83" s="18" t="s">
        <v>89</v>
      </c>
      <c r="M83" s="17" t="s">
        <v>96</v>
      </c>
      <c r="N83" s="13">
        <v>0.3286227855955039</v>
      </c>
      <c r="O83">
        <f t="shared" si="25"/>
        <v>0.64961392801681017</v>
      </c>
      <c r="P83">
        <f t="shared" si="26"/>
        <v>8.9427424782984417</v>
      </c>
      <c r="Q83">
        <f t="shared" si="27"/>
        <v>1.8495659060740357</v>
      </c>
      <c r="R83">
        <f t="shared" si="28"/>
        <v>2.4786193033605222</v>
      </c>
      <c r="S83">
        <f t="shared" si="29"/>
        <v>-0.50517237846310825</v>
      </c>
      <c r="T83">
        <f t="shared" si="30"/>
        <v>2.4989672537081993</v>
      </c>
      <c r="U83">
        <f t="shared" si="23"/>
        <v>-1.5794267183231903E-2</v>
      </c>
      <c r="W83" s="18" t="s">
        <v>89</v>
      </c>
      <c r="X83" s="17" t="s">
        <v>96</v>
      </c>
      <c r="Y83">
        <f t="shared" si="24"/>
        <v>6.3953233634246917E-2</v>
      </c>
      <c r="Z83">
        <f t="shared" si="24"/>
        <v>0.16961328989707047</v>
      </c>
      <c r="AA83">
        <f t="shared" si="24"/>
        <v>0.84750220023477574</v>
      </c>
      <c r="AB83">
        <f t="shared" si="24"/>
        <v>0.83697148597723225</v>
      </c>
      <c r="AC83">
        <f t="shared" si="22"/>
        <v>0.83726872621216231</v>
      </c>
      <c r="AD83">
        <f t="shared" si="22"/>
        <v>0.92024483786120514</v>
      </c>
      <c r="AE83">
        <f t="shared" si="22"/>
        <v>0.88347769285760069</v>
      </c>
      <c r="AF83">
        <f t="shared" si="22"/>
        <v>0.97920898285528357</v>
      </c>
      <c r="AQ83" t="s">
        <v>156</v>
      </c>
      <c r="AR83" t="s">
        <v>156</v>
      </c>
      <c r="AS83">
        <v>0.41865000000000002</v>
      </c>
      <c r="AT83">
        <v>-0.31587999999999999</v>
      </c>
      <c r="AU83">
        <v>1.2927</v>
      </c>
      <c r="AV83">
        <v>1.1707000000000001</v>
      </c>
      <c r="AW83">
        <v>1.5432999999999999</v>
      </c>
      <c r="AX83">
        <v>0.39171</v>
      </c>
      <c r="AY83">
        <v>0.84611000000000003</v>
      </c>
    </row>
    <row r="84" spans="1:51" x14ac:dyDescent="0.25">
      <c r="A84" s="18" t="s">
        <v>89</v>
      </c>
      <c r="B84" s="17" t="s">
        <v>97</v>
      </c>
      <c r="C84" s="13">
        <v>0.29072545226727109</v>
      </c>
      <c r="D84" s="13">
        <v>1.9744068391329053</v>
      </c>
      <c r="E84" s="13">
        <v>3160962141.2892785</v>
      </c>
      <c r="F84" s="13">
        <v>260.34612044481213</v>
      </c>
      <c r="G84" s="13">
        <v>504.10164882980888</v>
      </c>
      <c r="H84" s="13">
        <v>0.39038787833053989</v>
      </c>
      <c r="I84">
        <v>448.5586385822246</v>
      </c>
      <c r="J84">
        <v>0.59459459459459463</v>
      </c>
      <c r="L84" s="18" t="s">
        <v>89</v>
      </c>
      <c r="M84" s="17" t="s">
        <v>97</v>
      </c>
      <c r="N84" s="13">
        <v>0.29072545226727109</v>
      </c>
      <c r="O84">
        <f t="shared" si="25"/>
        <v>0.29543664670512171</v>
      </c>
      <c r="P84">
        <f t="shared" si="26"/>
        <v>9.4998192943439701</v>
      </c>
      <c r="Q84">
        <f t="shared" si="27"/>
        <v>2.4155511104082397</v>
      </c>
      <c r="R84">
        <f t="shared" si="28"/>
        <v>2.7025181179430433</v>
      </c>
      <c r="S84">
        <f t="shared" si="29"/>
        <v>-0.40850367577964752</v>
      </c>
      <c r="T84">
        <f t="shared" si="30"/>
        <v>2.6518192249677237</v>
      </c>
      <c r="U84">
        <f t="shared" si="23"/>
        <v>-0.22577904324478873</v>
      </c>
      <c r="W84" s="18" t="s">
        <v>89</v>
      </c>
      <c r="X84" s="17" t="s">
        <v>97</v>
      </c>
      <c r="Y84">
        <f t="shared" si="24"/>
        <v>4.1943151542799158E-3</v>
      </c>
      <c r="Z84">
        <f t="shared" si="24"/>
        <v>0</v>
      </c>
      <c r="AA84">
        <f t="shared" si="24"/>
        <v>1</v>
      </c>
      <c r="AB84">
        <f t="shared" si="24"/>
        <v>1</v>
      </c>
      <c r="AC84">
        <f t="shared" si="22"/>
        <v>1</v>
      </c>
      <c r="AD84">
        <f t="shared" si="22"/>
        <v>1</v>
      </c>
      <c r="AE84">
        <f t="shared" si="22"/>
        <v>1</v>
      </c>
      <c r="AF84">
        <f t="shared" si="22"/>
        <v>0.70279241799811487</v>
      </c>
      <c r="AQ84" t="s">
        <v>156</v>
      </c>
      <c r="AR84" t="s">
        <v>156</v>
      </c>
      <c r="AS84">
        <v>0.50717000000000001</v>
      </c>
      <c r="AT84">
        <v>1.5118</v>
      </c>
      <c r="AU84">
        <v>1.8275999999999999</v>
      </c>
      <c r="AV84">
        <v>0.49626999999999999</v>
      </c>
      <c r="AW84">
        <v>0.39567000000000002</v>
      </c>
      <c r="AX84">
        <v>0.54688999999999999</v>
      </c>
      <c r="AY84">
        <v>9.9446999999999994E-2</v>
      </c>
    </row>
    <row r="85" spans="1:51" x14ac:dyDescent="0.25">
      <c r="A85" s="18" t="s">
        <v>89</v>
      </c>
      <c r="B85" s="17" t="s">
        <v>98</v>
      </c>
      <c r="C85" s="13">
        <v>0.41452707438929987</v>
      </c>
      <c r="D85" s="13">
        <v>26.219342634755591</v>
      </c>
      <c r="E85" s="13">
        <v>31266037.67885083</v>
      </c>
      <c r="F85" s="13">
        <v>3.3084346339230706</v>
      </c>
      <c r="G85" s="13">
        <v>80.730578647907109</v>
      </c>
      <c r="H85" s="13">
        <v>0.13073652411754549</v>
      </c>
      <c r="I85">
        <v>93.822607090158897</v>
      </c>
      <c r="J85">
        <v>0.42857142857142855</v>
      </c>
      <c r="L85" s="18" t="s">
        <v>89</v>
      </c>
      <c r="M85" s="17" t="s">
        <v>98</v>
      </c>
      <c r="N85" s="13">
        <v>0.41452707438929987</v>
      </c>
      <c r="O85">
        <f t="shared" si="25"/>
        <v>1.418621798960584</v>
      </c>
      <c r="P85">
        <f t="shared" si="26"/>
        <v>7.495072846921067</v>
      </c>
      <c r="Q85">
        <f t="shared" si="27"/>
        <v>0.51962255853320349</v>
      </c>
      <c r="R85">
        <f t="shared" si="28"/>
        <v>1.9070380653620542</v>
      </c>
      <c r="S85">
        <f t="shared" si="29"/>
        <v>-0.88360306577240144</v>
      </c>
      <c r="T85">
        <f t="shared" si="30"/>
        <v>1.9723074967111032</v>
      </c>
      <c r="U85">
        <f t="shared" si="23"/>
        <v>-0.36797678529459443</v>
      </c>
      <c r="W85" s="18" t="s">
        <v>89</v>
      </c>
      <c r="X85" s="17" t="s">
        <v>98</v>
      </c>
      <c r="Y85">
        <f t="shared" si="24"/>
        <v>0.19941256388964507</v>
      </c>
      <c r="Z85">
        <f t="shared" si="24"/>
        <v>0.53788636055946804</v>
      </c>
      <c r="AA85">
        <f t="shared" si="24"/>
        <v>0.45120778048290378</v>
      </c>
      <c r="AB85">
        <f t="shared" si="24"/>
        <v>0.45388958556059211</v>
      </c>
      <c r="AC85">
        <f t="shared" si="22"/>
        <v>0.42183935868222311</v>
      </c>
      <c r="AD85">
        <f t="shared" si="22"/>
        <v>0.60802588812027503</v>
      </c>
      <c r="AE85">
        <f t="shared" si="22"/>
        <v>0.4819937639381488</v>
      </c>
      <c r="AF85">
        <f t="shared" si="22"/>
        <v>0.51560831767871551</v>
      </c>
      <c r="AQ85" t="s">
        <v>156</v>
      </c>
      <c r="AR85" t="s">
        <v>156</v>
      </c>
      <c r="AS85">
        <v>2.1703999999999999</v>
      </c>
      <c r="AT85">
        <v>0.31955</v>
      </c>
      <c r="AU85">
        <v>1.6950000000000001</v>
      </c>
      <c r="AV85">
        <v>-0.23108000000000001</v>
      </c>
      <c r="AW85">
        <v>0.10778</v>
      </c>
      <c r="AX85">
        <v>0.72309999999999997</v>
      </c>
      <c r="AY85">
        <v>-0.86204000000000003</v>
      </c>
    </row>
    <row r="86" spans="1:51" x14ac:dyDescent="0.25">
      <c r="A86" s="18" t="s">
        <v>89</v>
      </c>
      <c r="B86" s="17" t="s">
        <v>99</v>
      </c>
      <c r="C86" s="13">
        <v>0.49836176189996784</v>
      </c>
      <c r="D86" s="13">
        <v>33.750430412823683</v>
      </c>
      <c r="E86" s="13">
        <v>55384398.505457245</v>
      </c>
      <c r="F86" s="13">
        <v>2.6831848435937533</v>
      </c>
      <c r="G86" s="13">
        <v>90.463713710745878</v>
      </c>
      <c r="H86" s="13">
        <v>0.21693839048934693</v>
      </c>
      <c r="I86">
        <v>100.16780204771796</v>
      </c>
      <c r="J86">
        <v>0.7142857142857143</v>
      </c>
      <c r="L86" s="18" t="s">
        <v>89</v>
      </c>
      <c r="M86" s="17" t="s">
        <v>99</v>
      </c>
      <c r="N86" s="13">
        <v>0.49836176189996784</v>
      </c>
      <c r="O86">
        <f t="shared" si="25"/>
        <v>1.5282793156773355</v>
      </c>
      <c r="P86">
        <f t="shared" si="26"/>
        <v>7.7433874434787668</v>
      </c>
      <c r="Q86">
        <f t="shared" si="27"/>
        <v>0.42865059208588158</v>
      </c>
      <c r="R86">
        <f t="shared" si="28"/>
        <v>1.9564744124059055</v>
      </c>
      <c r="S86">
        <f t="shared" si="29"/>
        <v>-0.66366358628758015</v>
      </c>
      <c r="T86">
        <f t="shared" si="30"/>
        <v>2.0007281442839635</v>
      </c>
      <c r="U86">
        <f t="shared" si="23"/>
        <v>-0.14612803567823801</v>
      </c>
      <c r="W86" s="18" t="s">
        <v>89</v>
      </c>
      <c r="X86" s="17" t="s">
        <v>99</v>
      </c>
      <c r="Y86">
        <f t="shared" si="24"/>
        <v>0.33160841559647886</v>
      </c>
      <c r="Z86">
        <f t="shared" si="24"/>
        <v>0.59040066103461086</v>
      </c>
      <c r="AA86">
        <f t="shared" si="24"/>
        <v>0.51918301932598598</v>
      </c>
      <c r="AB86">
        <f t="shared" si="24"/>
        <v>0.42768567705898664</v>
      </c>
      <c r="AC86">
        <f t="shared" si="22"/>
        <v>0.45777005237912283</v>
      </c>
      <c r="AD86">
        <f t="shared" si="22"/>
        <v>0.78948388186694496</v>
      </c>
      <c r="AE86">
        <f t="shared" si="22"/>
        <v>0.50365942777213335</v>
      </c>
      <c r="AF86">
        <f t="shared" si="22"/>
        <v>0.80764219954848826</v>
      </c>
      <c r="AQ86" t="s">
        <v>156</v>
      </c>
      <c r="AR86" t="s">
        <v>156</v>
      </c>
      <c r="AS86">
        <v>2.8879000000000001</v>
      </c>
      <c r="AT86">
        <v>0.77525999999999995</v>
      </c>
      <c r="AU86">
        <v>-2.6995999999999999E-2</v>
      </c>
      <c r="AV86">
        <v>0.44508999999999999</v>
      </c>
      <c r="AW86">
        <v>-0.36048999999999998</v>
      </c>
      <c r="AX86">
        <v>0.65815000000000001</v>
      </c>
      <c r="AY86">
        <v>-0.40310000000000001</v>
      </c>
    </row>
    <row r="87" spans="1:51" x14ac:dyDescent="0.25">
      <c r="A87" s="18" t="s">
        <v>89</v>
      </c>
      <c r="B87" s="17" t="s">
        <v>100</v>
      </c>
      <c r="C87" s="13">
        <v>0.49949262029397079</v>
      </c>
      <c r="D87" s="13">
        <v>12.272883786481339</v>
      </c>
      <c r="E87" s="13">
        <v>238330563.69080815</v>
      </c>
      <c r="F87" s="13">
        <v>15.482589329696394</v>
      </c>
      <c r="G87" s="13">
        <v>169.69025398792931</v>
      </c>
      <c r="H87" s="13">
        <v>0.26272290198415554</v>
      </c>
      <c r="I87">
        <v>184.75313719215765</v>
      </c>
      <c r="J87">
        <v>1</v>
      </c>
      <c r="L87" s="18" t="s">
        <v>89</v>
      </c>
      <c r="M87" s="17" t="s">
        <v>100</v>
      </c>
      <c r="N87" s="13">
        <v>0.49949262029397079</v>
      </c>
      <c r="O87">
        <f t="shared" si="25"/>
        <v>1.0889466218470727</v>
      </c>
      <c r="P87">
        <f t="shared" si="26"/>
        <v>8.3771797401690211</v>
      </c>
      <c r="Q87">
        <f t="shared" si="27"/>
        <v>1.1898435944321204</v>
      </c>
      <c r="R87">
        <f t="shared" si="28"/>
        <v>2.229656899708309</v>
      </c>
      <c r="S87">
        <f t="shared" si="29"/>
        <v>-0.58050206740495636</v>
      </c>
      <c r="T87">
        <f t="shared" si="30"/>
        <v>2.2665918216469718</v>
      </c>
      <c r="U87">
        <f t="shared" si="23"/>
        <v>0</v>
      </c>
      <c r="W87" s="18" t="s">
        <v>89</v>
      </c>
      <c r="X87" s="17" t="s">
        <v>100</v>
      </c>
      <c r="Y87">
        <f t="shared" si="24"/>
        <v>0.33339162482638174</v>
      </c>
      <c r="Z87">
        <f t="shared" si="24"/>
        <v>0.38000697546584061</v>
      </c>
      <c r="AA87">
        <f t="shared" si="24"/>
        <v>0.69268140943941148</v>
      </c>
      <c r="AB87">
        <f t="shared" si="24"/>
        <v>0.64694258184507003</v>
      </c>
      <c r="AC87">
        <f t="shared" si="22"/>
        <v>0.65632105506370952</v>
      </c>
      <c r="AD87">
        <f t="shared" si="22"/>
        <v>0.85809513078284572</v>
      </c>
      <c r="AE87">
        <f t="shared" si="22"/>
        <v>0.7063329609717901</v>
      </c>
      <c r="AF87">
        <f t="shared" si="22"/>
        <v>1</v>
      </c>
      <c r="AQ87" t="s">
        <v>156</v>
      </c>
      <c r="AR87" t="s">
        <v>156</v>
      </c>
      <c r="AS87">
        <v>0.17562</v>
      </c>
      <c r="AT87">
        <v>0.91549999999999998</v>
      </c>
      <c r="AU87">
        <v>-0.61855000000000004</v>
      </c>
      <c r="AV87">
        <v>-0.98967000000000005</v>
      </c>
      <c r="AW87">
        <v>-0.13597000000000001</v>
      </c>
      <c r="AX87">
        <v>-1.2889999999999999</v>
      </c>
      <c r="AY87">
        <v>4.17</v>
      </c>
    </row>
    <row r="88" spans="1:51" x14ac:dyDescent="0.25">
      <c r="A88" s="18" t="s">
        <v>89</v>
      </c>
      <c r="B88" s="17" t="s">
        <v>101</v>
      </c>
      <c r="C88" s="13">
        <v>0.3097669929955027</v>
      </c>
      <c r="D88" s="13">
        <v>20.082900741514923</v>
      </c>
      <c r="E88" s="13">
        <v>305551729.82613772</v>
      </c>
      <c r="F88" s="13">
        <v>7.9734630988500657</v>
      </c>
      <c r="G88" s="13">
        <v>155.6269303707254</v>
      </c>
      <c r="H88" s="13">
        <v>0.38059569249716646</v>
      </c>
      <c r="I88">
        <v>172.57016450883449</v>
      </c>
      <c r="J88">
        <v>0.91428571428571426</v>
      </c>
      <c r="L88" s="18" t="s">
        <v>89</v>
      </c>
      <c r="M88" s="17" t="s">
        <v>101</v>
      </c>
      <c r="N88" s="13">
        <v>0.3097669929955027</v>
      </c>
      <c r="O88">
        <f t="shared" si="25"/>
        <v>1.302826441792154</v>
      </c>
      <c r="P88">
        <f t="shared" si="26"/>
        <v>8.4850847467428672</v>
      </c>
      <c r="Q88">
        <f t="shared" si="27"/>
        <v>0.90164698865556503</v>
      </c>
      <c r="R88">
        <f t="shared" si="28"/>
        <v>2.1920847513902029</v>
      </c>
      <c r="S88">
        <f t="shared" si="29"/>
        <v>-0.41953613127573924</v>
      </c>
      <c r="T88">
        <f t="shared" si="30"/>
        <v>2.23696571311031</v>
      </c>
      <c r="U88">
        <f t="shared" si="23"/>
        <v>-3.8918066030369673E-2</v>
      </c>
      <c r="W88" s="18" t="s">
        <v>89</v>
      </c>
      <c r="X88" s="17" t="s">
        <v>101</v>
      </c>
      <c r="Y88">
        <f t="shared" si="24"/>
        <v>3.4220224108239175E-2</v>
      </c>
      <c r="Z88">
        <f t="shared" si="24"/>
        <v>0.48243268659312605</v>
      </c>
      <c r="AA88">
        <f t="shared" si="24"/>
        <v>0.72222002173165001</v>
      </c>
      <c r="AB88">
        <f t="shared" si="24"/>
        <v>0.56392934399651684</v>
      </c>
      <c r="AC88">
        <f t="shared" si="22"/>
        <v>0.62901334659659958</v>
      </c>
      <c r="AD88">
        <f t="shared" si="22"/>
        <v>0.99089782677894178</v>
      </c>
      <c r="AE88">
        <f t="shared" si="22"/>
        <v>0.68374834861843214</v>
      </c>
      <c r="AF88">
        <f t="shared" si="22"/>
        <v>0.94876962832845724</v>
      </c>
      <c r="AQ88" t="s">
        <v>156</v>
      </c>
      <c r="AR88" t="s">
        <v>156</v>
      </c>
      <c r="AS88">
        <v>0.66473000000000004</v>
      </c>
      <c r="AT88">
        <v>-4.4845999999999997E-2</v>
      </c>
      <c r="AU88">
        <v>2.0013000000000001</v>
      </c>
      <c r="AV88">
        <v>0.48884</v>
      </c>
      <c r="AW88">
        <v>-0.35680000000000001</v>
      </c>
      <c r="AX88">
        <v>0.34761999999999998</v>
      </c>
      <c r="AY88">
        <v>-0.11543</v>
      </c>
    </row>
    <row r="89" spans="1:51" x14ac:dyDescent="0.25">
      <c r="A89" s="18" t="s">
        <v>89</v>
      </c>
      <c r="B89" s="17" t="s">
        <v>102</v>
      </c>
      <c r="C89" s="13">
        <v>0.55398789112485081</v>
      </c>
      <c r="D89" s="13">
        <v>42.955093252684698</v>
      </c>
      <c r="E89" s="13">
        <v>51968640.241068691</v>
      </c>
      <c r="F89" s="13">
        <v>1.9712922219416782</v>
      </c>
      <c r="G89" s="13">
        <v>83.814579902756293</v>
      </c>
      <c r="H89" s="13">
        <v>0.23603048932882467</v>
      </c>
      <c r="I89">
        <v>371.92372014302936</v>
      </c>
      <c r="J89">
        <v>0.41025641025641024</v>
      </c>
      <c r="L89" s="18" t="s">
        <v>89</v>
      </c>
      <c r="M89" s="17" t="s">
        <v>102</v>
      </c>
      <c r="N89" s="13">
        <v>0.55398789112485081</v>
      </c>
      <c r="O89">
        <f t="shared" si="25"/>
        <v>1.6330146661973486</v>
      </c>
      <c r="P89">
        <f t="shared" si="26"/>
        <v>7.7157413536609161</v>
      </c>
      <c r="Q89">
        <f t="shared" si="27"/>
        <v>0.29475100833311024</v>
      </c>
      <c r="R89">
        <f t="shared" si="28"/>
        <v>1.9233195725747292</v>
      </c>
      <c r="S89">
        <f t="shared" si="29"/>
        <v>-0.62703189325022979</v>
      </c>
      <c r="T89">
        <f t="shared" si="30"/>
        <v>2.5704538771993084</v>
      </c>
      <c r="U89">
        <f t="shared" si="23"/>
        <v>-0.38694462437057442</v>
      </c>
      <c r="W89" s="18" t="s">
        <v>89</v>
      </c>
      <c r="X89" s="17" t="s">
        <v>102</v>
      </c>
      <c r="Y89">
        <f t="shared" si="24"/>
        <v>0.41932322373126274</v>
      </c>
      <c r="Z89">
        <f t="shared" si="24"/>
        <v>0.64055776683324306</v>
      </c>
      <c r="AA89">
        <f t="shared" si="24"/>
        <v>0.51161500043182062</v>
      </c>
      <c r="AB89">
        <f t="shared" si="24"/>
        <v>0.38911673567974953</v>
      </c>
      <c r="AC89">
        <f t="shared" si="22"/>
        <v>0.43367287558960244</v>
      </c>
      <c r="AD89">
        <f t="shared" si="22"/>
        <v>0.81970634825484145</v>
      </c>
      <c r="AE89">
        <f t="shared" si="22"/>
        <v>0.93797346566553585</v>
      </c>
      <c r="AF89">
        <f t="shared" si="22"/>
        <v>0.49063972224773539</v>
      </c>
      <c r="AQ89" t="s">
        <v>156</v>
      </c>
      <c r="AR89" t="s">
        <v>156</v>
      </c>
      <c r="AS89">
        <v>0.28244000000000002</v>
      </c>
      <c r="AT89">
        <v>1.1244000000000001</v>
      </c>
      <c r="AU89">
        <v>1.0031000000000001</v>
      </c>
      <c r="AV89">
        <v>-9.9364999999999995E-2</v>
      </c>
      <c r="AW89">
        <v>-0.41327000000000003</v>
      </c>
      <c r="AX89">
        <v>0.49734</v>
      </c>
      <c r="AY89">
        <v>-0.53069999999999995</v>
      </c>
    </row>
    <row r="90" spans="1:51" x14ac:dyDescent="0.25">
      <c r="A90" s="18" t="s">
        <v>89</v>
      </c>
      <c r="B90" s="17" t="s">
        <v>103</v>
      </c>
      <c r="C90" s="13">
        <v>0.61346204907008151</v>
      </c>
      <c r="D90" s="13">
        <v>38.902208695056011</v>
      </c>
      <c r="E90" s="13">
        <v>39272821.011815041</v>
      </c>
      <c r="F90" s="13">
        <v>2.2049884424891175</v>
      </c>
      <c r="G90" s="13">
        <v>77.744067166362868</v>
      </c>
      <c r="H90" s="13">
        <v>0.18361672856608516</v>
      </c>
      <c r="I90">
        <v>85.33122730731256</v>
      </c>
      <c r="J90">
        <v>0.31147540983606559</v>
      </c>
      <c r="L90" s="18" t="s">
        <v>89</v>
      </c>
      <c r="M90" s="17" t="s">
        <v>103</v>
      </c>
      <c r="N90" s="13">
        <v>0.61346204907008151</v>
      </c>
      <c r="O90">
        <f t="shared" si="25"/>
        <v>1.5899742593422699</v>
      </c>
      <c r="P90">
        <f t="shared" si="26"/>
        <v>7.594092098262057</v>
      </c>
      <c r="Q90">
        <f t="shared" si="27"/>
        <v>0.34340631744269845</v>
      </c>
      <c r="R90">
        <f t="shared" si="28"/>
        <v>1.8906672569243252</v>
      </c>
      <c r="S90">
        <f t="shared" si="29"/>
        <v>-0.73608775454554387</v>
      </c>
      <c r="T90">
        <f t="shared" si="30"/>
        <v>1.931107992075394</v>
      </c>
      <c r="U90">
        <f t="shared" si="23"/>
        <v>-0.50657623405793806</v>
      </c>
      <c r="W90" s="18" t="s">
        <v>89</v>
      </c>
      <c r="X90" s="17" t="s">
        <v>103</v>
      </c>
      <c r="Y90">
        <f t="shared" si="24"/>
        <v>0.51310584757793787</v>
      </c>
      <c r="Z90">
        <f t="shared" si="24"/>
        <v>0.61994598456939465</v>
      </c>
      <c r="AA90">
        <f t="shared" si="24"/>
        <v>0.47831394884060219</v>
      </c>
      <c r="AB90">
        <f t="shared" si="24"/>
        <v>0.40313159451830455</v>
      </c>
      <c r="AC90">
        <f t="shared" si="22"/>
        <v>0.40994093700019829</v>
      </c>
      <c r="AD90">
        <f t="shared" si="22"/>
        <v>0.72973133402221702</v>
      </c>
      <c r="AE90">
        <f t="shared" si="22"/>
        <v>0.4505865057018395</v>
      </c>
      <c r="AF90">
        <f t="shared" si="22"/>
        <v>0.33316088393223414</v>
      </c>
      <c r="AQ90" t="s">
        <v>156</v>
      </c>
      <c r="AR90" t="s">
        <v>156</v>
      </c>
      <c r="AS90">
        <v>1.1924999999999999</v>
      </c>
      <c r="AT90">
        <v>0.34</v>
      </c>
      <c r="AU90">
        <v>2.0838000000000001</v>
      </c>
      <c r="AV90">
        <v>0.44973999999999997</v>
      </c>
      <c r="AW90">
        <v>0.95913999999999999</v>
      </c>
      <c r="AX90">
        <v>0.60106999999999999</v>
      </c>
      <c r="AY90">
        <v>0.44929999999999998</v>
      </c>
    </row>
    <row r="91" spans="1:51" x14ac:dyDescent="0.25">
      <c r="A91" s="18" t="s">
        <v>89</v>
      </c>
      <c r="B91" s="17" t="s">
        <v>104</v>
      </c>
      <c r="C91" s="13">
        <v>0.53051730469264768</v>
      </c>
      <c r="D91" s="13">
        <v>24.266838395997198</v>
      </c>
      <c r="E91" s="13">
        <v>156903885.85729373</v>
      </c>
      <c r="F91" s="13">
        <v>5.4759250086286544</v>
      </c>
      <c r="G91" s="13">
        <v>127.9697161249772</v>
      </c>
      <c r="H91" s="13">
        <v>0.30637114037804131</v>
      </c>
      <c r="I91">
        <v>142.89148399053391</v>
      </c>
      <c r="J91">
        <v>1</v>
      </c>
      <c r="L91" s="18" t="s">
        <v>89</v>
      </c>
      <c r="M91" s="17" t="s">
        <v>104</v>
      </c>
      <c r="N91" s="13">
        <v>0.53051730469264768</v>
      </c>
      <c r="O91">
        <f t="shared" si="25"/>
        <v>1.385013197979504</v>
      </c>
      <c r="P91">
        <f t="shared" si="26"/>
        <v>8.1956336993898837</v>
      </c>
      <c r="Q91">
        <f t="shared" si="27"/>
        <v>0.73845749195249799</v>
      </c>
      <c r="R91">
        <f t="shared" si="28"/>
        <v>2.1071072065548471</v>
      </c>
      <c r="S91">
        <f t="shared" si="29"/>
        <v>-0.51375214688822046</v>
      </c>
      <c r="T91">
        <f t="shared" si="30"/>
        <v>2.1550063465927436</v>
      </c>
      <c r="U91">
        <f t="shared" si="23"/>
        <v>0</v>
      </c>
      <c r="W91" s="18" t="s">
        <v>89</v>
      </c>
      <c r="X91" s="17" t="s">
        <v>104</v>
      </c>
      <c r="Y91">
        <f t="shared" si="24"/>
        <v>0.38231331464000351</v>
      </c>
      <c r="Z91">
        <f t="shared" si="24"/>
        <v>0.52179141127269457</v>
      </c>
      <c r="AA91">
        <f t="shared" si="24"/>
        <v>0.64298382559193801</v>
      </c>
      <c r="AB91">
        <f t="shared" si="24"/>
        <v>0.51692362556449423</v>
      </c>
      <c r="AC91">
        <f t="shared" si="22"/>
        <v>0.56725105392790021</v>
      </c>
      <c r="AD91">
        <f t="shared" si="22"/>
        <v>0.9131662198301056</v>
      </c>
      <c r="AE91">
        <f t="shared" si="22"/>
        <v>0.62126898116335738</v>
      </c>
      <c r="AF91">
        <f t="shared" si="22"/>
        <v>1</v>
      </c>
      <c r="AQ91" t="s">
        <v>156</v>
      </c>
      <c r="AR91" t="s">
        <v>156</v>
      </c>
      <c r="AS91">
        <v>1.2958000000000001</v>
      </c>
      <c r="AT91">
        <v>1.5309999999999999</v>
      </c>
      <c r="AU91">
        <v>1.9736</v>
      </c>
      <c r="AV91">
        <v>-0.87155000000000005</v>
      </c>
      <c r="AW91">
        <v>-8.3259E-2</v>
      </c>
      <c r="AX91">
        <v>-0.10376000000000001</v>
      </c>
      <c r="AY91">
        <v>0.88932999999999995</v>
      </c>
    </row>
    <row r="92" spans="1:51" x14ac:dyDescent="0.25">
      <c r="N92">
        <f>MIN(N2:N91)</f>
        <v>0.2880655420224314</v>
      </c>
      <c r="O92">
        <f t="shared" ref="O92:U92" si="31">MIN(O2:O91)</f>
        <v>0.29543664670512171</v>
      </c>
      <c r="P92">
        <f t="shared" si="31"/>
        <v>5.8468038613136732</v>
      </c>
      <c r="Q92">
        <f t="shared" si="31"/>
        <v>-1.0561434439269688</v>
      </c>
      <c r="R92">
        <f t="shared" si="31"/>
        <v>1.3266374444197033</v>
      </c>
      <c r="S92">
        <f t="shared" si="31"/>
        <v>-1.6205719619080321</v>
      </c>
      <c r="T92">
        <f t="shared" si="31"/>
        <v>1.3400363139691673</v>
      </c>
      <c r="U92">
        <f t="shared" si="31"/>
        <v>-0.75966784468963056</v>
      </c>
      <c r="AQ92" t="s">
        <v>156</v>
      </c>
      <c r="AR92" t="s">
        <v>156</v>
      </c>
      <c r="AS92">
        <v>8.3816000000000002E-2</v>
      </c>
      <c r="AT92">
        <v>1.7446999999999999</v>
      </c>
      <c r="AU92">
        <v>-0.1976</v>
      </c>
      <c r="AV92">
        <v>0.59292</v>
      </c>
      <c r="AW92">
        <v>-0.35071000000000002</v>
      </c>
      <c r="AX92">
        <v>0.47498000000000001</v>
      </c>
      <c r="AY92">
        <v>-0.54115999999999997</v>
      </c>
    </row>
    <row r="93" spans="1:51" x14ac:dyDescent="0.25">
      <c r="N93">
        <f>MAX(N2:N91)</f>
        <v>0.92223587663009576</v>
      </c>
      <c r="O93">
        <f t="shared" ref="O93:U93" si="32">MAX(O2:O91)</f>
        <v>2.3835824607897389</v>
      </c>
      <c r="P93">
        <f t="shared" si="32"/>
        <v>9.4998192943439701</v>
      </c>
      <c r="Q93">
        <f t="shared" si="32"/>
        <v>2.4155511104082397</v>
      </c>
      <c r="R93">
        <f t="shared" si="32"/>
        <v>2.7025181179430433</v>
      </c>
      <c r="S93">
        <f t="shared" si="32"/>
        <v>-0.40850367577964752</v>
      </c>
      <c r="T93">
        <f t="shared" si="32"/>
        <v>2.6518192249677237</v>
      </c>
      <c r="U93">
        <f t="shared" si="3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6"/>
  <sheetViews>
    <sheetView zoomScaleNormal="100" workbookViewId="0"/>
  </sheetViews>
  <sheetFormatPr defaultRowHeight="15" x14ac:dyDescent="0.25"/>
  <sheetData>
    <row r="1" spans="1:29" x14ac:dyDescent="0.25">
      <c r="A1" t="s">
        <v>235</v>
      </c>
      <c r="B1" s="1" t="s">
        <v>122</v>
      </c>
      <c r="C1" t="s">
        <v>124</v>
      </c>
      <c r="D1" t="s">
        <v>126</v>
      </c>
      <c r="E1" t="s">
        <v>227</v>
      </c>
      <c r="F1" t="s">
        <v>228</v>
      </c>
      <c r="G1" t="s">
        <v>229</v>
      </c>
      <c r="H1" t="s">
        <v>230</v>
      </c>
      <c r="I1" t="s">
        <v>236</v>
      </c>
      <c r="J1" t="s">
        <v>239</v>
      </c>
      <c r="K1" t="s">
        <v>240</v>
      </c>
      <c r="L1" t="s">
        <v>241</v>
      </c>
      <c r="M1" s="1" t="s">
        <v>242</v>
      </c>
      <c r="N1" s="1" t="s">
        <v>243</v>
      </c>
      <c r="P1" t="s">
        <v>126</v>
      </c>
      <c r="Q1" t="s">
        <v>130</v>
      </c>
      <c r="R1" t="s">
        <v>132</v>
      </c>
      <c r="S1" t="s">
        <v>133</v>
      </c>
      <c r="T1" t="s">
        <v>127</v>
      </c>
      <c r="U1" t="s">
        <v>131</v>
      </c>
      <c r="V1" t="s">
        <v>244</v>
      </c>
      <c r="W1" t="s">
        <v>245</v>
      </c>
      <c r="X1" t="s">
        <v>226</v>
      </c>
      <c r="Y1" s="1" t="s">
        <v>128</v>
      </c>
      <c r="Z1" s="1" t="s">
        <v>129</v>
      </c>
      <c r="AC1" s="41" t="s">
        <v>246</v>
      </c>
    </row>
    <row r="2" spans="1:29" x14ac:dyDescent="0.25">
      <c r="A2">
        <v>1</v>
      </c>
      <c r="B2" t="s">
        <v>151</v>
      </c>
      <c r="C2" t="s">
        <v>10</v>
      </c>
      <c r="D2">
        <v>0.81066761899999995</v>
      </c>
      <c r="E2">
        <v>0.84343395399999999</v>
      </c>
      <c r="F2">
        <v>7.7883616509999998</v>
      </c>
      <c r="G2">
        <v>1.301858594</v>
      </c>
      <c r="H2">
        <v>2.1370587759999999</v>
      </c>
      <c r="I2">
        <v>-0.98401558</v>
      </c>
      <c r="J2">
        <v>0.67741791420122477</v>
      </c>
      <c r="K2">
        <v>1.8645110810583918</v>
      </c>
      <c r="L2" s="38">
        <v>0.82071134174428717</v>
      </c>
      <c r="M2">
        <v>2.4219721470025153</v>
      </c>
      <c r="N2">
        <v>2.1482521259653913</v>
      </c>
      <c r="P2">
        <f t="shared" ref="P2:P33" si="0">(D2-D$92)/(D$93-D$92)</f>
        <v>0.82407209570911255</v>
      </c>
      <c r="Q2">
        <f t="shared" ref="Q2:Q33" si="1">(E2-E$92)/(E$93-E$92)</f>
        <v>0.26243249074176001</v>
      </c>
      <c r="R2">
        <f t="shared" ref="R2:R33" si="2">(F2-F$92)/(F$93-F$92)</f>
        <v>0.53149454898566262</v>
      </c>
      <c r="S2">
        <f t="shared" ref="S2:S33" si="3">(G2-G$92)/(G$93-G$92)</f>
        <v>0.67920780510001055</v>
      </c>
      <c r="T2">
        <f t="shared" ref="T2:T33" si="4">(H2-H$92)/(H$93-H$92)</f>
        <v>0.58902007079140062</v>
      </c>
      <c r="U2">
        <f t="shared" ref="U2:U33" si="5">(I2-I$92)/(I$93-I$92)</f>
        <v>0.52518194672078078</v>
      </c>
      <c r="V2">
        <f t="shared" ref="V2:V33" si="6">(J2-J$92)/(J$93-J$92)</f>
        <v>0.21676239297539224</v>
      </c>
      <c r="W2">
        <f t="shared" ref="W2:W33" si="7">(K2-K$92)/(K$93-K$92)</f>
        <v>0.88626776312984812</v>
      </c>
      <c r="X2">
        <f t="shared" ref="X2:X33" si="8">(L2-L$92)/(L$93-L$92)</f>
        <v>0.76820876901754953</v>
      </c>
      <c r="Y2">
        <f t="shared" ref="Y2:Y33" si="9">(M2-M$92)/(M$93-M$92)</f>
        <v>0.69121214740829207</v>
      </c>
      <c r="Z2">
        <f t="shared" ref="Z2:Z33" si="10">(N2-N$92)/(N$93-N$92)</f>
        <v>0.61612009519242272</v>
      </c>
      <c r="AC2" s="42" t="s">
        <v>247</v>
      </c>
    </row>
    <row r="3" spans="1:29" x14ac:dyDescent="0.25">
      <c r="A3">
        <v>2</v>
      </c>
      <c r="B3" t="s">
        <v>153</v>
      </c>
      <c r="C3" t="s">
        <v>46</v>
      </c>
      <c r="D3">
        <v>0.44181762499999999</v>
      </c>
      <c r="E3">
        <v>1.2236451960000001</v>
      </c>
      <c r="F3">
        <v>7.8227917329999999</v>
      </c>
      <c r="G3">
        <v>0.96665385599999998</v>
      </c>
      <c r="H3">
        <v>2.0685564900000002</v>
      </c>
      <c r="I3">
        <v>-0.79566705699999996</v>
      </c>
      <c r="J3">
        <v>0.61547970831683396</v>
      </c>
      <c r="K3">
        <v>1.271841606536499</v>
      </c>
      <c r="L3" s="38">
        <v>0.7892350366470281</v>
      </c>
      <c r="M3">
        <v>2.2692839903231756</v>
      </c>
      <c r="N3">
        <v>2.0972324060847458</v>
      </c>
      <c r="P3">
        <f t="shared" si="0"/>
        <v>0.24244603462885092</v>
      </c>
      <c r="Q3">
        <f t="shared" si="1"/>
        <v>0.44451328196374695</v>
      </c>
      <c r="R3">
        <f t="shared" si="2"/>
        <v>0.540919661644364</v>
      </c>
      <c r="S3">
        <f t="shared" si="3"/>
        <v>0.58265416744954801</v>
      </c>
      <c r="T3">
        <f t="shared" si="4"/>
        <v>0.53923211512454183</v>
      </c>
      <c r="U3">
        <f t="shared" si="5"/>
        <v>0.68057626334099142</v>
      </c>
      <c r="V3">
        <f t="shared" si="6"/>
        <v>0.16246028372759222</v>
      </c>
      <c r="W3">
        <f t="shared" si="7"/>
        <v>0.60131271372266293</v>
      </c>
      <c r="X3">
        <f t="shared" si="8"/>
        <v>0.73874606713677038</v>
      </c>
      <c r="Y3">
        <f t="shared" si="9"/>
        <v>0.58084238375145369</v>
      </c>
      <c r="Z3">
        <f t="shared" si="10"/>
        <v>0.57722667810879247</v>
      </c>
      <c r="AC3" s="41" t="s">
        <v>248</v>
      </c>
    </row>
    <row r="4" spans="1:29" x14ac:dyDescent="0.25">
      <c r="A4">
        <v>3</v>
      </c>
      <c r="B4" t="s">
        <v>151</v>
      </c>
      <c r="C4" t="s">
        <v>16</v>
      </c>
      <c r="D4">
        <v>0.76559999999999995</v>
      </c>
      <c r="E4">
        <v>1.098706459</v>
      </c>
      <c r="F4">
        <v>7.2062956529999997</v>
      </c>
      <c r="G4">
        <v>0.84400461100000002</v>
      </c>
      <c r="H4">
        <v>1.9301752750000001</v>
      </c>
      <c r="I4">
        <v>-1.146639548</v>
      </c>
      <c r="J4">
        <v>0.93774449040514718</v>
      </c>
      <c r="K4">
        <v>1.9216864754836021</v>
      </c>
      <c r="L4" s="38">
        <v>1.0163311588093247</v>
      </c>
      <c r="M4">
        <v>2.1231038972207128</v>
      </c>
      <c r="N4">
        <v>1.9826337010343262</v>
      </c>
      <c r="P4">
        <f t="shared" si="0"/>
        <v>0.75300661611678821</v>
      </c>
      <c r="Q4">
        <f t="shared" si="1"/>
        <v>0.38468090044979963</v>
      </c>
      <c r="R4">
        <f t="shared" si="2"/>
        <v>0.37215604941573754</v>
      </c>
      <c r="S4">
        <f t="shared" si="3"/>
        <v>0.54732581609482223</v>
      </c>
      <c r="T4">
        <f t="shared" si="4"/>
        <v>0.43865564972678739</v>
      </c>
      <c r="U4">
        <f t="shared" si="5"/>
        <v>0.39101131468759515</v>
      </c>
      <c r="V4">
        <f t="shared" si="6"/>
        <v>0.44499441841566495</v>
      </c>
      <c r="W4">
        <f t="shared" si="7"/>
        <v>0.91375765090659622</v>
      </c>
      <c r="X4">
        <f t="shared" si="8"/>
        <v>0.95131438876392949</v>
      </c>
      <c r="Y4">
        <f t="shared" si="9"/>
        <v>0.47517693675194483</v>
      </c>
      <c r="Z4">
        <f t="shared" si="10"/>
        <v>0.48986564901657426</v>
      </c>
      <c r="AC4" s="41" t="s">
        <v>249</v>
      </c>
    </row>
    <row r="5" spans="1:29" x14ac:dyDescent="0.25">
      <c r="A5">
        <v>4</v>
      </c>
      <c r="B5" t="s">
        <v>151</v>
      </c>
      <c r="C5" t="s">
        <v>17</v>
      </c>
      <c r="D5">
        <v>0.67912002199999999</v>
      </c>
      <c r="E5">
        <v>1.0582778020000001</v>
      </c>
      <c r="F5">
        <v>7.3106277759999996</v>
      </c>
      <c r="G5">
        <v>0.94585679700000003</v>
      </c>
      <c r="H5">
        <v>1.9673468380000001</v>
      </c>
      <c r="I5">
        <v>-1.1146943819999999</v>
      </c>
      <c r="J5">
        <v>0.62648631143350797</v>
      </c>
      <c r="K5">
        <v>1.2988530764097066</v>
      </c>
      <c r="L5" s="38">
        <v>0.91054139765924713</v>
      </c>
      <c r="M5">
        <v>2.2703861283375355</v>
      </c>
      <c r="N5">
        <v>2.0613248443229173</v>
      </c>
      <c r="P5">
        <f t="shared" si="0"/>
        <v>0.61663950269764667</v>
      </c>
      <c r="Q5">
        <f t="shared" si="1"/>
        <v>0.36531986889302548</v>
      </c>
      <c r="R5">
        <f t="shared" si="2"/>
        <v>0.40071659752005206</v>
      </c>
      <c r="S5">
        <f t="shared" si="3"/>
        <v>0.57666370409612944</v>
      </c>
      <c r="T5">
        <f t="shared" si="4"/>
        <v>0.46567220988525937</v>
      </c>
      <c r="U5">
        <f t="shared" si="5"/>
        <v>0.41736722744348759</v>
      </c>
      <c r="V5">
        <f t="shared" si="6"/>
        <v>0.17210992979587511</v>
      </c>
      <c r="W5">
        <f t="shared" si="7"/>
        <v>0.61429980866034273</v>
      </c>
      <c r="X5">
        <f t="shared" si="8"/>
        <v>0.8522922136651444</v>
      </c>
      <c r="Y5">
        <f t="shared" si="9"/>
        <v>0.58163905793239601</v>
      </c>
      <c r="Z5">
        <f t="shared" si="10"/>
        <v>0.54985358042565913</v>
      </c>
      <c r="AC5" s="42" t="s">
        <v>250</v>
      </c>
    </row>
    <row r="6" spans="1:29" x14ac:dyDescent="0.25">
      <c r="A6">
        <v>5</v>
      </c>
      <c r="B6" t="s">
        <v>151</v>
      </c>
      <c r="C6" t="s">
        <v>18</v>
      </c>
      <c r="D6">
        <v>0.73558537999999996</v>
      </c>
      <c r="E6">
        <v>0.93685563900000002</v>
      </c>
      <c r="F6">
        <v>7.1900768409999998</v>
      </c>
      <c r="G6">
        <v>1.047050955</v>
      </c>
      <c r="H6">
        <v>1.965933325</v>
      </c>
      <c r="I6">
        <v>-1.2365672990000001</v>
      </c>
      <c r="J6">
        <v>0.87563073385609913</v>
      </c>
      <c r="K6">
        <v>1.6720978579357175</v>
      </c>
      <c r="L6" s="38">
        <v>0.95440003373382309</v>
      </c>
      <c r="M6">
        <v>2.1381583759582434</v>
      </c>
      <c r="N6">
        <v>2.015204861681168</v>
      </c>
      <c r="P6">
        <f t="shared" si="0"/>
        <v>0.7056776599302772</v>
      </c>
      <c r="Q6">
        <f t="shared" si="1"/>
        <v>0.30717155272376007</v>
      </c>
      <c r="R6">
        <f t="shared" si="2"/>
        <v>0.36771620723672971</v>
      </c>
      <c r="S6">
        <f t="shared" si="3"/>
        <v>0.60581205122920501</v>
      </c>
      <c r="T6">
        <f t="shared" si="4"/>
        <v>0.46464485843922826</v>
      </c>
      <c r="U6">
        <f t="shared" si="5"/>
        <v>0.31681768051804304</v>
      </c>
      <c r="V6">
        <f t="shared" si="6"/>
        <v>0.39053840139422785</v>
      </c>
      <c r="W6">
        <f t="shared" si="7"/>
        <v>0.79375562633429597</v>
      </c>
      <c r="X6">
        <f t="shared" si="8"/>
        <v>0.89334512364203178</v>
      </c>
      <c r="Y6">
        <f t="shared" si="9"/>
        <v>0.48605898088931426</v>
      </c>
      <c r="Z6">
        <f t="shared" si="10"/>
        <v>0.51469533720183036</v>
      </c>
      <c r="AC6" s="42" t="s">
        <v>251</v>
      </c>
    </row>
    <row r="7" spans="1:29" x14ac:dyDescent="0.25">
      <c r="A7">
        <v>6</v>
      </c>
      <c r="B7" t="s">
        <v>231</v>
      </c>
      <c r="C7" t="s">
        <v>78</v>
      </c>
      <c r="D7">
        <v>0.78300194000000001</v>
      </c>
      <c r="E7">
        <v>1.772314468</v>
      </c>
      <c r="F7">
        <v>7.0995474659999998</v>
      </c>
      <c r="G7">
        <v>8.9413679999999999E-3</v>
      </c>
      <c r="H7">
        <v>1.7365663760000001</v>
      </c>
      <c r="I7">
        <v>-0.86322288999999996</v>
      </c>
      <c r="J7">
        <v>0.62554608921655686</v>
      </c>
      <c r="K7">
        <v>1.1522883443830565</v>
      </c>
      <c r="L7" s="38">
        <v>0.80085032947175905</v>
      </c>
      <c r="M7">
        <v>1.9480294872039718</v>
      </c>
      <c r="N7">
        <v>1.7881158989453707</v>
      </c>
      <c r="P7">
        <f t="shared" si="0"/>
        <v>0.78044709864897732</v>
      </c>
      <c r="Q7">
        <f t="shared" si="1"/>
        <v>0.70726757255085049</v>
      </c>
      <c r="R7">
        <f t="shared" si="2"/>
        <v>0.34293411237280147</v>
      </c>
      <c r="S7">
        <f t="shared" si="3"/>
        <v>0.30679104841548793</v>
      </c>
      <c r="T7">
        <f t="shared" si="4"/>
        <v>0.29793930516390127</v>
      </c>
      <c r="U7">
        <f t="shared" si="5"/>
        <v>0.62484026745668031</v>
      </c>
      <c r="V7">
        <f t="shared" si="6"/>
        <v>0.17128562355688934</v>
      </c>
      <c r="W7">
        <f t="shared" si="7"/>
        <v>0.54383159281424009</v>
      </c>
      <c r="X7">
        <f t="shared" si="8"/>
        <v>0.74961830607001168</v>
      </c>
      <c r="Y7">
        <f t="shared" si="9"/>
        <v>0.34862539748300081</v>
      </c>
      <c r="Z7">
        <f t="shared" si="10"/>
        <v>0.34158059326685075</v>
      </c>
      <c r="AC7" s="42" t="s">
        <v>252</v>
      </c>
    </row>
    <row r="8" spans="1:29" x14ac:dyDescent="0.25">
      <c r="A8">
        <v>7</v>
      </c>
      <c r="B8" t="s">
        <v>232</v>
      </c>
      <c r="C8" t="s">
        <v>58</v>
      </c>
      <c r="D8">
        <v>0.64609497000000005</v>
      </c>
      <c r="E8">
        <v>1.8514957139999999</v>
      </c>
      <c r="F8">
        <v>7.1651669340000002</v>
      </c>
      <c r="G8">
        <v>-0.108529871</v>
      </c>
      <c r="H8">
        <v>1.732053415</v>
      </c>
      <c r="I8">
        <v>-0.79167795500000004</v>
      </c>
      <c r="J8">
        <v>0.91173829096848769</v>
      </c>
      <c r="K8">
        <v>0.47712125471966244</v>
      </c>
      <c r="L8" s="38">
        <v>0.61998488899818416</v>
      </c>
      <c r="M8">
        <v>1.9165099417165465</v>
      </c>
      <c r="N8">
        <v>1.7631751946750271</v>
      </c>
      <c r="P8">
        <f t="shared" si="0"/>
        <v>0.56456350642765407</v>
      </c>
      <c r="Q8">
        <f t="shared" si="1"/>
        <v>0.74518697715809978</v>
      </c>
      <c r="R8">
        <f t="shared" si="2"/>
        <v>0.36089720867051162</v>
      </c>
      <c r="S8">
        <f t="shared" si="3"/>
        <v>0.2729541894485456</v>
      </c>
      <c r="T8">
        <f t="shared" si="4"/>
        <v>0.29465925255085024</v>
      </c>
      <c r="U8">
        <f t="shared" si="5"/>
        <v>0.68386741619605418</v>
      </c>
      <c r="V8">
        <f t="shared" si="6"/>
        <v>0.42219441213899866</v>
      </c>
      <c r="W8">
        <f t="shared" si="7"/>
        <v>0.21921175045043187</v>
      </c>
      <c r="X8">
        <f t="shared" si="8"/>
        <v>0.58032319545447841</v>
      </c>
      <c r="Y8">
        <f t="shared" si="9"/>
        <v>0.32584167370458139</v>
      </c>
      <c r="Z8">
        <f t="shared" si="10"/>
        <v>0.32256776419183392</v>
      </c>
      <c r="AC8" s="42" t="s">
        <v>253</v>
      </c>
    </row>
    <row r="9" spans="1:29" x14ac:dyDescent="0.25">
      <c r="A9">
        <v>8</v>
      </c>
      <c r="B9" t="s">
        <v>153</v>
      </c>
      <c r="C9" t="s">
        <v>54</v>
      </c>
      <c r="D9">
        <v>0.42521809700000002</v>
      </c>
      <c r="E9">
        <v>0.72424754599999996</v>
      </c>
      <c r="F9">
        <v>7.3409148330000003</v>
      </c>
      <c r="G9">
        <v>1.349432857</v>
      </c>
      <c r="H9">
        <v>2.056374972</v>
      </c>
      <c r="I9">
        <v>-1.2750092740000001</v>
      </c>
      <c r="J9">
        <v>0.88607712379261372</v>
      </c>
      <c r="K9">
        <v>1.1917303933628562</v>
      </c>
      <c r="L9" s="38">
        <v>0.84357663870168764</v>
      </c>
      <c r="M9">
        <v>2.1919421497280807</v>
      </c>
      <c r="N9">
        <v>2.0700270403434278</v>
      </c>
      <c r="P9">
        <f t="shared" si="0"/>
        <v>0.21627084622304199</v>
      </c>
      <c r="Q9">
        <f t="shared" si="1"/>
        <v>0.20535486369056788</v>
      </c>
      <c r="R9">
        <f t="shared" si="2"/>
        <v>0.40900757180020392</v>
      </c>
      <c r="S9">
        <f t="shared" si="3"/>
        <v>0.69291127533911501</v>
      </c>
      <c r="T9">
        <f t="shared" si="4"/>
        <v>0.53037849995994635</v>
      </c>
      <c r="U9">
        <f t="shared" si="5"/>
        <v>0.2851016662934121</v>
      </c>
      <c r="V9">
        <f t="shared" si="6"/>
        <v>0.39969690057059309</v>
      </c>
      <c r="W9">
        <f t="shared" si="7"/>
        <v>0.56279530108490161</v>
      </c>
      <c r="X9">
        <f t="shared" si="8"/>
        <v>0.78961132645209553</v>
      </c>
      <c r="Y9">
        <f t="shared" si="9"/>
        <v>0.52493627516444397</v>
      </c>
      <c r="Z9">
        <f t="shared" si="10"/>
        <v>0.55648744945044015</v>
      </c>
      <c r="AC9" s="42" t="s">
        <v>254</v>
      </c>
    </row>
    <row r="10" spans="1:29" x14ac:dyDescent="0.25">
      <c r="A10">
        <v>9</v>
      </c>
      <c r="B10" t="s">
        <v>231</v>
      </c>
      <c r="C10" t="s">
        <v>75</v>
      </c>
      <c r="D10">
        <v>0.78562183299999999</v>
      </c>
      <c r="E10">
        <v>1.6432197710000001</v>
      </c>
      <c r="F10">
        <v>6.7019735120000004</v>
      </c>
      <c r="G10">
        <v>3.8536964E-2</v>
      </c>
      <c r="H10">
        <v>1.6636883730000001</v>
      </c>
      <c r="I10">
        <v>-1.136534116</v>
      </c>
      <c r="J10">
        <v>0.58217436431964564</v>
      </c>
      <c r="K10">
        <v>1.1846914308175989</v>
      </c>
      <c r="L10" s="38">
        <v>0.86387370825994214</v>
      </c>
      <c r="M10">
        <v>1.8312984706335045</v>
      </c>
      <c r="N10">
        <v>1.6791413427032917</v>
      </c>
      <c r="P10">
        <f t="shared" si="0"/>
        <v>0.78457831207131445</v>
      </c>
      <c r="Q10">
        <f t="shared" si="1"/>
        <v>0.64544492772668027</v>
      </c>
      <c r="R10">
        <f t="shared" si="2"/>
        <v>0.23409965456885617</v>
      </c>
      <c r="S10">
        <f t="shared" si="3"/>
        <v>0.31531587556823981</v>
      </c>
      <c r="T10">
        <f t="shared" si="4"/>
        <v>0.2449710468133228</v>
      </c>
      <c r="U10">
        <f t="shared" si="5"/>
        <v>0.39934866012986342</v>
      </c>
      <c r="V10">
        <f t="shared" si="6"/>
        <v>0.13326101322165304</v>
      </c>
      <c r="W10">
        <f t="shared" si="7"/>
        <v>0.55941097304695564</v>
      </c>
      <c r="X10">
        <f t="shared" si="8"/>
        <v>0.80860995121445245</v>
      </c>
      <c r="Y10">
        <f t="shared" si="9"/>
        <v>0.26424704758018697</v>
      </c>
      <c r="Z10">
        <f t="shared" si="10"/>
        <v>0.25850697237395065</v>
      </c>
      <c r="AC10" s="42" t="s">
        <v>255</v>
      </c>
    </row>
    <row r="11" spans="1:29" x14ac:dyDescent="0.25">
      <c r="A11">
        <v>10</v>
      </c>
      <c r="B11" t="s">
        <v>231</v>
      </c>
      <c r="C11" t="s">
        <v>83</v>
      </c>
      <c r="D11">
        <v>0.72456524200000005</v>
      </c>
      <c r="E11">
        <v>1.675404455</v>
      </c>
      <c r="F11">
        <v>6.650772763</v>
      </c>
      <c r="G11">
        <v>-2.8869809999999999E-2</v>
      </c>
      <c r="H11">
        <v>1.6457193450000001</v>
      </c>
      <c r="I11">
        <v>-1.1368598050000001</v>
      </c>
      <c r="J11">
        <v>0.74689859353194665</v>
      </c>
      <c r="K11">
        <v>1.2671717284030137</v>
      </c>
      <c r="L11" s="38">
        <v>0.520901658671166</v>
      </c>
      <c r="M11">
        <v>1.8131684569564102</v>
      </c>
      <c r="N11">
        <v>1.6857464535353888</v>
      </c>
      <c r="P11">
        <f t="shared" si="0"/>
        <v>0.6883004074922553</v>
      </c>
      <c r="Q11">
        <f t="shared" si="1"/>
        <v>0.66085797205730956</v>
      </c>
      <c r="R11">
        <f t="shared" si="2"/>
        <v>0.22008363138497591</v>
      </c>
      <c r="S11">
        <f t="shared" si="3"/>
        <v>0.29589977402142159</v>
      </c>
      <c r="T11">
        <f t="shared" si="4"/>
        <v>0.23191102762738575</v>
      </c>
      <c r="U11">
        <f t="shared" si="5"/>
        <v>0.39907995497210791</v>
      </c>
      <c r="V11">
        <f t="shared" si="6"/>
        <v>0.27767709636009347</v>
      </c>
      <c r="W11">
        <f t="shared" si="7"/>
        <v>0.59906743973529197</v>
      </c>
      <c r="X11">
        <f t="shared" si="8"/>
        <v>0.48757852077016417</v>
      </c>
      <c r="Y11">
        <f t="shared" si="9"/>
        <v>0.25114187054384057</v>
      </c>
      <c r="Z11">
        <f t="shared" si="10"/>
        <v>0.26354218877806518</v>
      </c>
      <c r="AC11" s="42" t="s">
        <v>256</v>
      </c>
    </row>
    <row r="12" spans="1:29" x14ac:dyDescent="0.25">
      <c r="A12">
        <v>11</v>
      </c>
      <c r="B12" t="s">
        <v>151</v>
      </c>
      <c r="C12" t="s">
        <v>21</v>
      </c>
      <c r="D12">
        <v>0.798339825</v>
      </c>
      <c r="E12">
        <v>1.1356900249999999</v>
      </c>
      <c r="F12">
        <v>7.0219762819999998</v>
      </c>
      <c r="G12">
        <v>0.82010203400000004</v>
      </c>
      <c r="H12">
        <v>1.8825664799999999</v>
      </c>
      <c r="I12">
        <v>-1.230421395</v>
      </c>
      <c r="J12">
        <v>0.89145481874473909</v>
      </c>
      <c r="K12">
        <v>1.6138418218760693</v>
      </c>
      <c r="L12" s="38">
        <v>0.88810463832518483</v>
      </c>
      <c r="M12">
        <v>2.1090760427876432</v>
      </c>
      <c r="N12">
        <v>1.9178252558298945</v>
      </c>
      <c r="P12">
        <f t="shared" si="0"/>
        <v>0.80463284836557358</v>
      </c>
      <c r="Q12">
        <f t="shared" si="1"/>
        <v>0.40239209942452792</v>
      </c>
      <c r="R12">
        <f t="shared" si="2"/>
        <v>0.32169927627020789</v>
      </c>
      <c r="S12">
        <f t="shared" si="3"/>
        <v>0.54044082761780887</v>
      </c>
      <c r="T12">
        <f t="shared" si="4"/>
        <v>0.40405323405247567</v>
      </c>
      <c r="U12">
        <f t="shared" si="5"/>
        <v>0.32188827272063453</v>
      </c>
      <c r="V12">
        <f t="shared" si="6"/>
        <v>0.40441160250007291</v>
      </c>
      <c r="W12">
        <f t="shared" si="7"/>
        <v>0.76574616685093833</v>
      </c>
      <c r="X12">
        <f t="shared" si="8"/>
        <v>0.83129077943111696</v>
      </c>
      <c r="Y12">
        <f t="shared" si="9"/>
        <v>0.46503698214078326</v>
      </c>
      <c r="Z12">
        <f t="shared" si="10"/>
        <v>0.44046079348670752</v>
      </c>
      <c r="AC12" s="42" t="s">
        <v>257</v>
      </c>
    </row>
    <row r="13" spans="1:29" x14ac:dyDescent="0.25">
      <c r="A13">
        <v>12</v>
      </c>
      <c r="B13" t="s">
        <v>154</v>
      </c>
      <c r="C13" t="s">
        <v>138</v>
      </c>
      <c r="D13">
        <v>0.55324150599999999</v>
      </c>
      <c r="E13">
        <v>1.1175918030000001</v>
      </c>
      <c r="F13">
        <v>7.0575184499999999</v>
      </c>
      <c r="G13">
        <v>0.77224690299999998</v>
      </c>
      <c r="H13">
        <v>1.88803122</v>
      </c>
      <c r="I13">
        <v>-1.211604396</v>
      </c>
      <c r="J13">
        <v>1.0956194767823058</v>
      </c>
      <c r="K13">
        <v>1.2430380486862944</v>
      </c>
      <c r="L13" s="38">
        <v>0.61349995912333977</v>
      </c>
      <c r="M13">
        <v>2.0836751736971504</v>
      </c>
      <c r="N13">
        <v>1.9058131210649543</v>
      </c>
      <c r="P13">
        <f t="shared" si="0"/>
        <v>0.4181462761105027</v>
      </c>
      <c r="Q13">
        <f t="shared" si="1"/>
        <v>0.39372497384418764</v>
      </c>
      <c r="R13">
        <f t="shared" si="2"/>
        <v>0.33142881852150119</v>
      </c>
      <c r="S13">
        <f t="shared" si="3"/>
        <v>0.52665645510011072</v>
      </c>
      <c r="T13">
        <f t="shared" si="4"/>
        <v>0.40802504650922949</v>
      </c>
      <c r="U13">
        <f t="shared" si="5"/>
        <v>0.33741297476700088</v>
      </c>
      <c r="V13">
        <f t="shared" si="6"/>
        <v>0.58340567258968834</v>
      </c>
      <c r="W13">
        <f t="shared" si="7"/>
        <v>0.58746398419778079</v>
      </c>
      <c r="X13">
        <f t="shared" si="8"/>
        <v>0.57425311972513438</v>
      </c>
      <c r="Y13">
        <f t="shared" si="9"/>
        <v>0.44667610871637231</v>
      </c>
      <c r="Z13">
        <f t="shared" si="10"/>
        <v>0.43130368779168338</v>
      </c>
      <c r="AC13" s="42" t="s">
        <v>258</v>
      </c>
    </row>
    <row r="14" spans="1:29" x14ac:dyDescent="0.25">
      <c r="A14">
        <v>13</v>
      </c>
      <c r="B14" t="s">
        <v>232</v>
      </c>
      <c r="C14" t="s">
        <v>63</v>
      </c>
      <c r="D14">
        <v>0.83350360999999995</v>
      </c>
      <c r="E14">
        <v>1.705367678</v>
      </c>
      <c r="F14">
        <v>6.126603749</v>
      </c>
      <c r="G14">
        <v>-0.18822006699999999</v>
      </c>
      <c r="H14">
        <v>1.5039920600000001</v>
      </c>
      <c r="I14">
        <v>-1.391258544</v>
      </c>
      <c r="J14">
        <v>0.69226801119459203</v>
      </c>
      <c r="K14">
        <v>0.38021124171160603</v>
      </c>
      <c r="L14" s="38">
        <v>0.34958154093597682</v>
      </c>
      <c r="M14">
        <v>1.7788586439651883</v>
      </c>
      <c r="N14">
        <v>1.5803860478240006</v>
      </c>
      <c r="P14">
        <f t="shared" si="0"/>
        <v>0.86008133445724788</v>
      </c>
      <c r="Q14">
        <f t="shared" si="1"/>
        <v>0.67520717257726892</v>
      </c>
      <c r="R14">
        <f t="shared" si="2"/>
        <v>7.6594225546487121E-2</v>
      </c>
      <c r="S14">
        <f t="shared" si="3"/>
        <v>0.24999992467655319</v>
      </c>
      <c r="T14">
        <f t="shared" si="4"/>
        <v>0.12890261441378464</v>
      </c>
      <c r="U14">
        <f t="shared" si="5"/>
        <v>0.18919183073155668</v>
      </c>
      <c r="V14">
        <f t="shared" si="6"/>
        <v>0.22978168499007226</v>
      </c>
      <c r="W14">
        <f t="shared" si="7"/>
        <v>0.17261748715209224</v>
      </c>
      <c r="X14">
        <f t="shared" si="8"/>
        <v>0.32721809919541567</v>
      </c>
      <c r="Y14">
        <f t="shared" si="9"/>
        <v>0.22634121780622146</v>
      </c>
      <c r="Z14">
        <f t="shared" si="10"/>
        <v>0.18322371166725604</v>
      </c>
      <c r="AC14" s="42" t="s">
        <v>259</v>
      </c>
    </row>
    <row r="15" spans="1:29" x14ac:dyDescent="0.25">
      <c r="A15">
        <v>14</v>
      </c>
      <c r="B15" t="s">
        <v>232</v>
      </c>
      <c r="C15" t="s">
        <v>66</v>
      </c>
      <c r="D15">
        <v>0.74980000000000002</v>
      </c>
      <c r="E15">
        <v>1.900344281</v>
      </c>
      <c r="F15">
        <v>5.9514811659999998</v>
      </c>
      <c r="G15">
        <v>-0.220468199</v>
      </c>
      <c r="H15">
        <v>1.4450455280000001</v>
      </c>
      <c r="I15">
        <v>-1.386490424</v>
      </c>
      <c r="J15">
        <v>1.2094292028881888</v>
      </c>
      <c r="K15">
        <v>4.1392685158225077E-2</v>
      </c>
      <c r="L15" s="38">
        <v>0.47339749910703055</v>
      </c>
      <c r="M15">
        <v>1.6814990152021909</v>
      </c>
      <c r="N15">
        <v>1.4872690947861726</v>
      </c>
      <c r="P15">
        <f t="shared" si="0"/>
        <v>0.72809217416327121</v>
      </c>
      <c r="Q15">
        <f t="shared" si="1"/>
        <v>0.76858025107244721</v>
      </c>
      <c r="R15">
        <f t="shared" si="2"/>
        <v>2.8655040450796816E-2</v>
      </c>
      <c r="S15">
        <f t="shared" si="3"/>
        <v>0.24071105104484372</v>
      </c>
      <c r="T15">
        <f t="shared" si="4"/>
        <v>8.6059849693041132E-2</v>
      </c>
      <c r="U15">
        <f t="shared" si="5"/>
        <v>0.19312570150028666</v>
      </c>
      <c r="V15">
        <f t="shared" si="6"/>
        <v>0.6831842840657647</v>
      </c>
      <c r="W15">
        <f t="shared" si="7"/>
        <v>9.7137732386579894E-3</v>
      </c>
      <c r="X15">
        <f t="shared" si="8"/>
        <v>0.44311329885131306</v>
      </c>
      <c r="Y15">
        <f t="shared" si="9"/>
        <v>0.155965365153443</v>
      </c>
      <c r="Z15">
        <f t="shared" si="10"/>
        <v>0.11223867881075586</v>
      </c>
      <c r="AC15" s="42" t="s">
        <v>260</v>
      </c>
    </row>
    <row r="16" spans="1:29" x14ac:dyDescent="0.25">
      <c r="A16">
        <v>15</v>
      </c>
      <c r="B16" t="s">
        <v>154</v>
      </c>
      <c r="C16" t="s">
        <v>36</v>
      </c>
      <c r="D16">
        <v>0.40003455799999998</v>
      </c>
      <c r="E16">
        <v>1.1356900249999999</v>
      </c>
      <c r="F16">
        <v>7.7715404970000002</v>
      </c>
      <c r="G16">
        <v>0.93868633800000001</v>
      </c>
      <c r="H16">
        <v>2.0549854110000001</v>
      </c>
      <c r="I16">
        <v>-0.84812621399999999</v>
      </c>
      <c r="J16">
        <v>0.9452502375783397</v>
      </c>
      <c r="K16">
        <v>0.6020599913279624</v>
      </c>
      <c r="L16" s="38">
        <v>0.91101127881453836</v>
      </c>
      <c r="M16">
        <v>2.2329607740274624</v>
      </c>
      <c r="N16">
        <v>2.0826941514036279</v>
      </c>
      <c r="P16">
        <f t="shared" si="0"/>
        <v>0.1765598449192676</v>
      </c>
      <c r="Q16">
        <f t="shared" si="1"/>
        <v>0.40239209942452792</v>
      </c>
      <c r="R16">
        <f t="shared" si="2"/>
        <v>0.52688981782355371</v>
      </c>
      <c r="S16">
        <f t="shared" si="3"/>
        <v>0.57459829802757467</v>
      </c>
      <c r="T16">
        <f t="shared" si="4"/>
        <v>0.52936855700031449</v>
      </c>
      <c r="U16">
        <f t="shared" si="5"/>
        <v>0.63729556900558992</v>
      </c>
      <c r="V16">
        <f t="shared" si="6"/>
        <v>0.45157481410464928</v>
      </c>
      <c r="W16">
        <f t="shared" si="7"/>
        <v>0.27928220353359351</v>
      </c>
      <c r="X16">
        <f t="shared" si="8"/>
        <v>0.85273203556784116</v>
      </c>
      <c r="Y16">
        <f t="shared" si="9"/>
        <v>0.55458635391258826</v>
      </c>
      <c r="Z16">
        <f t="shared" si="10"/>
        <v>0.56614385749935869</v>
      </c>
      <c r="AC16" s="42" t="s">
        <v>261</v>
      </c>
    </row>
    <row r="17" spans="1:29" x14ac:dyDescent="0.25">
      <c r="A17">
        <v>16</v>
      </c>
      <c r="B17" t="s">
        <v>151</v>
      </c>
      <c r="C17" t="s">
        <v>22</v>
      </c>
      <c r="D17">
        <v>0.555432221</v>
      </c>
      <c r="E17">
        <v>1.0582778020000001</v>
      </c>
      <c r="F17">
        <v>8.3611930609999998</v>
      </c>
      <c r="G17">
        <v>1.175997</v>
      </c>
      <c r="H17">
        <v>2.2290104070000001</v>
      </c>
      <c r="I17">
        <v>-0.59057743699999998</v>
      </c>
      <c r="J17">
        <v>1.0156751589900401</v>
      </c>
      <c r="K17">
        <v>1.8202014594856402</v>
      </c>
      <c r="L17" s="38">
        <v>0.88895216552438416</v>
      </c>
      <c r="M17">
        <v>2.3398240352745554</v>
      </c>
      <c r="N17">
        <v>2.230204062011798</v>
      </c>
      <c r="P17">
        <f t="shared" si="0"/>
        <v>0.42160073444621154</v>
      </c>
      <c r="Q17">
        <f t="shared" si="1"/>
        <v>0.36531986889302548</v>
      </c>
      <c r="R17">
        <f t="shared" si="2"/>
        <v>0.68830511289000618</v>
      </c>
      <c r="S17">
        <f t="shared" si="3"/>
        <v>0.64295415661731625</v>
      </c>
      <c r="T17">
        <f t="shared" si="4"/>
        <v>0.65585117957692896</v>
      </c>
      <c r="U17">
        <f t="shared" si="5"/>
        <v>0.84978258807441498</v>
      </c>
      <c r="V17">
        <f t="shared" si="6"/>
        <v>0.51331734800051143</v>
      </c>
      <c r="W17">
        <f t="shared" si="7"/>
        <v>0.86496372952045275</v>
      </c>
      <c r="X17">
        <f t="shared" si="8"/>
        <v>0.83208408859268168</v>
      </c>
      <c r="Y17">
        <f t="shared" si="9"/>
        <v>0.63183185313103918</v>
      </c>
      <c r="Z17">
        <f t="shared" si="10"/>
        <v>0.67859379824136945</v>
      </c>
      <c r="AC17" s="42" t="s">
        <v>262</v>
      </c>
    </row>
    <row r="18" spans="1:29" x14ac:dyDescent="0.25">
      <c r="A18">
        <v>17</v>
      </c>
      <c r="B18" t="s">
        <v>151</v>
      </c>
      <c r="C18" t="s">
        <v>23</v>
      </c>
      <c r="D18">
        <v>0.57846245299999999</v>
      </c>
      <c r="E18">
        <v>1.193681972</v>
      </c>
      <c r="F18">
        <v>7.7401393719999998</v>
      </c>
      <c r="G18">
        <v>0.85477864199999998</v>
      </c>
      <c r="H18">
        <v>2.0398092659999998</v>
      </c>
      <c r="I18">
        <v>-0.83307103900000001</v>
      </c>
      <c r="J18">
        <v>0.77024432856593972</v>
      </c>
      <c r="K18">
        <v>1.7403626894942439</v>
      </c>
      <c r="L18" s="38">
        <v>0.93848386075086065</v>
      </c>
      <c r="M18">
        <v>2.1463144061947763</v>
      </c>
      <c r="N18">
        <v>2.0501173178087115</v>
      </c>
      <c r="P18">
        <f t="shared" si="0"/>
        <v>0.45791626472089708</v>
      </c>
      <c r="Q18">
        <f t="shared" si="1"/>
        <v>0.43016408096489372</v>
      </c>
      <c r="R18">
        <f t="shared" si="2"/>
        <v>0.51829387138534977</v>
      </c>
      <c r="S18">
        <f t="shared" si="3"/>
        <v>0.55042920864057088</v>
      </c>
      <c r="T18">
        <f t="shared" si="4"/>
        <v>0.51833842532771834</v>
      </c>
      <c r="U18">
        <f t="shared" si="5"/>
        <v>0.6497166307344503</v>
      </c>
      <c r="V18">
        <f t="shared" si="6"/>
        <v>0.29814463551762604</v>
      </c>
      <c r="W18">
        <f t="shared" si="7"/>
        <v>0.82657730736523705</v>
      </c>
      <c r="X18">
        <f t="shared" si="8"/>
        <v>0.87844714059634166</v>
      </c>
      <c r="Y18">
        <f t="shared" si="9"/>
        <v>0.49195452085234248</v>
      </c>
      <c r="Z18">
        <f t="shared" si="10"/>
        <v>0.54130984470518506</v>
      </c>
      <c r="AC18" s="41" t="s">
        <v>263</v>
      </c>
    </row>
    <row r="19" spans="1:29" x14ac:dyDescent="0.25">
      <c r="A19">
        <v>18</v>
      </c>
      <c r="B19" t="s">
        <v>151</v>
      </c>
      <c r="C19" t="s">
        <v>24</v>
      </c>
      <c r="D19">
        <v>0.58089999999999997</v>
      </c>
      <c r="E19">
        <v>1.2843430360000001</v>
      </c>
      <c r="F19">
        <v>7.8552193959999999</v>
      </c>
      <c r="G19">
        <v>0.80343126399999998</v>
      </c>
      <c r="H19">
        <v>2.050561616</v>
      </c>
      <c r="I19">
        <v>-0.73588334</v>
      </c>
      <c r="J19">
        <v>0.92552308026147245</v>
      </c>
      <c r="K19">
        <v>1.9479236198317265</v>
      </c>
      <c r="L19" s="38">
        <v>0.87455516088260399</v>
      </c>
      <c r="M19">
        <v>2.2340080249254926</v>
      </c>
      <c r="N19">
        <v>2.0815508195086836</v>
      </c>
      <c r="P19">
        <f t="shared" si="0"/>
        <v>0.46175994340700277</v>
      </c>
      <c r="Q19">
        <f t="shared" si="1"/>
        <v>0.47358109877665849</v>
      </c>
      <c r="R19">
        <f t="shared" si="2"/>
        <v>0.54979661921400924</v>
      </c>
      <c r="S19">
        <f t="shared" si="3"/>
        <v>0.5356389161187709</v>
      </c>
      <c r="T19">
        <f t="shared" si="4"/>
        <v>0.52615331087934158</v>
      </c>
      <c r="U19">
        <f t="shared" si="5"/>
        <v>0.72989998353937635</v>
      </c>
      <c r="V19">
        <f t="shared" si="6"/>
        <v>0.43427973368581158</v>
      </c>
      <c r="W19">
        <f t="shared" si="7"/>
        <v>0.9263724506987645</v>
      </c>
      <c r="X19">
        <f t="shared" si="8"/>
        <v>0.81860808960149456</v>
      </c>
      <c r="Y19">
        <f t="shared" si="9"/>
        <v>0.55534335325437578</v>
      </c>
      <c r="Z19">
        <f t="shared" si="10"/>
        <v>0.56527227128996527</v>
      </c>
      <c r="AC19" s="42" t="s">
        <v>264</v>
      </c>
    </row>
    <row r="20" spans="1:29" x14ac:dyDescent="0.25">
      <c r="A20">
        <v>19</v>
      </c>
      <c r="B20" t="s">
        <v>154</v>
      </c>
      <c r="C20" t="s">
        <v>26</v>
      </c>
      <c r="D20">
        <v>0.67960264199999998</v>
      </c>
      <c r="E20">
        <v>1.296752294</v>
      </c>
      <c r="F20">
        <v>7.1123124879999997</v>
      </c>
      <c r="G20">
        <v>0.56580362299999998</v>
      </c>
      <c r="H20">
        <v>1.8570020979999999</v>
      </c>
      <c r="I20">
        <v>-1.0962995149999999</v>
      </c>
      <c r="J20">
        <v>1.3328552009945458</v>
      </c>
      <c r="K20">
        <v>0.69897000433601886</v>
      </c>
      <c r="L20" s="38">
        <v>0.70034501412076677</v>
      </c>
      <c r="M20">
        <v>1.9958357955824217</v>
      </c>
      <c r="N20">
        <v>1.8760870335795934</v>
      </c>
      <c r="P20">
        <f t="shared" si="0"/>
        <v>0.6174005285188876</v>
      </c>
      <c r="Q20">
        <f t="shared" si="1"/>
        <v>0.47952381499733709</v>
      </c>
      <c r="R20">
        <f t="shared" si="2"/>
        <v>0.34642849180648394</v>
      </c>
      <c r="S20">
        <f t="shared" si="3"/>
        <v>0.46719175370172839</v>
      </c>
      <c r="T20">
        <f t="shared" si="4"/>
        <v>0.38547285678350912</v>
      </c>
      <c r="U20">
        <f t="shared" si="5"/>
        <v>0.43254365538279599</v>
      </c>
      <c r="V20">
        <f t="shared" si="6"/>
        <v>0.7913936184739998</v>
      </c>
      <c r="W20">
        <f t="shared" si="7"/>
        <v>0.32587646683193316</v>
      </c>
      <c r="X20">
        <f t="shared" si="8"/>
        <v>0.65554252003126723</v>
      </c>
      <c r="Y20">
        <f t="shared" si="9"/>
        <v>0.38318191497450704</v>
      </c>
      <c r="Z20">
        <f t="shared" si="10"/>
        <v>0.40864285936029854</v>
      </c>
      <c r="AC20" s="42" t="s">
        <v>265</v>
      </c>
    </row>
    <row r="21" spans="1:29" x14ac:dyDescent="0.25">
      <c r="A21">
        <v>20</v>
      </c>
      <c r="B21" t="s">
        <v>232</v>
      </c>
      <c r="C21" t="s">
        <v>70</v>
      </c>
      <c r="D21">
        <v>0.78439999999999999</v>
      </c>
      <c r="E21">
        <v>1.4835189280000001</v>
      </c>
      <c r="F21">
        <v>6.3927176130000003</v>
      </c>
      <c r="G21">
        <v>0.18270682399999999</v>
      </c>
      <c r="H21">
        <v>1.6300931489999999</v>
      </c>
      <c r="I21">
        <v>-1.367749316</v>
      </c>
      <c r="J21">
        <v>1.2779535556693438</v>
      </c>
      <c r="K21">
        <v>0.23044892137827391</v>
      </c>
      <c r="L21" s="38">
        <v>0</v>
      </c>
      <c r="M21">
        <v>1.7602042588580398</v>
      </c>
      <c r="N21">
        <v>1.6368478157106732</v>
      </c>
      <c r="P21">
        <f t="shared" si="0"/>
        <v>0.78265164831464407</v>
      </c>
      <c r="Q21">
        <f t="shared" si="1"/>
        <v>0.56896519056978068</v>
      </c>
      <c r="R21">
        <f t="shared" si="2"/>
        <v>0.1494419506330075</v>
      </c>
      <c r="S21">
        <f t="shared" si="3"/>
        <v>0.35684310607701003</v>
      </c>
      <c r="T21">
        <f t="shared" si="4"/>
        <v>0.22055379564114727</v>
      </c>
      <c r="U21">
        <f t="shared" si="5"/>
        <v>0.20858779073772418</v>
      </c>
      <c r="V21">
        <f t="shared" si="6"/>
        <v>0.74326056231319149</v>
      </c>
      <c r="W21">
        <f t="shared" si="7"/>
        <v>0.10061187318935906</v>
      </c>
      <c r="X21">
        <f t="shared" si="8"/>
        <v>0</v>
      </c>
      <c r="Y21">
        <f t="shared" si="9"/>
        <v>0.21285700187083959</v>
      </c>
      <c r="Z21">
        <f t="shared" si="10"/>
        <v>0.22626571763735415</v>
      </c>
      <c r="AC21" s="42" t="s">
        <v>266</v>
      </c>
    </row>
    <row r="22" spans="1:29" x14ac:dyDescent="0.25">
      <c r="A22">
        <v>21</v>
      </c>
      <c r="B22" t="s">
        <v>154</v>
      </c>
      <c r="C22" t="s">
        <v>35</v>
      </c>
      <c r="D22">
        <v>0.51264259999999995</v>
      </c>
      <c r="E22">
        <v>1.675404455</v>
      </c>
      <c r="F22">
        <v>7.3552604109999997</v>
      </c>
      <c r="G22">
        <v>0.21297041799999999</v>
      </c>
      <c r="H22">
        <v>1.8219653</v>
      </c>
      <c r="I22">
        <v>-0.82054070000000001</v>
      </c>
      <c r="J22">
        <v>0.84106867101514382</v>
      </c>
      <c r="K22">
        <v>0.36172783601759284</v>
      </c>
      <c r="L22" s="38">
        <v>0.94773154914041136</v>
      </c>
      <c r="M22">
        <v>1.9803108269225964</v>
      </c>
      <c r="N22">
        <v>1.8438257827869573</v>
      </c>
      <c r="P22">
        <f t="shared" si="0"/>
        <v>0.35412734655902811</v>
      </c>
      <c r="Q22">
        <f t="shared" si="1"/>
        <v>0.66085797205730956</v>
      </c>
      <c r="R22">
        <f t="shared" si="2"/>
        <v>0.41293462282506593</v>
      </c>
      <c r="S22">
        <f t="shared" si="3"/>
        <v>0.36556034589441594</v>
      </c>
      <c r="T22">
        <f t="shared" si="4"/>
        <v>0.36000785922805983</v>
      </c>
      <c r="U22">
        <f t="shared" si="5"/>
        <v>0.66005461180757274</v>
      </c>
      <c r="V22">
        <f t="shared" si="6"/>
        <v>0.36023734753868086</v>
      </c>
      <c r="W22">
        <f t="shared" si="7"/>
        <v>0.16373067922765944</v>
      </c>
      <c r="X22">
        <f t="shared" si="8"/>
        <v>0.88710323556256443</v>
      </c>
      <c r="Y22">
        <f t="shared" si="9"/>
        <v>0.37195977987883466</v>
      </c>
      <c r="Z22">
        <f t="shared" si="10"/>
        <v>0.38404942204521858</v>
      </c>
      <c r="AC22" s="42" t="s">
        <v>267</v>
      </c>
    </row>
    <row r="23" spans="1:29" x14ac:dyDescent="0.25">
      <c r="A23">
        <v>22</v>
      </c>
      <c r="B23" t="s">
        <v>151</v>
      </c>
      <c r="C23" t="s">
        <v>13</v>
      </c>
      <c r="D23">
        <v>0.62081470000000005</v>
      </c>
      <c r="E23">
        <v>0.89265197699999999</v>
      </c>
      <c r="F23">
        <v>7.559715787</v>
      </c>
      <c r="G23">
        <v>1.286747307</v>
      </c>
      <c r="H23">
        <v>2.0812557040000002</v>
      </c>
      <c r="I23">
        <v>-1.0887062489999999</v>
      </c>
      <c r="J23">
        <v>0.68471920300228295</v>
      </c>
      <c r="K23">
        <v>2.1010593549081156</v>
      </c>
      <c r="L23" s="38">
        <v>0.97244654022038957</v>
      </c>
      <c r="M23">
        <v>2.307929396692793</v>
      </c>
      <c r="N23">
        <v>2.1207562417860664</v>
      </c>
      <c r="P23">
        <f t="shared" si="0"/>
        <v>0.52469997354890474</v>
      </c>
      <c r="Q23">
        <f t="shared" si="1"/>
        <v>0.28600269482904989</v>
      </c>
      <c r="R23">
        <f t="shared" si="2"/>
        <v>0.46890355582026366</v>
      </c>
      <c r="S23">
        <f t="shared" si="3"/>
        <v>0.67485509296910329</v>
      </c>
      <c r="T23">
        <f t="shared" si="4"/>
        <v>0.54846199547679686</v>
      </c>
      <c r="U23">
        <f t="shared" si="5"/>
        <v>0.43880837337575562</v>
      </c>
      <c r="V23">
        <f t="shared" si="6"/>
        <v>0.22316353709094561</v>
      </c>
      <c r="W23">
        <f t="shared" si="7"/>
        <v>1</v>
      </c>
      <c r="X23">
        <f t="shared" si="8"/>
        <v>0.91023715842693909</v>
      </c>
      <c r="Y23">
        <f t="shared" si="9"/>
        <v>0.60877699544759634</v>
      </c>
      <c r="Z23">
        <f t="shared" si="10"/>
        <v>0.59515939815270102</v>
      </c>
      <c r="AC23" s="42" t="s">
        <v>268</v>
      </c>
    </row>
    <row r="24" spans="1:29" x14ac:dyDescent="0.25">
      <c r="A24">
        <v>23</v>
      </c>
      <c r="B24" t="s">
        <v>89</v>
      </c>
      <c r="C24" t="s">
        <v>97</v>
      </c>
      <c r="D24">
        <v>0.290725452</v>
      </c>
      <c r="E24">
        <v>0.295436647</v>
      </c>
      <c r="F24">
        <v>9.4998192939999999</v>
      </c>
      <c r="G24">
        <v>2.41555111</v>
      </c>
      <c r="H24">
        <v>2.702518118</v>
      </c>
      <c r="I24">
        <v>-0.40850367599999998</v>
      </c>
      <c r="J24">
        <v>0.88056634277050982</v>
      </c>
      <c r="K24">
        <v>1</v>
      </c>
      <c r="L24" s="38">
        <v>0.84033532436296321</v>
      </c>
      <c r="M24">
        <v>2.8491566081724495</v>
      </c>
      <c r="N24">
        <v>2.6518192249677237</v>
      </c>
      <c r="P24">
        <f t="shared" si="0"/>
        <v>4.1943147656062904E-3</v>
      </c>
      <c r="Q24">
        <f t="shared" si="1"/>
        <v>0</v>
      </c>
      <c r="R24">
        <f t="shared" si="2"/>
        <v>1</v>
      </c>
      <c r="S24">
        <f t="shared" si="3"/>
        <v>1</v>
      </c>
      <c r="T24">
        <f t="shared" si="4"/>
        <v>1</v>
      </c>
      <c r="U24">
        <f t="shared" si="5"/>
        <v>1</v>
      </c>
      <c r="V24">
        <f t="shared" si="6"/>
        <v>0.39486552018380017</v>
      </c>
      <c r="W24">
        <f t="shared" si="7"/>
        <v>0.47061146833791312</v>
      </c>
      <c r="X24">
        <f t="shared" si="8"/>
        <v>0.78657736557998381</v>
      </c>
      <c r="Y24">
        <f t="shared" si="9"/>
        <v>1</v>
      </c>
      <c r="Z24">
        <f t="shared" si="10"/>
        <v>1</v>
      </c>
      <c r="AC24" s="42" t="s">
        <v>269</v>
      </c>
    </row>
    <row r="25" spans="1:29" x14ac:dyDescent="0.25">
      <c r="A25">
        <v>24</v>
      </c>
      <c r="B25" t="s">
        <v>89</v>
      </c>
      <c r="C25" t="s">
        <v>93</v>
      </c>
      <c r="D25">
        <v>0.396986283</v>
      </c>
      <c r="E25">
        <v>0.33308675199999999</v>
      </c>
      <c r="F25">
        <v>9.121735546</v>
      </c>
      <c r="G25">
        <v>2.289337567</v>
      </c>
      <c r="H25">
        <v>2.5977755380000001</v>
      </c>
      <c r="I25">
        <v>-0.58957599699999996</v>
      </c>
      <c r="J25">
        <v>0.8148269166656168</v>
      </c>
      <c r="K25">
        <v>1.255272505103306</v>
      </c>
      <c r="L25" s="38">
        <v>1.0156642001923961</v>
      </c>
      <c r="M25">
        <v>2.7791002913261256</v>
      </c>
      <c r="N25">
        <v>2.6163034969452315</v>
      </c>
      <c r="P25">
        <f t="shared" si="0"/>
        <v>0.17175313159358044</v>
      </c>
      <c r="Q25">
        <f t="shared" si="1"/>
        <v>1.8030400342530863E-2</v>
      </c>
      <c r="R25">
        <f t="shared" si="2"/>
        <v>0.89650091686322209</v>
      </c>
      <c r="S25">
        <f t="shared" si="3"/>
        <v>0.96364497479924327</v>
      </c>
      <c r="T25">
        <f t="shared" si="4"/>
        <v>0.92387233720240491</v>
      </c>
      <c r="U25">
        <f t="shared" si="5"/>
        <v>0.85060881215070439</v>
      </c>
      <c r="V25">
        <f t="shared" si="6"/>
        <v>0.33723082690742923</v>
      </c>
      <c r="W25">
        <f t="shared" si="7"/>
        <v>0.59334630188521009</v>
      </c>
      <c r="X25">
        <f t="shared" si="8"/>
        <v>0.95069009684540018</v>
      </c>
      <c r="Y25">
        <f t="shared" si="9"/>
        <v>0.94936019072366207</v>
      </c>
      <c r="Z25">
        <f t="shared" si="10"/>
        <v>0.97292560550628238</v>
      </c>
      <c r="AC25" s="42" t="s">
        <v>270</v>
      </c>
    </row>
    <row r="26" spans="1:29" x14ac:dyDescent="0.25">
      <c r="A26">
        <v>25</v>
      </c>
      <c r="B26" t="s">
        <v>89</v>
      </c>
      <c r="C26" t="s">
        <v>90</v>
      </c>
      <c r="D26">
        <v>0.49215505100000001</v>
      </c>
      <c r="E26">
        <v>1.449815319</v>
      </c>
      <c r="F26">
        <v>7.0370300959999996</v>
      </c>
      <c r="G26">
        <v>0.35924384999999998</v>
      </c>
      <c r="H26">
        <v>1.799195476</v>
      </c>
      <c r="I26">
        <v>-1.0562239819999999</v>
      </c>
      <c r="J26">
        <v>1.0405097993257759</v>
      </c>
      <c r="K26">
        <v>0.84509804001425681</v>
      </c>
      <c r="L26" s="38">
        <v>0.8766986027141167</v>
      </c>
      <c r="M26">
        <v>2.1009123884718663</v>
      </c>
      <c r="N26">
        <v>1.8416829934867507</v>
      </c>
      <c r="P26">
        <f t="shared" si="0"/>
        <v>0.32182128008242455</v>
      </c>
      <c r="Q26">
        <f t="shared" si="1"/>
        <v>0.55282474253495784</v>
      </c>
      <c r="R26">
        <f t="shared" si="2"/>
        <v>0.32582020438455667</v>
      </c>
      <c r="S26">
        <f t="shared" si="3"/>
        <v>0.40769349722003217</v>
      </c>
      <c r="T26">
        <f t="shared" si="4"/>
        <v>0.34345858687451847</v>
      </c>
      <c r="U26">
        <f t="shared" si="5"/>
        <v>0.46560741380539689</v>
      </c>
      <c r="V26">
        <f t="shared" si="6"/>
        <v>0.5350902316897499</v>
      </c>
      <c r="W26">
        <f t="shared" si="7"/>
        <v>0.39613471939346118</v>
      </c>
      <c r="X26">
        <f t="shared" si="8"/>
        <v>0.82061441110223987</v>
      </c>
      <c r="Y26">
        <f t="shared" si="9"/>
        <v>0.45913593115553458</v>
      </c>
      <c r="Z26">
        <f t="shared" si="10"/>
        <v>0.382415928208517</v>
      </c>
      <c r="AC26" s="42" t="s">
        <v>271</v>
      </c>
    </row>
    <row r="27" spans="1:29" x14ac:dyDescent="0.25">
      <c r="A27">
        <v>26</v>
      </c>
      <c r="B27" t="s">
        <v>154</v>
      </c>
      <c r="C27" t="s">
        <v>30</v>
      </c>
      <c r="D27">
        <v>0.55897635800000001</v>
      </c>
      <c r="E27">
        <v>0.80722178099999997</v>
      </c>
      <c r="F27">
        <v>7.3857394459999997</v>
      </c>
      <c r="G27">
        <v>1.2603021720000001</v>
      </c>
      <c r="H27">
        <v>2.047739559</v>
      </c>
      <c r="I27">
        <v>-1.2110725360000001</v>
      </c>
      <c r="J27">
        <v>0.86068229978579125</v>
      </c>
      <c r="K27">
        <v>1.1139433523068367</v>
      </c>
      <c r="L27" s="38">
        <v>1.0276226421285803</v>
      </c>
      <c r="M27">
        <v>2.2258104056067962</v>
      </c>
      <c r="N27">
        <v>2.0557383405692584</v>
      </c>
      <c r="P27">
        <f t="shared" si="0"/>
        <v>0.42718935441847816</v>
      </c>
      <c r="Q27">
        <f t="shared" si="1"/>
        <v>0.24509070706113048</v>
      </c>
      <c r="R27">
        <f t="shared" si="2"/>
        <v>0.42127815040084993</v>
      </c>
      <c r="S27">
        <f t="shared" si="3"/>
        <v>0.66723773649126172</v>
      </c>
      <c r="T27">
        <f t="shared" si="4"/>
        <v>0.52410221949232794</v>
      </c>
      <c r="U27">
        <f t="shared" si="5"/>
        <v>0.3378517784269458</v>
      </c>
      <c r="V27">
        <f t="shared" si="6"/>
        <v>0.3774328958604623</v>
      </c>
      <c r="W27">
        <f t="shared" si="7"/>
        <v>0.52539534869957261</v>
      </c>
      <c r="X27">
        <f t="shared" si="8"/>
        <v>0.9618835329439428</v>
      </c>
      <c r="Y27">
        <f t="shared" si="9"/>
        <v>0.54941775086038425</v>
      </c>
      <c r="Z27">
        <f t="shared" si="10"/>
        <v>0.54559486985181405</v>
      </c>
      <c r="AC27" s="42" t="s">
        <v>272</v>
      </c>
    </row>
    <row r="28" spans="1:29" x14ac:dyDescent="0.25">
      <c r="A28">
        <v>27</v>
      </c>
      <c r="B28" t="s">
        <v>154</v>
      </c>
      <c r="C28" t="s">
        <v>31</v>
      </c>
      <c r="D28">
        <v>0.49549352499999999</v>
      </c>
      <c r="E28">
        <v>0.92261519999999997</v>
      </c>
      <c r="F28">
        <v>7.8579417149999999</v>
      </c>
      <c r="G28">
        <v>1.2307237740000001</v>
      </c>
      <c r="H28">
        <v>2.124054026</v>
      </c>
      <c r="I28">
        <v>-0.94081626799999996</v>
      </c>
      <c r="J28">
        <v>0.8220162543759949</v>
      </c>
      <c r="K28">
        <v>0.85733249643126852</v>
      </c>
      <c r="L28" s="38">
        <v>0.92278494457314575</v>
      </c>
      <c r="M28">
        <v>2.330063567286631</v>
      </c>
      <c r="N28">
        <v>2.1708146354356082</v>
      </c>
      <c r="P28">
        <f t="shared" si="0"/>
        <v>0.32708559759421729</v>
      </c>
      <c r="Q28">
        <f t="shared" si="1"/>
        <v>0.30035189534900936</v>
      </c>
      <c r="R28">
        <f t="shared" si="2"/>
        <v>0.55054184437112397</v>
      </c>
      <c r="S28">
        <f t="shared" si="3"/>
        <v>0.65871786311532765</v>
      </c>
      <c r="T28">
        <f t="shared" si="4"/>
        <v>0.57956812467009045</v>
      </c>
      <c r="U28">
        <f t="shared" si="5"/>
        <v>0.56082293535069039</v>
      </c>
      <c r="V28">
        <f t="shared" si="6"/>
        <v>0.34353382190371579</v>
      </c>
      <c r="W28">
        <f t="shared" si="7"/>
        <v>0.40201703708089059</v>
      </c>
      <c r="X28">
        <f t="shared" si="8"/>
        <v>0.86375251599646663</v>
      </c>
      <c r="Y28">
        <f t="shared" si="9"/>
        <v>0.62477655448551483</v>
      </c>
      <c r="Z28">
        <f t="shared" si="10"/>
        <v>0.63331997581370769</v>
      </c>
      <c r="AC28" s="42" t="s">
        <v>273</v>
      </c>
    </row>
    <row r="29" spans="1:29" x14ac:dyDescent="0.25">
      <c r="A29">
        <v>28</v>
      </c>
      <c r="B29" t="s">
        <v>153</v>
      </c>
      <c r="C29" t="s">
        <v>49</v>
      </c>
      <c r="D29">
        <v>0.40429999999999999</v>
      </c>
      <c r="E29">
        <v>0.59162198099999996</v>
      </c>
      <c r="F29">
        <v>7.6617688289999997</v>
      </c>
      <c r="G29">
        <v>1.6305125620000001</v>
      </c>
      <c r="H29">
        <v>2.1745690600000001</v>
      </c>
      <c r="I29">
        <v>-1.1801857469999999</v>
      </c>
      <c r="J29">
        <v>0.99759301775859122</v>
      </c>
      <c r="K29">
        <v>1.4593924877592308</v>
      </c>
      <c r="L29" s="38">
        <v>0.98922261307863302</v>
      </c>
      <c r="M29">
        <v>2.349107400853625</v>
      </c>
      <c r="N29">
        <v>2.2204479210372514</v>
      </c>
      <c r="P29">
        <f t="shared" si="0"/>
        <v>0.18328586435693178</v>
      </c>
      <c r="Q29">
        <f t="shared" si="1"/>
        <v>0.14184130821431226</v>
      </c>
      <c r="R29">
        <f t="shared" si="2"/>
        <v>0.49684021359567027</v>
      </c>
      <c r="S29">
        <f t="shared" si="3"/>
        <v>0.77387453423991515</v>
      </c>
      <c r="T29">
        <f t="shared" si="4"/>
        <v>0.61628281581633737</v>
      </c>
      <c r="U29">
        <f t="shared" si="5"/>
        <v>0.36333449203042689</v>
      </c>
      <c r="V29">
        <f t="shared" si="6"/>
        <v>0.49746447666586174</v>
      </c>
      <c r="W29">
        <f t="shared" si="7"/>
        <v>0.69148704009285045</v>
      </c>
      <c r="X29">
        <f t="shared" si="8"/>
        <v>0.9259400318050377</v>
      </c>
      <c r="Y29">
        <f t="shared" si="9"/>
        <v>0.63854228102004507</v>
      </c>
      <c r="Z29">
        <f t="shared" si="10"/>
        <v>0.67115648457250943</v>
      </c>
      <c r="AC29" s="42" t="s">
        <v>274</v>
      </c>
    </row>
    <row r="30" spans="1:29" x14ac:dyDescent="0.25">
      <c r="A30">
        <v>29</v>
      </c>
      <c r="B30" t="s">
        <v>231</v>
      </c>
      <c r="C30" t="s">
        <v>79</v>
      </c>
      <c r="D30">
        <v>0.55483504500000003</v>
      </c>
      <c r="E30">
        <v>0.80722178099999997</v>
      </c>
      <c r="F30">
        <v>7.0744357769999997</v>
      </c>
      <c r="G30">
        <v>1.1759852669999999</v>
      </c>
      <c r="H30">
        <v>1.970093104</v>
      </c>
      <c r="I30">
        <v>-1.358227216</v>
      </c>
      <c r="J30">
        <v>0.85707194741711834</v>
      </c>
      <c r="K30">
        <v>0.6020599913279624</v>
      </c>
      <c r="L30" s="38">
        <v>0.81052403848955168</v>
      </c>
      <c r="M30">
        <v>2.1450779061070233</v>
      </c>
      <c r="N30">
        <v>1.9740987251495128</v>
      </c>
      <c r="P30">
        <f t="shared" si="0"/>
        <v>0.42065906945962717</v>
      </c>
      <c r="Q30">
        <f t="shared" si="1"/>
        <v>0.24509070706113048</v>
      </c>
      <c r="R30">
        <f t="shared" si="2"/>
        <v>0.33605987670077275</v>
      </c>
      <c r="S30">
        <f t="shared" si="3"/>
        <v>0.64295077699972092</v>
      </c>
      <c r="T30">
        <f t="shared" si="4"/>
        <v>0.46766821582668738</v>
      </c>
      <c r="U30">
        <f t="shared" si="5"/>
        <v>0.21644386626579892</v>
      </c>
      <c r="V30">
        <f t="shared" si="6"/>
        <v>0.37426764840217036</v>
      </c>
      <c r="W30">
        <f t="shared" si="7"/>
        <v>0.27928220353359351</v>
      </c>
      <c r="X30">
        <f t="shared" si="8"/>
        <v>0.75867316825894915</v>
      </c>
      <c r="Y30">
        <f t="shared" si="9"/>
        <v>0.49106072381257887</v>
      </c>
      <c r="Z30">
        <f t="shared" si="10"/>
        <v>0.48335925545613639</v>
      </c>
      <c r="AC30" s="42" t="s">
        <v>275</v>
      </c>
    </row>
    <row r="31" spans="1:29" x14ac:dyDescent="0.25">
      <c r="A31">
        <v>30</v>
      </c>
      <c r="B31" t="s">
        <v>89</v>
      </c>
      <c r="C31" t="s">
        <v>102</v>
      </c>
      <c r="D31">
        <v>0.55398789100000001</v>
      </c>
      <c r="E31">
        <v>1.633014666</v>
      </c>
      <c r="F31">
        <v>7.7157413540000004</v>
      </c>
      <c r="G31">
        <v>0.29475100799999998</v>
      </c>
      <c r="H31">
        <v>1.9233195729999999</v>
      </c>
      <c r="I31">
        <v>-0.62703189299999995</v>
      </c>
      <c r="J31">
        <v>0.69516559293879743</v>
      </c>
      <c r="K31">
        <v>0.77815125038364363</v>
      </c>
      <c r="L31" s="38">
        <v>0.90835713720627276</v>
      </c>
      <c r="M31">
        <v>2.2567543222669788</v>
      </c>
      <c r="N31">
        <v>2.5704538771993084</v>
      </c>
      <c r="P31">
        <f t="shared" si="0"/>
        <v>0.419323223310343</v>
      </c>
      <c r="Q31">
        <f t="shared" si="1"/>
        <v>0.64055776662347574</v>
      </c>
      <c r="R31">
        <f t="shared" si="2"/>
        <v>0.51161500061475396</v>
      </c>
      <c r="S31">
        <f t="shared" si="3"/>
        <v>0.3891167356424064</v>
      </c>
      <c r="T31">
        <f t="shared" si="4"/>
        <v>0.43367287605349414</v>
      </c>
      <c r="U31">
        <f t="shared" si="5"/>
        <v>0.81970634862399172</v>
      </c>
      <c r="V31">
        <f t="shared" si="6"/>
        <v>0.23232203626731074</v>
      </c>
      <c r="W31">
        <f t="shared" si="7"/>
        <v>0.36394675195641185</v>
      </c>
      <c r="X31">
        <f t="shared" si="8"/>
        <v>0.85024768479312107</v>
      </c>
      <c r="Y31">
        <f t="shared" si="9"/>
        <v>0.57178538462240336</v>
      </c>
      <c r="Z31">
        <f t="shared" si="10"/>
        <v>0.93797346566553585</v>
      </c>
      <c r="AC31" s="42" t="s">
        <v>276</v>
      </c>
    </row>
    <row r="32" spans="1:29" x14ac:dyDescent="0.25">
      <c r="A32">
        <v>31</v>
      </c>
      <c r="B32" t="s">
        <v>154</v>
      </c>
      <c r="C32" t="s">
        <v>40</v>
      </c>
      <c r="D32">
        <v>0.36449999999999999</v>
      </c>
      <c r="E32">
        <v>0.87685771000000001</v>
      </c>
      <c r="F32">
        <v>7.7058800229999997</v>
      </c>
      <c r="G32">
        <v>1.2658056479999999</v>
      </c>
      <c r="H32">
        <v>2.1138125950000002</v>
      </c>
      <c r="I32">
        <v>-1.012323225</v>
      </c>
      <c r="J32">
        <v>0.89744470943417332</v>
      </c>
      <c r="K32">
        <v>0.57978359661681012</v>
      </c>
      <c r="L32" s="38">
        <v>0.82502361342716457</v>
      </c>
      <c r="M32">
        <v>2.3261650869966353</v>
      </c>
      <c r="N32">
        <v>2.138689134056345</v>
      </c>
      <c r="P32">
        <f t="shared" si="0"/>
        <v>0.12052670044870513</v>
      </c>
      <c r="Q32">
        <f t="shared" si="1"/>
        <v>0.2784389189212052</v>
      </c>
      <c r="R32">
        <f t="shared" si="2"/>
        <v>0.50891549627898869</v>
      </c>
      <c r="S32">
        <f t="shared" si="3"/>
        <v>0.66882297848602712</v>
      </c>
      <c r="T32">
        <f t="shared" si="4"/>
        <v>0.57212457873363531</v>
      </c>
      <c r="U32">
        <f t="shared" si="5"/>
        <v>0.50182711982945161</v>
      </c>
      <c r="V32">
        <f t="shared" si="6"/>
        <v>0.40966302517135839</v>
      </c>
      <c r="W32">
        <f t="shared" si="7"/>
        <v>0.26857172926688505</v>
      </c>
      <c r="X32">
        <f t="shared" si="8"/>
        <v>0.772245175915658</v>
      </c>
      <c r="Y32">
        <f t="shared" si="9"/>
        <v>0.6219585602311779</v>
      </c>
      <c r="Z32">
        <f t="shared" si="10"/>
        <v>0.60883002316231316</v>
      </c>
      <c r="AC32" s="42" t="s">
        <v>277</v>
      </c>
    </row>
    <row r="33" spans="1:29" x14ac:dyDescent="0.25">
      <c r="A33">
        <v>32</v>
      </c>
      <c r="B33" t="s">
        <v>154</v>
      </c>
      <c r="C33" t="s">
        <v>39</v>
      </c>
      <c r="D33">
        <v>0.37470189100000001</v>
      </c>
      <c r="E33">
        <v>1.193681972</v>
      </c>
      <c r="F33">
        <v>7.3438883580000001</v>
      </c>
      <c r="G33">
        <v>0.79742779900000005</v>
      </c>
      <c r="H33">
        <v>1.9449817149999999</v>
      </c>
      <c r="I33">
        <v>-1.032154792</v>
      </c>
      <c r="J33">
        <v>0.66192480634640649</v>
      </c>
      <c r="K33">
        <v>0.87506126339170009</v>
      </c>
      <c r="L33" s="38">
        <v>0.98481388393772751</v>
      </c>
      <c r="M33">
        <v>2.1203329783080123</v>
      </c>
      <c r="N33">
        <v>1.9764188284413395</v>
      </c>
      <c r="P33">
        <f t="shared" si="0"/>
        <v>0.13661368912817407</v>
      </c>
      <c r="Q33">
        <f t="shared" si="1"/>
        <v>0.43016408096489372</v>
      </c>
      <c r="R33">
        <f t="shared" si="2"/>
        <v>0.40982156370758488</v>
      </c>
      <c r="S33">
        <f t="shared" si="3"/>
        <v>0.53390965540570423</v>
      </c>
      <c r="T33">
        <f t="shared" si="4"/>
        <v>0.4494170771381879</v>
      </c>
      <c r="U33">
        <f t="shared" si="5"/>
        <v>0.4854653626338673</v>
      </c>
      <c r="V33">
        <f t="shared" si="6"/>
        <v>0.20317936415969465</v>
      </c>
      <c r="W33">
        <f t="shared" si="7"/>
        <v>0.41054101525475151</v>
      </c>
      <c r="X33">
        <f t="shared" si="8"/>
        <v>0.9218133380285527</v>
      </c>
      <c r="Y33">
        <f t="shared" si="9"/>
        <v>0.47317399381152225</v>
      </c>
      <c r="Z33">
        <f t="shared" si="10"/>
        <v>0.48512791951813478</v>
      </c>
      <c r="AC33" s="42" t="s">
        <v>278</v>
      </c>
    </row>
    <row r="34" spans="1:29" x14ac:dyDescent="0.25">
      <c r="A34">
        <v>33</v>
      </c>
      <c r="B34" t="s">
        <v>153</v>
      </c>
      <c r="C34" t="s">
        <v>56</v>
      </c>
      <c r="D34">
        <v>0.41849999999999998</v>
      </c>
      <c r="E34">
        <v>0.76771323999999996</v>
      </c>
      <c r="F34">
        <v>7.9001469469999996</v>
      </c>
      <c r="G34">
        <v>1.441195403</v>
      </c>
      <c r="H34">
        <v>2.1867356529999999</v>
      </c>
      <c r="I34">
        <v>-0.96517335400000004</v>
      </c>
      <c r="J34">
        <v>1.0588236387454202</v>
      </c>
      <c r="K34">
        <v>1.3010299956639813</v>
      </c>
      <c r="L34" s="38">
        <v>0.90485405976980338</v>
      </c>
      <c r="M34">
        <v>2.2879354611273404</v>
      </c>
      <c r="N34">
        <v>2.1725396563690444</v>
      </c>
      <c r="P34">
        <f t="shared" ref="P34:P65" si="11">(D34-D$92)/(D$93-D$92)</f>
        <v>0.20567732484680157</v>
      </c>
      <c r="Q34">
        <f t="shared" ref="Q34:Q65" si="12">(E34-E$92)/(E$93-E$92)</f>
        <v>0.22617031331510259</v>
      </c>
      <c r="R34">
        <f t="shared" ref="R34:R65" si="13">(F34-F$92)/(F$93-F$92)</f>
        <v>0.56209537672654009</v>
      </c>
      <c r="S34">
        <f t="shared" ref="S34:S65" si="14">(G34-G$92)/(G$93-G$92)</f>
        <v>0.7193429053609075</v>
      </c>
      <c r="T34">
        <f t="shared" ref="T34:T65" si="15">(H34-H$92)/(H$93-H$92)</f>
        <v>0.62512558338325785</v>
      </c>
      <c r="U34">
        <f t="shared" ref="U34:U65" si="16">(I34-I$92)/(I$93-I$92)</f>
        <v>0.54072746195093502</v>
      </c>
      <c r="V34">
        <f t="shared" ref="V34:V65" si="17">(J34-J$92)/(J$93-J$92)</f>
        <v>0.55114623613341118</v>
      </c>
      <c r="W34">
        <f t="shared" ref="W34:W65" si="18">(K34-K$92)/(K$93-K$92)</f>
        <v>0.61534646984389307</v>
      </c>
      <c r="X34">
        <f t="shared" ref="X34:X65" si="19">(L34-L$92)/(L$93-L$92)</f>
        <v>0.84696870634069243</v>
      </c>
      <c r="Y34">
        <f t="shared" ref="Y34:Y65" si="20">(M34-M$92)/(M$93-M$92)</f>
        <v>0.59432449309953661</v>
      </c>
      <c r="Z34">
        <f t="shared" ref="Z34:Z65" si="21">(N34-N$92)/(N$93-N$92)</f>
        <v>0.63463499594316131</v>
      </c>
      <c r="AC34" s="42" t="s">
        <v>279</v>
      </c>
    </row>
    <row r="35" spans="1:29" x14ac:dyDescent="0.25">
      <c r="A35">
        <v>34</v>
      </c>
      <c r="B35" t="s">
        <v>153</v>
      </c>
      <c r="C35" t="s">
        <v>43</v>
      </c>
      <c r="D35">
        <v>0.62135835100000003</v>
      </c>
      <c r="E35">
        <v>1.098706459</v>
      </c>
      <c r="F35">
        <v>7.6157568690000002</v>
      </c>
      <c r="G35">
        <v>0.94130273799999997</v>
      </c>
      <c r="H35">
        <v>2.0310710250000001</v>
      </c>
      <c r="I35">
        <v>-0.94368537399999997</v>
      </c>
      <c r="J35">
        <v>1.0666662860634313</v>
      </c>
      <c r="K35">
        <v>1.505149978319906</v>
      </c>
      <c r="L35" s="38">
        <v>0.91410108463691842</v>
      </c>
      <c r="M35">
        <v>2.2115271088252442</v>
      </c>
      <c r="N35">
        <v>2.0637415504878391</v>
      </c>
      <c r="P35">
        <f t="shared" si="11"/>
        <v>0.52555723692121303</v>
      </c>
      <c r="Q35">
        <f t="shared" si="12"/>
        <v>0.38468090044979963</v>
      </c>
      <c r="R35">
        <f t="shared" si="13"/>
        <v>0.48424460297099442</v>
      </c>
      <c r="S35">
        <f t="shared" si="14"/>
        <v>0.57535193575673071</v>
      </c>
      <c r="T35">
        <f t="shared" si="15"/>
        <v>0.51198740872785908</v>
      </c>
      <c r="U35">
        <f t="shared" si="16"/>
        <v>0.55845581954282741</v>
      </c>
      <c r="V35">
        <f t="shared" si="17"/>
        <v>0.55802199698850452</v>
      </c>
      <c r="W35">
        <f t="shared" si="18"/>
        <v>0.71348720805153343</v>
      </c>
      <c r="X35">
        <f t="shared" si="19"/>
        <v>0.85562418023135844</v>
      </c>
      <c r="Y35">
        <f t="shared" si="20"/>
        <v>0.53909315120377121</v>
      </c>
      <c r="Z35">
        <f t="shared" si="21"/>
        <v>0.55169588691148019</v>
      </c>
      <c r="AC35" s="42" t="s">
        <v>280</v>
      </c>
    </row>
    <row r="36" spans="1:29" x14ac:dyDescent="0.25">
      <c r="A36">
        <v>35</v>
      </c>
      <c r="B36" t="s">
        <v>89</v>
      </c>
      <c r="C36" t="s">
        <v>91</v>
      </c>
      <c r="D36">
        <v>0.65200076500000004</v>
      </c>
      <c r="E36">
        <v>1.6432197710000001</v>
      </c>
      <c r="F36">
        <v>7.9388893329999997</v>
      </c>
      <c r="G36">
        <v>0.34103157200000001</v>
      </c>
      <c r="H36">
        <v>1.977060474</v>
      </c>
      <c r="I36">
        <v>-0.51100068099999996</v>
      </c>
      <c r="J36">
        <v>1.5707963267948966</v>
      </c>
      <c r="K36">
        <v>0.90308998699194354</v>
      </c>
      <c r="L36" s="38">
        <v>0.91184529978977935</v>
      </c>
      <c r="M36">
        <v>2.1965990240058799</v>
      </c>
      <c r="N36">
        <v>1.9943621581117319</v>
      </c>
      <c r="P36">
        <f t="shared" si="11"/>
        <v>0.57387613849834218</v>
      </c>
      <c r="Q36">
        <f t="shared" si="12"/>
        <v>0.64544492772668027</v>
      </c>
      <c r="R36">
        <f t="shared" si="13"/>
        <v>0.57270096728879594</v>
      </c>
      <c r="S36">
        <f t="shared" si="14"/>
        <v>0.40244756393969328</v>
      </c>
      <c r="T36">
        <f t="shared" si="15"/>
        <v>0.47273215060799667</v>
      </c>
      <c r="U36">
        <f t="shared" si="16"/>
        <v>0.91543627848043541</v>
      </c>
      <c r="V36">
        <f t="shared" si="17"/>
        <v>1</v>
      </c>
      <c r="W36">
        <f t="shared" si="18"/>
        <v>0.42401720503957346</v>
      </c>
      <c r="X36">
        <f t="shared" si="19"/>
        <v>0.85351270252604716</v>
      </c>
      <c r="Y36">
        <f t="shared" si="20"/>
        <v>0.52830247018963983</v>
      </c>
      <c r="Z36">
        <f t="shared" si="21"/>
        <v>0.49880650117974029</v>
      </c>
      <c r="AC36" s="42" t="s">
        <v>281</v>
      </c>
    </row>
    <row r="37" spans="1:29" x14ac:dyDescent="0.25">
      <c r="A37">
        <v>36</v>
      </c>
      <c r="B37" t="s">
        <v>154</v>
      </c>
      <c r="C37" t="s">
        <v>27</v>
      </c>
      <c r="D37">
        <v>0.70348502899999998</v>
      </c>
      <c r="E37">
        <v>2.1147371480000001</v>
      </c>
      <c r="F37">
        <v>6.6482304110000001</v>
      </c>
      <c r="G37">
        <v>-0.57623217999999998</v>
      </c>
      <c r="H37">
        <v>1.5363256569999999</v>
      </c>
      <c r="I37">
        <v>-0.917874678</v>
      </c>
      <c r="J37">
        <v>0.67996744919906771</v>
      </c>
      <c r="K37">
        <v>0.54406804435027567</v>
      </c>
      <c r="L37" s="38">
        <v>0.95210391320079868</v>
      </c>
      <c r="M37">
        <v>1.6855934809557476</v>
      </c>
      <c r="N37">
        <v>1.5651308479450825</v>
      </c>
      <c r="P37">
        <f t="shared" si="11"/>
        <v>0.65505979083679466</v>
      </c>
      <c r="Q37">
        <f t="shared" si="12"/>
        <v>0.87125165723699782</v>
      </c>
      <c r="R37">
        <f t="shared" si="13"/>
        <v>0.21938767155490427</v>
      </c>
      <c r="S37">
        <f t="shared" si="14"/>
        <v>0.13823545145901681</v>
      </c>
      <c r="T37">
        <f t="shared" si="15"/>
        <v>0.15240290598049344</v>
      </c>
      <c r="U37">
        <f t="shared" si="16"/>
        <v>0.57975057355803139</v>
      </c>
      <c r="V37">
        <f t="shared" si="17"/>
        <v>0.21899760670183385</v>
      </c>
      <c r="W37">
        <f t="shared" si="18"/>
        <v>0.25139971788748122</v>
      </c>
      <c r="X37">
        <f t="shared" si="19"/>
        <v>0.8911958906066485</v>
      </c>
      <c r="Y37">
        <f t="shared" si="20"/>
        <v>0.15892502638289979</v>
      </c>
      <c r="Z37">
        <f t="shared" si="21"/>
        <v>0.1715943484921362</v>
      </c>
      <c r="AC37" s="42" t="s">
        <v>282</v>
      </c>
    </row>
    <row r="38" spans="1:29" x14ac:dyDescent="0.25">
      <c r="A38">
        <v>37</v>
      </c>
      <c r="B38" t="s">
        <v>153</v>
      </c>
      <c r="C38" t="s">
        <v>50</v>
      </c>
      <c r="D38">
        <v>0.65189418700000001</v>
      </c>
      <c r="E38">
        <v>1.409281773</v>
      </c>
      <c r="F38">
        <v>7.9190057979999997</v>
      </c>
      <c r="G38">
        <v>0.63255969700000003</v>
      </c>
      <c r="H38">
        <v>2.0266623909999999</v>
      </c>
      <c r="I38">
        <v>-0.64981230099999998</v>
      </c>
      <c r="J38">
        <v>0.62349265585656599</v>
      </c>
      <c r="K38">
        <v>1.5740312677277188</v>
      </c>
      <c r="L38" s="38">
        <v>0.75472700462702669</v>
      </c>
      <c r="M38">
        <v>2.2328020196082887</v>
      </c>
      <c r="N38">
        <v>2.0680006366512833</v>
      </c>
      <c r="P38">
        <f t="shared" si="11"/>
        <v>0.57370807954932179</v>
      </c>
      <c r="Q38">
        <f t="shared" si="12"/>
        <v>0.53341348029060576</v>
      </c>
      <c r="R38">
        <f t="shared" si="13"/>
        <v>0.56725792020490484</v>
      </c>
      <c r="S38">
        <f t="shared" si="14"/>
        <v>0.48642042516508782</v>
      </c>
      <c r="T38">
        <f t="shared" si="15"/>
        <v>0.50878318173106341</v>
      </c>
      <c r="U38">
        <f t="shared" si="16"/>
        <v>0.80091169137313778</v>
      </c>
      <c r="V38">
        <f t="shared" si="17"/>
        <v>0.16948534921805189</v>
      </c>
      <c r="W38">
        <f t="shared" si="18"/>
        <v>0.74660528156505102</v>
      </c>
      <c r="X38">
        <f t="shared" si="19"/>
        <v>0.70644558406684943</v>
      </c>
      <c r="Y38">
        <f t="shared" si="20"/>
        <v>0.55447159918566813</v>
      </c>
      <c r="Z38">
        <f t="shared" si="21"/>
        <v>0.55494267883698412</v>
      </c>
      <c r="AC38" s="40"/>
    </row>
    <row r="39" spans="1:29" x14ac:dyDescent="0.25">
      <c r="A39">
        <v>38</v>
      </c>
      <c r="B39" t="s">
        <v>231</v>
      </c>
      <c r="C39" t="s">
        <v>77</v>
      </c>
      <c r="D39">
        <v>0.829486791</v>
      </c>
      <c r="E39">
        <v>1.705367678</v>
      </c>
      <c r="F39">
        <v>6.5097730909999996</v>
      </c>
      <c r="G39">
        <v>-7.9161770000000006E-2</v>
      </c>
      <c r="H39">
        <v>1.6045365899999999</v>
      </c>
      <c r="I39">
        <v>-1.1948385989999999</v>
      </c>
      <c r="J39">
        <v>0.67741791420122477</v>
      </c>
      <c r="K39">
        <v>1.4857214264815801</v>
      </c>
      <c r="L39" s="38">
        <v>0.96729823236060875</v>
      </c>
      <c r="M39">
        <v>1.8172209639531003</v>
      </c>
      <c r="N39">
        <v>1.6434807507814748</v>
      </c>
      <c r="P39">
        <f t="shared" si="11"/>
        <v>0.85374735953235659</v>
      </c>
      <c r="Q39">
        <f t="shared" si="12"/>
        <v>0.67520717257726892</v>
      </c>
      <c r="R39">
        <f t="shared" si="13"/>
        <v>0.18148547197774728</v>
      </c>
      <c r="S39">
        <f t="shared" si="14"/>
        <v>0.28141348808303024</v>
      </c>
      <c r="T39">
        <f t="shared" si="15"/>
        <v>0.20197910418501885</v>
      </c>
      <c r="U39">
        <f t="shared" si="16"/>
        <v>0.35124536127001693</v>
      </c>
      <c r="V39">
        <f t="shared" si="17"/>
        <v>0.21676239297539224</v>
      </c>
      <c r="W39">
        <f t="shared" si="18"/>
        <v>0.70414597455293571</v>
      </c>
      <c r="X39">
        <f t="shared" si="19"/>
        <v>0.90541819828550874</v>
      </c>
      <c r="Y39">
        <f t="shared" si="20"/>
        <v>0.25407120212508227</v>
      </c>
      <c r="Z39">
        <f t="shared" si="21"/>
        <v>0.23132214505014345</v>
      </c>
      <c r="AC39" s="42" t="s">
        <v>283</v>
      </c>
    </row>
    <row r="40" spans="1:29" x14ac:dyDescent="0.25">
      <c r="A40">
        <v>39</v>
      </c>
      <c r="B40" t="s">
        <v>154</v>
      </c>
      <c r="C40" t="s">
        <v>33</v>
      </c>
      <c r="D40">
        <v>0.57012276299999998</v>
      </c>
      <c r="E40">
        <v>1.490816924</v>
      </c>
      <c r="F40">
        <v>7.2617232209999996</v>
      </c>
      <c r="G40">
        <v>0.35987269300000002</v>
      </c>
      <c r="H40">
        <v>1.8446353980000001</v>
      </c>
      <c r="I40">
        <v>-0.92624778200000002</v>
      </c>
      <c r="J40">
        <v>1.0471975511965976</v>
      </c>
      <c r="K40">
        <v>0.75587485567249146</v>
      </c>
      <c r="L40" s="38">
        <v>0.9316849850633232</v>
      </c>
      <c r="M40">
        <v>2.0110046573369065</v>
      </c>
      <c r="N40">
        <v>1.852029436900775</v>
      </c>
      <c r="P40">
        <f t="shared" si="11"/>
        <v>0.4447657126692941</v>
      </c>
      <c r="Q40">
        <f t="shared" si="12"/>
        <v>0.57246015531365557</v>
      </c>
      <c r="R40">
        <f t="shared" si="13"/>
        <v>0.38732914928804785</v>
      </c>
      <c r="S40">
        <f t="shared" si="14"/>
        <v>0.40787463153073228</v>
      </c>
      <c r="T40">
        <f t="shared" si="15"/>
        <v>0.37648465000533915</v>
      </c>
      <c r="U40">
        <f t="shared" si="16"/>
        <v>0.57284246112186454</v>
      </c>
      <c r="V40">
        <f t="shared" si="17"/>
        <v>0.54095347922051273</v>
      </c>
      <c r="W40">
        <f t="shared" si="18"/>
        <v>0.35323627768970345</v>
      </c>
      <c r="X40">
        <f t="shared" si="19"/>
        <v>0.87208320280607554</v>
      </c>
      <c r="Y40">
        <f t="shared" si="20"/>
        <v>0.39414664022364143</v>
      </c>
      <c r="Z40">
        <f t="shared" si="21"/>
        <v>0.39030324197611926</v>
      </c>
      <c r="AC40" s="42" t="s">
        <v>284</v>
      </c>
    </row>
    <row r="41" spans="1:29" x14ac:dyDescent="0.25">
      <c r="A41">
        <v>40</v>
      </c>
      <c r="B41" t="s">
        <v>153</v>
      </c>
      <c r="C41" t="s">
        <v>52</v>
      </c>
      <c r="D41">
        <v>0.52010012299999997</v>
      </c>
      <c r="E41">
        <v>1.098706459</v>
      </c>
      <c r="F41">
        <v>7.8904453849999996</v>
      </c>
      <c r="G41">
        <v>1.0410245970000001</v>
      </c>
      <c r="H41">
        <v>2.1013975239999998</v>
      </c>
      <c r="I41">
        <v>-0.806646627</v>
      </c>
      <c r="J41">
        <v>0.61547970831683396</v>
      </c>
      <c r="K41">
        <v>1.4502491083193612</v>
      </c>
      <c r="L41" s="38">
        <v>0.90946180933353027</v>
      </c>
      <c r="M41">
        <v>2.2670531424887064</v>
      </c>
      <c r="N41">
        <v>2.1385480821305722</v>
      </c>
      <c r="P41">
        <f t="shared" si="11"/>
        <v>0.36588684174260527</v>
      </c>
      <c r="Q41">
        <f t="shared" si="12"/>
        <v>0.38468090044979963</v>
      </c>
      <c r="R41">
        <f t="shared" si="13"/>
        <v>0.55943960858705732</v>
      </c>
      <c r="S41">
        <f t="shared" si="14"/>
        <v>0.60407619633002996</v>
      </c>
      <c r="T41">
        <f t="shared" si="15"/>
        <v>0.56310121556369785</v>
      </c>
      <c r="U41">
        <f t="shared" si="16"/>
        <v>0.67151772255841369</v>
      </c>
      <c r="V41">
        <f t="shared" si="17"/>
        <v>0.16246028372759222</v>
      </c>
      <c r="W41">
        <f t="shared" si="18"/>
        <v>0.68709090995279465</v>
      </c>
      <c r="X41">
        <f t="shared" si="19"/>
        <v>0.85128168879901789</v>
      </c>
      <c r="Y41">
        <f t="shared" si="20"/>
        <v>0.57922982811125545</v>
      </c>
      <c r="Z41">
        <f t="shared" si="21"/>
        <v>0.6087224962807003</v>
      </c>
      <c r="AC41" s="42" t="s">
        <v>285</v>
      </c>
    </row>
    <row r="42" spans="1:29" x14ac:dyDescent="0.25">
      <c r="A42">
        <v>41</v>
      </c>
      <c r="B42" t="s">
        <v>231</v>
      </c>
      <c r="C42" t="s">
        <v>82</v>
      </c>
      <c r="D42">
        <v>0.54172242999999998</v>
      </c>
      <c r="E42">
        <v>1.2013688010000001</v>
      </c>
      <c r="F42">
        <v>6.8509075949999998</v>
      </c>
      <c r="G42">
        <v>0.62094390099999996</v>
      </c>
      <c r="H42">
        <v>1.8142906249999999</v>
      </c>
      <c r="I42">
        <v>-1.2729955239999999</v>
      </c>
      <c r="J42">
        <v>0.7448130705928202</v>
      </c>
      <c r="K42">
        <v>1.4471580313422192</v>
      </c>
      <c r="L42" s="38">
        <v>0.85544217446610271</v>
      </c>
      <c r="M42">
        <v>2.022290150839376</v>
      </c>
      <c r="N42">
        <v>1.8401924107212084</v>
      </c>
      <c r="P42">
        <f t="shared" si="11"/>
        <v>0.39998226659403735</v>
      </c>
      <c r="Q42">
        <f t="shared" si="12"/>
        <v>0.43384525540609586</v>
      </c>
      <c r="R42">
        <f t="shared" si="13"/>
        <v>0.2748698308058859</v>
      </c>
      <c r="S42">
        <f t="shared" si="14"/>
        <v>0.483074567452284</v>
      </c>
      <c r="T42">
        <f t="shared" si="15"/>
        <v>0.35442985006997779</v>
      </c>
      <c r="U42">
        <f t="shared" si="16"/>
        <v>0.28676308258757638</v>
      </c>
      <c r="V42">
        <f t="shared" si="17"/>
        <v>0.2758486886291589</v>
      </c>
      <c r="W42">
        <f t="shared" si="18"/>
        <v>0.68560472240542103</v>
      </c>
      <c r="X42">
        <f t="shared" si="19"/>
        <v>0.80071779977552016</v>
      </c>
      <c r="Y42">
        <f t="shared" si="20"/>
        <v>0.40230429486894692</v>
      </c>
      <c r="Z42">
        <f t="shared" si="21"/>
        <v>0.38127962527832587</v>
      </c>
      <c r="AC42" s="42" t="s">
        <v>286</v>
      </c>
    </row>
    <row r="43" spans="1:29" x14ac:dyDescent="0.25">
      <c r="A43">
        <v>42</v>
      </c>
      <c r="B43" t="s">
        <v>154</v>
      </c>
      <c r="C43" t="s">
        <v>34</v>
      </c>
      <c r="D43">
        <v>0.42844868800000002</v>
      </c>
      <c r="E43">
        <v>0.84343395399999999</v>
      </c>
      <c r="F43">
        <v>7.7080179290000004</v>
      </c>
      <c r="G43">
        <v>1.2765400140000001</v>
      </c>
      <c r="H43">
        <v>2.1181442009999998</v>
      </c>
      <c r="I43">
        <v>-1.0251220400000001</v>
      </c>
      <c r="J43">
        <v>0.979923576202264</v>
      </c>
      <c r="K43">
        <v>1</v>
      </c>
      <c r="L43" s="38">
        <v>0.97736022155323798</v>
      </c>
      <c r="M43">
        <v>2.2334363137901345</v>
      </c>
      <c r="N43">
        <v>2.1172739941111476</v>
      </c>
      <c r="P43">
        <f t="shared" si="11"/>
        <v>0.22136504697905812</v>
      </c>
      <c r="Q43">
        <f t="shared" si="12"/>
        <v>0.26243249074176001</v>
      </c>
      <c r="R43">
        <f t="shared" si="13"/>
        <v>0.50950074045307236</v>
      </c>
      <c r="S43">
        <f t="shared" si="14"/>
        <v>0.67191494577549749</v>
      </c>
      <c r="T43">
        <f t="shared" si="15"/>
        <v>0.57527282122432066</v>
      </c>
      <c r="U43">
        <f t="shared" si="16"/>
        <v>0.4912676363846385</v>
      </c>
      <c r="V43">
        <f t="shared" si="17"/>
        <v>0.48197342502755297</v>
      </c>
      <c r="W43">
        <f t="shared" si="18"/>
        <v>0.47061146833791312</v>
      </c>
      <c r="X43">
        <f t="shared" si="19"/>
        <v>0.91483650157727181</v>
      </c>
      <c r="Y43">
        <f t="shared" si="20"/>
        <v>0.55493009511922142</v>
      </c>
      <c r="Z43">
        <f t="shared" si="21"/>
        <v>0.59250480672166306</v>
      </c>
      <c r="AC43" s="42" t="s">
        <v>287</v>
      </c>
    </row>
    <row r="44" spans="1:29" x14ac:dyDescent="0.25">
      <c r="A44">
        <v>43</v>
      </c>
      <c r="B44" t="s">
        <v>153</v>
      </c>
      <c r="C44" t="s">
        <v>53</v>
      </c>
      <c r="D44">
        <v>0.43330000000000002</v>
      </c>
      <c r="E44">
        <v>1.036558552</v>
      </c>
      <c r="F44">
        <v>7.5842641750000004</v>
      </c>
      <c r="G44">
        <v>1.0134149139999999</v>
      </c>
      <c r="H44">
        <v>2.0382801750000001</v>
      </c>
      <c r="I44">
        <v>-0.99671527299999996</v>
      </c>
      <c r="J44">
        <v>0.88607712379261372</v>
      </c>
      <c r="K44">
        <v>1.6364878963533653</v>
      </c>
      <c r="L44" s="38">
        <v>0.90185710090981364</v>
      </c>
      <c r="M44">
        <v>2.2327653689403801</v>
      </c>
      <c r="N44">
        <v>2.0719498468828701</v>
      </c>
      <c r="P44">
        <f t="shared" si="11"/>
        <v>0.22901490338553918</v>
      </c>
      <c r="Q44">
        <f t="shared" si="12"/>
        <v>0.35491865559921087</v>
      </c>
      <c r="R44">
        <f t="shared" si="13"/>
        <v>0.47562358984427555</v>
      </c>
      <c r="S44">
        <f t="shared" si="14"/>
        <v>0.59612339905177048</v>
      </c>
      <c r="T44">
        <f t="shared" si="15"/>
        <v>0.51722707095746312</v>
      </c>
      <c r="U44">
        <f t="shared" si="16"/>
        <v>0.51470424249677971</v>
      </c>
      <c r="V44">
        <f t="shared" si="17"/>
        <v>0.39969690057059309</v>
      </c>
      <c r="W44">
        <f t="shared" si="18"/>
        <v>0.77663438287853515</v>
      </c>
      <c r="X44">
        <f t="shared" si="19"/>
        <v>0.84416346903065875</v>
      </c>
      <c r="Y44">
        <f t="shared" si="20"/>
        <v>0.55444510645929757</v>
      </c>
      <c r="Z44">
        <f t="shared" si="21"/>
        <v>0.55795324575203908</v>
      </c>
      <c r="AC44" s="42" t="s">
        <v>288</v>
      </c>
    </row>
    <row r="45" spans="1:29" x14ac:dyDescent="0.25">
      <c r="A45">
        <v>44</v>
      </c>
      <c r="B45" t="s">
        <v>153</v>
      </c>
      <c r="C45" t="s">
        <v>42</v>
      </c>
      <c r="D45">
        <v>0.50376604800000002</v>
      </c>
      <c r="E45">
        <v>0.48688663100000001</v>
      </c>
      <c r="F45">
        <v>7.9287432730000003</v>
      </c>
      <c r="G45">
        <v>1.7869844749999999</v>
      </c>
      <c r="H45">
        <v>2.2643026819999998</v>
      </c>
      <c r="I45">
        <v>-1.0918277409999999</v>
      </c>
      <c r="J45">
        <v>1.0471975511965976</v>
      </c>
      <c r="K45">
        <v>1.515873843711679</v>
      </c>
      <c r="L45" s="38">
        <v>0.95061387354979465</v>
      </c>
      <c r="M45">
        <v>2.398039505954451</v>
      </c>
      <c r="N45">
        <v>2.2993383082143382</v>
      </c>
      <c r="P45">
        <f t="shared" si="11"/>
        <v>0.34013023646083984</v>
      </c>
      <c r="Q45">
        <f t="shared" si="12"/>
        <v>9.1684202662678613E-2</v>
      </c>
      <c r="R45">
        <f t="shared" si="13"/>
        <v>0.56992351940058184</v>
      </c>
      <c r="S45">
        <f t="shared" si="14"/>
        <v>0.81894529451740461</v>
      </c>
      <c r="T45">
        <f t="shared" si="15"/>
        <v>0.68150185965908838</v>
      </c>
      <c r="U45">
        <f t="shared" si="16"/>
        <v>0.43623303002583486</v>
      </c>
      <c r="V45">
        <f t="shared" si="17"/>
        <v>0.54095347922051273</v>
      </c>
      <c r="W45">
        <f t="shared" si="18"/>
        <v>0.7186432346800582</v>
      </c>
      <c r="X45">
        <f t="shared" si="19"/>
        <v>0.88980117182080554</v>
      </c>
      <c r="Y45">
        <f t="shared" si="20"/>
        <v>0.67391257425471685</v>
      </c>
      <c r="Z45">
        <f t="shared" si="21"/>
        <v>0.73129630383348276</v>
      </c>
      <c r="AC45" s="42" t="s">
        <v>289</v>
      </c>
    </row>
    <row r="46" spans="1:29" x14ac:dyDescent="0.25">
      <c r="A46">
        <v>45</v>
      </c>
      <c r="B46" t="s">
        <v>153</v>
      </c>
      <c r="C46" t="s">
        <v>48</v>
      </c>
      <c r="D46">
        <v>0.44519999999999998</v>
      </c>
      <c r="E46">
        <v>0.74652394099999997</v>
      </c>
      <c r="F46">
        <v>7.752421708</v>
      </c>
      <c r="G46">
        <v>1.441608032</v>
      </c>
      <c r="H46">
        <v>2.1545152019999998</v>
      </c>
      <c r="I46">
        <v>-1.0591735529999999</v>
      </c>
      <c r="J46">
        <v>0.77188300367564489</v>
      </c>
      <c r="K46">
        <v>1.2304489213782739</v>
      </c>
      <c r="L46" s="38">
        <v>0.93029178465516205</v>
      </c>
      <c r="M46">
        <v>2.3841278547078191</v>
      </c>
      <c r="N46">
        <v>2.2075527498755489</v>
      </c>
      <c r="P46">
        <f t="shared" si="11"/>
        <v>0.24777957802141595</v>
      </c>
      <c r="Q46">
        <f t="shared" si="12"/>
        <v>0.216022890248219</v>
      </c>
      <c r="R46">
        <f t="shared" si="13"/>
        <v>0.52165611724093697</v>
      </c>
      <c r="S46">
        <f t="shared" si="14"/>
        <v>0.71946176057514999</v>
      </c>
      <c r="T46">
        <f t="shared" si="15"/>
        <v>0.60170752714562792</v>
      </c>
      <c r="U46">
        <f t="shared" si="16"/>
        <v>0.46317391147382941</v>
      </c>
      <c r="V46">
        <f t="shared" si="17"/>
        <v>0.2995812853778908</v>
      </c>
      <c r="W46">
        <f t="shared" si="18"/>
        <v>0.58141114100563851</v>
      </c>
      <c r="X46">
        <f t="shared" si="19"/>
        <v>0.87077912825987325</v>
      </c>
      <c r="Y46">
        <f t="shared" si="20"/>
        <v>0.66385661645445548</v>
      </c>
      <c r="Z46">
        <f t="shared" si="21"/>
        <v>0.66132622145992903</v>
      </c>
      <c r="AC46" s="42" t="s">
        <v>290</v>
      </c>
    </row>
    <row r="47" spans="1:29" x14ac:dyDescent="0.25">
      <c r="A47">
        <v>46</v>
      </c>
      <c r="B47" t="s">
        <v>153</v>
      </c>
      <c r="C47" t="s">
        <v>51</v>
      </c>
      <c r="D47">
        <v>0.28806554200000001</v>
      </c>
      <c r="E47">
        <v>0.96400788500000001</v>
      </c>
      <c r="F47">
        <v>8.0024563610000001</v>
      </c>
      <c r="G47">
        <v>1.215170324</v>
      </c>
      <c r="H47">
        <v>2.162134768</v>
      </c>
      <c r="I47">
        <v>-0.81821555499999998</v>
      </c>
      <c r="J47">
        <v>0.78539816339744839</v>
      </c>
      <c r="K47">
        <v>1.2304489213782739</v>
      </c>
      <c r="L47" s="38">
        <v>0.96517646948278835</v>
      </c>
      <c r="M47">
        <v>2.3594575360334633</v>
      </c>
      <c r="N47">
        <v>2.2240723982382531</v>
      </c>
      <c r="P47">
        <f t="shared" si="11"/>
        <v>0</v>
      </c>
      <c r="Q47">
        <f t="shared" si="12"/>
        <v>0.32017459389931274</v>
      </c>
      <c r="R47">
        <f t="shared" si="13"/>
        <v>0.59010221542636454</v>
      </c>
      <c r="S47">
        <f t="shared" si="14"/>
        <v>0.65423778868536941</v>
      </c>
      <c r="T47">
        <f t="shared" si="15"/>
        <v>0.60724548268493239</v>
      </c>
      <c r="U47">
        <f t="shared" si="16"/>
        <v>0.66197294019455932</v>
      </c>
      <c r="V47">
        <f t="shared" si="17"/>
        <v>0.31143021883076938</v>
      </c>
      <c r="W47">
        <f t="shared" si="18"/>
        <v>0.58141114100563851</v>
      </c>
      <c r="X47">
        <f t="shared" si="19"/>
        <v>0.90343216889172284</v>
      </c>
      <c r="Y47">
        <f t="shared" si="20"/>
        <v>0.64602381723384661</v>
      </c>
      <c r="Z47">
        <f t="shared" si="21"/>
        <v>0.67391950059491101</v>
      </c>
      <c r="AC47" s="42" t="s">
        <v>291</v>
      </c>
    </row>
    <row r="48" spans="1:29" x14ac:dyDescent="0.25">
      <c r="A48">
        <v>47</v>
      </c>
      <c r="B48" t="s">
        <v>231</v>
      </c>
      <c r="C48" t="s">
        <v>87</v>
      </c>
      <c r="D48">
        <v>0.75649311299999999</v>
      </c>
      <c r="E48">
        <v>1.1530641210000001</v>
      </c>
      <c r="F48">
        <v>7.1561970779999999</v>
      </c>
      <c r="G48">
        <v>0.75967798799999997</v>
      </c>
      <c r="H48">
        <v>1.9007868539999999</v>
      </c>
      <c r="I48">
        <v>-1.1557525049999999</v>
      </c>
      <c r="J48">
        <v>0.88607712379261372</v>
      </c>
      <c r="K48">
        <v>1.3617278360175928</v>
      </c>
      <c r="L48" s="38">
        <v>1.0370085378638232</v>
      </c>
      <c r="M48">
        <v>2.0550430356928984</v>
      </c>
      <c r="N48">
        <v>1.9390342631350335</v>
      </c>
      <c r="P48">
        <f t="shared" si="11"/>
        <v>0.73864629918395663</v>
      </c>
      <c r="Q48">
        <f t="shared" si="12"/>
        <v>0.41071244558211678</v>
      </c>
      <c r="R48">
        <f t="shared" si="13"/>
        <v>0.35844174244965477</v>
      </c>
      <c r="S48">
        <f t="shared" si="14"/>
        <v>0.52303605739389014</v>
      </c>
      <c r="T48">
        <f t="shared" si="15"/>
        <v>0.41729593332452025</v>
      </c>
      <c r="U48">
        <f t="shared" si="16"/>
        <v>0.38349279687365745</v>
      </c>
      <c r="V48">
        <f t="shared" si="17"/>
        <v>0.39969690057059309</v>
      </c>
      <c r="W48">
        <f t="shared" si="18"/>
        <v>0.64452994704393896</v>
      </c>
      <c r="X48">
        <f t="shared" si="19"/>
        <v>0.97066899385103056</v>
      </c>
      <c r="Y48">
        <f t="shared" si="20"/>
        <v>0.42597953097749863</v>
      </c>
      <c r="Z48">
        <f t="shared" si="21"/>
        <v>0.45662887063370605</v>
      </c>
      <c r="AC48" s="42" t="s">
        <v>292</v>
      </c>
    </row>
    <row r="49" spans="1:29" x14ac:dyDescent="0.25">
      <c r="A49">
        <v>48</v>
      </c>
      <c r="B49" t="s">
        <v>232</v>
      </c>
      <c r="C49" t="s">
        <v>62</v>
      </c>
      <c r="D49">
        <v>0.829486791</v>
      </c>
      <c r="E49">
        <v>1.5504657180000001</v>
      </c>
      <c r="F49">
        <v>6.7316076139999996</v>
      </c>
      <c r="G49">
        <v>0.15394572000000001</v>
      </c>
      <c r="H49">
        <v>1.6928198839999999</v>
      </c>
      <c r="I49">
        <v>-1.172273592</v>
      </c>
      <c r="J49">
        <v>1.5707963267948966</v>
      </c>
      <c r="K49">
        <v>1.1139433523068367</v>
      </c>
      <c r="L49" s="38">
        <v>0.89382456799775412</v>
      </c>
      <c r="M49">
        <v>1.80286860267566</v>
      </c>
      <c r="N49">
        <v>1.6826206165624042</v>
      </c>
      <c r="O49" s="39"/>
      <c r="P49">
        <f t="shared" si="11"/>
        <v>0.85374735953235659</v>
      </c>
      <c r="Q49">
        <f t="shared" si="12"/>
        <v>0.60102559054336224</v>
      </c>
      <c r="R49">
        <f t="shared" si="13"/>
        <v>0.24221188473692382</v>
      </c>
      <c r="S49">
        <f t="shared" si="14"/>
        <v>0.34855864914894813</v>
      </c>
      <c r="T49">
        <f t="shared" si="15"/>
        <v>0.26614403917414137</v>
      </c>
      <c r="U49">
        <f t="shared" si="16"/>
        <v>0.36986230493617589</v>
      </c>
      <c r="V49">
        <f t="shared" si="17"/>
        <v>1</v>
      </c>
      <c r="W49">
        <f t="shared" si="18"/>
        <v>0.52539534869957261</v>
      </c>
      <c r="X49">
        <f t="shared" si="19"/>
        <v>0.83664479357608112</v>
      </c>
      <c r="Y49">
        <f t="shared" si="20"/>
        <v>0.24369667959131858</v>
      </c>
      <c r="Z49">
        <f t="shared" si="21"/>
        <v>0.26115929680197969</v>
      </c>
      <c r="AC49" s="42" t="s">
        <v>293</v>
      </c>
    </row>
    <row r="50" spans="1:29" x14ac:dyDescent="0.25">
      <c r="A50">
        <v>49</v>
      </c>
      <c r="B50" t="s">
        <v>231</v>
      </c>
      <c r="C50" t="s">
        <v>88</v>
      </c>
      <c r="D50">
        <v>0.64413493300000002</v>
      </c>
      <c r="E50">
        <v>1.5899742589999999</v>
      </c>
      <c r="F50">
        <v>6.6897591429999999</v>
      </c>
      <c r="G50">
        <v>9.3482994999999999E-2</v>
      </c>
      <c r="H50">
        <v>1.677323828</v>
      </c>
      <c r="I50">
        <v>-1.1598468420000001</v>
      </c>
      <c r="J50">
        <v>0.57320330903630523</v>
      </c>
      <c r="K50">
        <v>1.209515014542631</v>
      </c>
      <c r="L50" s="38">
        <v>0.60074119340057464</v>
      </c>
      <c r="M50">
        <v>1.9032406238119617</v>
      </c>
      <c r="N50">
        <v>1.7316187679563628</v>
      </c>
      <c r="O50" s="39"/>
      <c r="P50">
        <f t="shared" si="11"/>
        <v>0.56147279579073972</v>
      </c>
      <c r="Q50">
        <f t="shared" si="12"/>
        <v>0.61994598428939007</v>
      </c>
      <c r="R50">
        <f t="shared" si="13"/>
        <v>0.23075601443811367</v>
      </c>
      <c r="S50">
        <f t="shared" si="14"/>
        <v>0.3311427376799117</v>
      </c>
      <c r="T50">
        <f t="shared" si="15"/>
        <v>0.25488139387878345</v>
      </c>
      <c r="U50">
        <f t="shared" si="16"/>
        <v>0.38011482135256525</v>
      </c>
      <c r="V50">
        <f t="shared" si="17"/>
        <v>0.12539596099567676</v>
      </c>
      <c r="W50">
        <f t="shared" si="18"/>
        <v>0.57134613392652722</v>
      </c>
      <c r="X50">
        <f t="shared" si="19"/>
        <v>0.56231055817939357</v>
      </c>
      <c r="Y50">
        <f t="shared" si="20"/>
        <v>0.31625002289899762</v>
      </c>
      <c r="Z50">
        <f t="shared" si="21"/>
        <v>0.29851162925206487</v>
      </c>
      <c r="AC50" s="42" t="s">
        <v>294</v>
      </c>
    </row>
    <row r="51" spans="1:29" x14ac:dyDescent="0.25">
      <c r="A51">
        <v>50</v>
      </c>
      <c r="B51" t="s">
        <v>153</v>
      </c>
      <c r="C51" t="s">
        <v>47</v>
      </c>
      <c r="D51">
        <v>0.499</v>
      </c>
      <c r="E51">
        <v>0.87685771000000001</v>
      </c>
      <c r="F51">
        <v>7.8254187200000001</v>
      </c>
      <c r="G51">
        <v>1.2596517359999999</v>
      </c>
      <c r="H51">
        <v>2.1339808279999999</v>
      </c>
      <c r="I51">
        <v>-0.95408251399999999</v>
      </c>
      <c r="J51">
        <v>0.92613820012853365</v>
      </c>
      <c r="K51">
        <v>1.8394780473741983</v>
      </c>
      <c r="L51" s="38">
        <v>0.90177234986779942</v>
      </c>
      <c r="M51">
        <v>2.2996849821574963</v>
      </c>
      <c r="N51">
        <v>2.1585992890031727</v>
      </c>
      <c r="O51" s="39"/>
      <c r="P51">
        <f t="shared" si="11"/>
        <v>0.33261482973655648</v>
      </c>
      <c r="Q51">
        <f t="shared" si="12"/>
        <v>0.2784389189212052</v>
      </c>
      <c r="R51">
        <f t="shared" si="13"/>
        <v>0.54163879000507908</v>
      </c>
      <c r="S51">
        <f t="shared" si="14"/>
        <v>0.66705038245135895</v>
      </c>
      <c r="T51">
        <f t="shared" si="15"/>
        <v>0.58678299597948991</v>
      </c>
      <c r="U51">
        <f t="shared" si="16"/>
        <v>0.54987780449194923</v>
      </c>
      <c r="V51">
        <f t="shared" si="17"/>
        <v>0.43481901805391221</v>
      </c>
      <c r="W51">
        <f t="shared" si="18"/>
        <v>0.87423189886326769</v>
      </c>
      <c r="X51">
        <f t="shared" si="19"/>
        <v>0.8440841396850689</v>
      </c>
      <c r="Y51">
        <f t="shared" si="20"/>
        <v>0.60281756739804138</v>
      </c>
      <c r="Z51">
        <f t="shared" si="21"/>
        <v>0.62400795754451333</v>
      </c>
      <c r="AC51" s="42" t="s">
        <v>295</v>
      </c>
    </row>
    <row r="52" spans="1:29" x14ac:dyDescent="0.25">
      <c r="A52">
        <v>51</v>
      </c>
      <c r="B52" s="24" t="s">
        <v>231</v>
      </c>
      <c r="C52" s="24" t="s">
        <v>80</v>
      </c>
      <c r="D52" s="24">
        <v>0.55225985300000002</v>
      </c>
      <c r="E52" s="24">
        <v>2.0411597800000001</v>
      </c>
      <c r="F52" s="24">
        <v>6.8797531349999996</v>
      </c>
      <c r="G52" s="24">
        <v>-0.40204785900000001</v>
      </c>
      <c r="H52" s="24">
        <v>1.614513598</v>
      </c>
      <c r="I52" s="24">
        <v>-0.84112704100000002</v>
      </c>
      <c r="J52">
        <v>0.88607712379261372</v>
      </c>
      <c r="K52">
        <v>1.61066016308988</v>
      </c>
      <c r="L52" s="38">
        <v>0.75372319626315643</v>
      </c>
      <c r="M52">
        <v>1.7694000263268419</v>
      </c>
      <c r="N52">
        <v>1.659275097212251</v>
      </c>
      <c r="O52" s="39"/>
      <c r="P52">
        <f t="shared" si="11"/>
        <v>0.41659834340879415</v>
      </c>
      <c r="Q52">
        <f t="shared" si="12"/>
        <v>0.83601591483495885</v>
      </c>
      <c r="R52">
        <f t="shared" si="13"/>
        <v>0.28276619492726895</v>
      </c>
      <c r="S52">
        <f t="shared" si="14"/>
        <v>0.18840816057575319</v>
      </c>
      <c r="T52">
        <f t="shared" si="15"/>
        <v>0.20923046557742411</v>
      </c>
      <c r="U52">
        <f t="shared" si="16"/>
        <v>0.64307013887169728</v>
      </c>
      <c r="V52">
        <f t="shared" si="17"/>
        <v>0.39969690057059309</v>
      </c>
      <c r="W52">
        <f t="shared" si="18"/>
        <v>0.76421642763609721</v>
      </c>
      <c r="X52">
        <f t="shared" si="19"/>
        <v>0.70550599136437819</v>
      </c>
      <c r="Y52">
        <f t="shared" si="20"/>
        <v>0.21950410996519165</v>
      </c>
      <c r="Z52">
        <f t="shared" si="21"/>
        <v>0.24336251110335966</v>
      </c>
      <c r="AC52" s="42" t="s">
        <v>296</v>
      </c>
    </row>
    <row r="53" spans="1:29" x14ac:dyDescent="0.25">
      <c r="A53">
        <v>52</v>
      </c>
      <c r="B53" t="s">
        <v>154</v>
      </c>
      <c r="C53" t="s">
        <v>32</v>
      </c>
      <c r="D53">
        <v>0.47336400699999998</v>
      </c>
      <c r="E53">
        <v>0.82570518699999995</v>
      </c>
      <c r="F53">
        <v>6.5575099229999996</v>
      </c>
      <c r="G53">
        <v>1.0718479240000001</v>
      </c>
      <c r="H53">
        <v>1.8408135029999999</v>
      </c>
      <c r="I53">
        <v>-1.6205719620000001</v>
      </c>
      <c r="J53">
        <v>1.3096389152237193</v>
      </c>
      <c r="K53">
        <v>0.56820172406699498</v>
      </c>
      <c r="L53" s="38">
        <v>0.86314117615904051</v>
      </c>
      <c r="M53">
        <v>2.0573509333281841</v>
      </c>
      <c r="N53">
        <v>1.8936494287888133</v>
      </c>
      <c r="O53" s="39"/>
      <c r="P53">
        <f t="shared" si="11"/>
        <v>0.29219037027331146</v>
      </c>
      <c r="Q53">
        <f t="shared" si="12"/>
        <v>0.25394229485546832</v>
      </c>
      <c r="R53">
        <f t="shared" si="13"/>
        <v>0.19455326018602118</v>
      </c>
      <c r="S53">
        <f t="shared" si="14"/>
        <v>0.61295466375294494</v>
      </c>
      <c r="T53">
        <f t="shared" si="15"/>
        <v>0.3737068691467062</v>
      </c>
      <c r="U53">
        <f t="shared" si="16"/>
        <v>0</v>
      </c>
      <c r="V53">
        <f t="shared" si="17"/>
        <v>0.77103956933333395</v>
      </c>
      <c r="W53">
        <f t="shared" si="18"/>
        <v>0.26300317342499246</v>
      </c>
      <c r="X53">
        <f t="shared" si="19"/>
        <v>0.80792428068100586</v>
      </c>
      <c r="Y53">
        <f t="shared" si="20"/>
        <v>0.42764778162699468</v>
      </c>
      <c r="Z53">
        <f t="shared" si="21"/>
        <v>0.42203104658393831</v>
      </c>
      <c r="AC53" s="42" t="s">
        <v>297</v>
      </c>
    </row>
    <row r="54" spans="1:29" x14ac:dyDescent="0.25">
      <c r="A54">
        <v>53</v>
      </c>
      <c r="B54" t="s">
        <v>89</v>
      </c>
      <c r="C54" t="s">
        <v>139</v>
      </c>
      <c r="D54">
        <v>0.41499999999999998</v>
      </c>
      <c r="E54">
        <v>0.96400788500000001</v>
      </c>
      <c r="F54">
        <v>8.4692769949999995</v>
      </c>
      <c r="G54">
        <v>1.368221237</v>
      </c>
      <c r="H54">
        <v>2.2250106559999998</v>
      </c>
      <c r="I54">
        <v>-0.59056890500000003</v>
      </c>
      <c r="J54">
        <v>0.95532015366283474</v>
      </c>
      <c r="K54">
        <v>1.2787536009528289</v>
      </c>
      <c r="L54" s="38">
        <v>0.87479399488725207</v>
      </c>
      <c r="M54">
        <v>2.5003718579730316</v>
      </c>
      <c r="N54">
        <v>2.3187728675324446</v>
      </c>
      <c r="O54" s="39"/>
      <c r="P54">
        <f t="shared" si="11"/>
        <v>0.20015830289507311</v>
      </c>
      <c r="Q54">
        <f t="shared" si="12"/>
        <v>0.32017459389931274</v>
      </c>
      <c r="R54">
        <f t="shared" si="13"/>
        <v>0.71789270592988474</v>
      </c>
      <c r="S54">
        <f t="shared" si="14"/>
        <v>0.69832315121349242</v>
      </c>
      <c r="T54">
        <f t="shared" si="15"/>
        <v>0.65294413169437382</v>
      </c>
      <c r="U54">
        <f t="shared" si="16"/>
        <v>0.8497896272817751</v>
      </c>
      <c r="V54">
        <f t="shared" si="17"/>
        <v>0.46040325328089982</v>
      </c>
      <c r="W54">
        <f t="shared" si="18"/>
        <v>0.60463599557718462</v>
      </c>
      <c r="X54">
        <f t="shared" si="19"/>
        <v>0.81883164490940619</v>
      </c>
      <c r="Y54">
        <f t="shared" si="20"/>
        <v>0.74788293156578511</v>
      </c>
      <c r="Z54">
        <f t="shared" si="21"/>
        <v>0.746111681557311</v>
      </c>
      <c r="AC54" s="42" t="s">
        <v>298</v>
      </c>
    </row>
    <row r="55" spans="1:29" x14ac:dyDescent="0.25">
      <c r="A55">
        <v>54</v>
      </c>
      <c r="B55" t="s">
        <v>89</v>
      </c>
      <c r="C55" t="s">
        <v>101</v>
      </c>
      <c r="D55">
        <v>0.30976699299999999</v>
      </c>
      <c r="E55">
        <v>1.302826442</v>
      </c>
      <c r="F55">
        <v>8.4850847470000001</v>
      </c>
      <c r="G55">
        <v>0.90164698899999995</v>
      </c>
      <c r="H55">
        <v>2.1920847509999999</v>
      </c>
      <c r="I55">
        <v>-0.41953613099999998</v>
      </c>
      <c r="J55">
        <v>1.2736738099374838</v>
      </c>
      <c r="K55">
        <v>1.1760912590556813</v>
      </c>
      <c r="L55" s="38">
        <v>0.86801946013914488</v>
      </c>
      <c r="M55">
        <v>2.4640667237927709</v>
      </c>
      <c r="N55">
        <v>2.23696571311031</v>
      </c>
      <c r="O55" s="39"/>
      <c r="P55">
        <f t="shared" si="11"/>
        <v>3.4220224129531358E-2</v>
      </c>
      <c r="Q55">
        <f t="shared" si="12"/>
        <v>0.48243268657099625</v>
      </c>
      <c r="R55">
        <f t="shared" si="13"/>
        <v>0.72222002189389611</v>
      </c>
      <c r="S55">
        <f t="shared" si="14"/>
        <v>0.56392934417121532</v>
      </c>
      <c r="T55">
        <f t="shared" si="15"/>
        <v>0.62901334640012529</v>
      </c>
      <c r="U55">
        <f t="shared" si="16"/>
        <v>0.99089782718727115</v>
      </c>
      <c r="V55">
        <f t="shared" si="17"/>
        <v>0.73950844813800787</v>
      </c>
      <c r="W55">
        <f t="shared" si="18"/>
        <v>0.55527601676073146</v>
      </c>
      <c r="X55">
        <f t="shared" si="19"/>
        <v>0.812490490919199</v>
      </c>
      <c r="Y55">
        <f t="shared" si="20"/>
        <v>0.72163997228099752</v>
      </c>
      <c r="Z55">
        <f t="shared" si="21"/>
        <v>0.68374834861843214</v>
      </c>
      <c r="AC55" s="42" t="s">
        <v>299</v>
      </c>
    </row>
    <row r="56" spans="1:29" x14ac:dyDescent="0.25">
      <c r="A56">
        <v>55</v>
      </c>
      <c r="B56" t="s">
        <v>154</v>
      </c>
      <c r="C56" t="s">
        <v>137</v>
      </c>
      <c r="D56">
        <v>0.46250000000000002</v>
      </c>
      <c r="E56">
        <v>2.067095514</v>
      </c>
      <c r="F56">
        <v>6.6857980230000003</v>
      </c>
      <c r="G56">
        <v>-0.50902647099999998</v>
      </c>
      <c r="H56">
        <v>1.5570927960000001</v>
      </c>
      <c r="I56">
        <v>-0.92371686500000005</v>
      </c>
      <c r="J56">
        <v>0.88607712379261372</v>
      </c>
      <c r="K56">
        <v>2.1189299069938092E-2</v>
      </c>
      <c r="L56" s="38">
        <v>0.69536278353487924</v>
      </c>
      <c r="M56">
        <v>1.6968868644847646</v>
      </c>
      <c r="N56">
        <v>1.5772572422565321</v>
      </c>
      <c r="O56" s="39"/>
      <c r="P56">
        <f t="shared" si="11"/>
        <v>0.27505931509710246</v>
      </c>
      <c r="Q56">
        <f t="shared" si="12"/>
        <v>0.84843637600491806</v>
      </c>
      <c r="R56">
        <f t="shared" si="13"/>
        <v>0.22967167190722365</v>
      </c>
      <c r="S56">
        <f t="shared" si="14"/>
        <v>0.1575936374845032</v>
      </c>
      <c r="T56">
        <f t="shared" si="15"/>
        <v>0.16749661242788857</v>
      </c>
      <c r="U56">
        <f t="shared" si="16"/>
        <v>0.57493055882166688</v>
      </c>
      <c r="V56">
        <f t="shared" si="17"/>
        <v>0.39969690057059309</v>
      </c>
      <c r="W56">
        <f t="shared" si="18"/>
        <v>0</v>
      </c>
      <c r="X56">
        <f t="shared" si="19"/>
        <v>0.65087901286294703</v>
      </c>
      <c r="Y56">
        <f t="shared" si="20"/>
        <v>0.16708838428891803</v>
      </c>
      <c r="Z56">
        <f t="shared" si="21"/>
        <v>0.18083855666848658</v>
      </c>
      <c r="AC56" s="42" t="s">
        <v>300</v>
      </c>
    </row>
    <row r="57" spans="1:29" x14ac:dyDescent="0.25">
      <c r="A57">
        <v>56</v>
      </c>
      <c r="B57" t="s">
        <v>89</v>
      </c>
      <c r="C57" t="s">
        <v>98</v>
      </c>
      <c r="D57">
        <v>0.414527074</v>
      </c>
      <c r="E57">
        <v>1.4186217990000001</v>
      </c>
      <c r="F57">
        <v>7.4950728470000003</v>
      </c>
      <c r="G57">
        <v>0.51962255899999998</v>
      </c>
      <c r="H57">
        <v>1.9070380650000001</v>
      </c>
      <c r="I57">
        <v>-0.88360306600000005</v>
      </c>
      <c r="J57">
        <v>0.71372437937777844</v>
      </c>
      <c r="K57">
        <v>0.84509804001425681</v>
      </c>
      <c r="L57" s="38">
        <v>0.8914157147964874</v>
      </c>
      <c r="M57">
        <v>2.2070072991293408</v>
      </c>
      <c r="N57">
        <v>1.9723074967111032</v>
      </c>
      <c r="O57" s="39"/>
      <c r="P57">
        <f t="shared" si="11"/>
        <v>0.19941256318777509</v>
      </c>
      <c r="Q57">
        <f t="shared" si="12"/>
        <v>0.53788636045892524</v>
      </c>
      <c r="R57">
        <f t="shared" si="13"/>
        <v>0.45120778059412059</v>
      </c>
      <c r="S57">
        <f t="shared" si="14"/>
        <v>0.45388958575991134</v>
      </c>
      <c r="T57">
        <f t="shared" si="15"/>
        <v>0.42183935857798094</v>
      </c>
      <c r="U57">
        <f t="shared" si="16"/>
        <v>0.60802588807277813</v>
      </c>
      <c r="V57">
        <f t="shared" si="17"/>
        <v>0.24859278925936842</v>
      </c>
      <c r="W57">
        <f t="shared" si="18"/>
        <v>0.39613471939346118</v>
      </c>
      <c r="X57">
        <f t="shared" si="19"/>
        <v>0.83439003961038583</v>
      </c>
      <c r="Y57">
        <f t="shared" si="20"/>
        <v>0.53582603253026218</v>
      </c>
      <c r="Z57">
        <f t="shared" si="21"/>
        <v>0.4819937639381488</v>
      </c>
      <c r="AC57" s="42" t="s">
        <v>301</v>
      </c>
    </row>
    <row r="58" spans="1:29" x14ac:dyDescent="0.25">
      <c r="A58">
        <v>57</v>
      </c>
      <c r="B58" t="s">
        <v>89</v>
      </c>
      <c r="C58" t="s">
        <v>96</v>
      </c>
      <c r="D58">
        <v>0.328622786</v>
      </c>
      <c r="E58">
        <v>0.64961392799999995</v>
      </c>
      <c r="F58">
        <v>8.9427424779999996</v>
      </c>
      <c r="G58">
        <v>1.849565906</v>
      </c>
      <c r="H58">
        <v>2.4786193029999999</v>
      </c>
      <c r="I58">
        <v>-0.50517237800000003</v>
      </c>
      <c r="J58">
        <v>1.3806707226786294</v>
      </c>
      <c r="K58">
        <v>0.95424250943932487</v>
      </c>
      <c r="L58" s="38">
        <v>1.0683441465968715</v>
      </c>
      <c r="M58">
        <v>2.6882227902624485</v>
      </c>
      <c r="N58">
        <v>2.4989672537081993</v>
      </c>
      <c r="O58" s="39"/>
      <c r="P58">
        <f t="shared" si="11"/>
        <v>6.3953234267887973E-2</v>
      </c>
      <c r="Q58">
        <f t="shared" si="12"/>
        <v>0.16961328975467799</v>
      </c>
      <c r="R58">
        <f t="shared" si="13"/>
        <v>0.84750220024597411</v>
      </c>
      <c r="S58">
        <f t="shared" si="14"/>
        <v>0.83697148605775651</v>
      </c>
      <c r="T58">
        <f t="shared" si="15"/>
        <v>0.83726872596511226</v>
      </c>
      <c r="U58">
        <f t="shared" si="16"/>
        <v>0.92024483841663673</v>
      </c>
      <c r="V58">
        <f t="shared" si="17"/>
        <v>0.83331416888639087</v>
      </c>
      <c r="W58">
        <f t="shared" si="18"/>
        <v>0.44861130037923019</v>
      </c>
      <c r="X58">
        <f t="shared" si="19"/>
        <v>1</v>
      </c>
      <c r="Y58">
        <f t="shared" si="20"/>
        <v>0.88366990712696902</v>
      </c>
      <c r="Z58">
        <f t="shared" si="21"/>
        <v>0.88347769285760069</v>
      </c>
      <c r="AC58" s="40"/>
    </row>
    <row r="59" spans="1:29" x14ac:dyDescent="0.25">
      <c r="A59">
        <v>58</v>
      </c>
      <c r="B59" t="s">
        <v>154</v>
      </c>
      <c r="C59" t="s">
        <v>37</v>
      </c>
      <c r="D59">
        <v>0.53217012799999996</v>
      </c>
      <c r="E59">
        <v>1.9686091130000001</v>
      </c>
      <c r="F59">
        <v>6.7369639069999998</v>
      </c>
      <c r="G59">
        <v>-0.37389721300000001</v>
      </c>
      <c r="H59">
        <v>1.5943673119999999</v>
      </c>
      <c r="I59">
        <v>-0.94707597899999996</v>
      </c>
      <c r="J59">
        <v>1.2373231547740045</v>
      </c>
      <c r="K59">
        <v>0.54406804435027567</v>
      </c>
      <c r="L59" s="38">
        <v>0.89062606487868956</v>
      </c>
      <c r="M59">
        <v>1.7439875821467861</v>
      </c>
      <c r="N59">
        <v>1.6261080030070307</v>
      </c>
      <c r="O59" s="39"/>
      <c r="P59">
        <f t="shared" si="11"/>
        <v>0.38491959104331169</v>
      </c>
      <c r="Q59">
        <f t="shared" si="12"/>
        <v>0.80127185313506077</v>
      </c>
      <c r="R59">
        <f t="shared" si="13"/>
        <v>0.24367815092118722</v>
      </c>
      <c r="S59">
        <f t="shared" si="14"/>
        <v>0.19651677887789201</v>
      </c>
      <c r="T59">
        <f t="shared" si="15"/>
        <v>0.19458799956950334</v>
      </c>
      <c r="U59">
        <f t="shared" si="16"/>
        <v>0.55565844827326838</v>
      </c>
      <c r="V59">
        <f t="shared" si="17"/>
        <v>0.70763930986169532</v>
      </c>
      <c r="W59">
        <f t="shared" si="18"/>
        <v>0.25139971788748122</v>
      </c>
      <c r="X59">
        <f t="shared" si="19"/>
        <v>0.83365090520288876</v>
      </c>
      <c r="Y59">
        <f t="shared" si="20"/>
        <v>0.20113486955327387</v>
      </c>
      <c r="Z59">
        <f t="shared" si="21"/>
        <v>0.21807853009771236</v>
      </c>
      <c r="AC59" s="42" t="s">
        <v>302</v>
      </c>
    </row>
    <row r="60" spans="1:29" x14ac:dyDescent="0.25">
      <c r="A60">
        <v>59</v>
      </c>
      <c r="B60" t="s">
        <v>232</v>
      </c>
      <c r="C60" t="s">
        <v>68</v>
      </c>
      <c r="D60">
        <v>0.92223587699999998</v>
      </c>
      <c r="E60">
        <v>1.7597253399999999</v>
      </c>
      <c r="F60">
        <v>6.3003129590000002</v>
      </c>
      <c r="G60">
        <v>-0.21775389000000001</v>
      </c>
      <c r="H60">
        <v>1.5382929569999999</v>
      </c>
      <c r="I60">
        <v>-1.2691934709999999</v>
      </c>
      <c r="J60">
        <v>1.5707963267948966</v>
      </c>
      <c r="K60">
        <v>0.50514997831990605</v>
      </c>
      <c r="L60" s="38">
        <v>0.46396238249480659</v>
      </c>
      <c r="M60">
        <v>1.6562287416872248</v>
      </c>
      <c r="N60">
        <v>1.5431467104418632</v>
      </c>
      <c r="O60" s="39"/>
      <c r="P60">
        <f t="shared" si="11"/>
        <v>1</v>
      </c>
      <c r="Q60">
        <f t="shared" si="12"/>
        <v>0.70123871770958601</v>
      </c>
      <c r="R60">
        <f t="shared" si="13"/>
        <v>0.12414650480344698</v>
      </c>
      <c r="S60">
        <f t="shared" si="14"/>
        <v>0.24149289085182576</v>
      </c>
      <c r="T60">
        <f t="shared" si="15"/>
        <v>0.15383275381335865</v>
      </c>
      <c r="U60">
        <f t="shared" si="16"/>
        <v>0.28989991327930859</v>
      </c>
      <c r="V60">
        <f t="shared" si="17"/>
        <v>1</v>
      </c>
      <c r="W60">
        <f t="shared" si="18"/>
        <v>0.23268794023525388</v>
      </c>
      <c r="X60">
        <f t="shared" si="19"/>
        <v>0.43428176582679212</v>
      </c>
      <c r="Y60">
        <f t="shared" si="20"/>
        <v>0.13769889199634142</v>
      </c>
      <c r="Z60">
        <f t="shared" si="21"/>
        <v>0.15483537311679418</v>
      </c>
      <c r="AC60" s="42" t="s">
        <v>303</v>
      </c>
    </row>
    <row r="61" spans="1:29" x14ac:dyDescent="0.25">
      <c r="A61">
        <v>60</v>
      </c>
      <c r="B61" t="s">
        <v>154</v>
      </c>
      <c r="C61" t="s">
        <v>38</v>
      </c>
      <c r="D61">
        <v>0.52264864099999997</v>
      </c>
      <c r="E61">
        <v>1.326307538</v>
      </c>
      <c r="F61">
        <v>7.2644652939999999</v>
      </c>
      <c r="G61">
        <v>0.567565133</v>
      </c>
      <c r="H61">
        <v>1.8878608830000001</v>
      </c>
      <c r="I61">
        <v>-1.0049891719999999</v>
      </c>
      <c r="J61">
        <v>0.76539282622045379</v>
      </c>
      <c r="K61">
        <v>0.6020599913279624</v>
      </c>
      <c r="L61" s="38">
        <v>0.96011852589047186</v>
      </c>
      <c r="M61">
        <v>2.031362668782748</v>
      </c>
      <c r="N61">
        <v>1.8991178443780421</v>
      </c>
      <c r="O61" s="39"/>
      <c r="P61">
        <f t="shared" si="11"/>
        <v>0.36990550653871246</v>
      </c>
      <c r="Q61">
        <f t="shared" si="12"/>
        <v>0.49367763692004307</v>
      </c>
      <c r="R61">
        <f t="shared" si="13"/>
        <v>0.38807978203250038</v>
      </c>
      <c r="S61">
        <f t="shared" si="14"/>
        <v>0.46769914568930132</v>
      </c>
      <c r="T61">
        <f t="shared" si="15"/>
        <v>0.40790124434875241</v>
      </c>
      <c r="U61">
        <f t="shared" si="16"/>
        <v>0.5078779777594149</v>
      </c>
      <c r="V61">
        <f t="shared" si="17"/>
        <v>0.29389125415762563</v>
      </c>
      <c r="W61">
        <f t="shared" si="18"/>
        <v>0.27928220353359351</v>
      </c>
      <c r="X61">
        <f t="shared" si="19"/>
        <v>0.89869779223189072</v>
      </c>
      <c r="Y61">
        <f t="shared" si="20"/>
        <v>0.40886231274642565</v>
      </c>
      <c r="Z61">
        <f t="shared" si="21"/>
        <v>0.42619973603962436</v>
      </c>
      <c r="AC61" s="42" t="s">
        <v>304</v>
      </c>
    </row>
    <row r="62" spans="1:29" x14ac:dyDescent="0.25">
      <c r="A62">
        <v>61</v>
      </c>
      <c r="B62" t="s">
        <v>231</v>
      </c>
      <c r="C62" t="s">
        <v>74</v>
      </c>
      <c r="D62">
        <v>0.53710000000000002</v>
      </c>
      <c r="E62">
        <v>1.8514957139999999</v>
      </c>
      <c r="F62">
        <v>7.2437776610000002</v>
      </c>
      <c r="G62">
        <v>-7.942921E-2</v>
      </c>
      <c r="H62">
        <v>1.7519304760000001</v>
      </c>
      <c r="I62">
        <v>-0.753649507</v>
      </c>
      <c r="J62">
        <v>0.56809540036166117</v>
      </c>
      <c r="K62">
        <v>1.3117538610557542</v>
      </c>
      <c r="L62" s="38">
        <v>0.75295402285422541</v>
      </c>
      <c r="M62">
        <v>1.8749236072012416</v>
      </c>
      <c r="N62">
        <v>1.7830976926999598</v>
      </c>
      <c r="O62" s="39"/>
      <c r="P62">
        <f t="shared" si="11"/>
        <v>0.39269332583965794</v>
      </c>
      <c r="Q62">
        <f t="shared" si="12"/>
        <v>0.74518697715809978</v>
      </c>
      <c r="R62">
        <f t="shared" si="13"/>
        <v>0.38241661597710541</v>
      </c>
      <c r="S62">
        <f t="shared" si="14"/>
        <v>0.28133645365622795</v>
      </c>
      <c r="T62">
        <f t="shared" si="15"/>
        <v>0.30910604388647739</v>
      </c>
      <c r="U62">
        <f t="shared" si="16"/>
        <v>0.71524225574861722</v>
      </c>
      <c r="V62">
        <f t="shared" si="17"/>
        <v>0.12091778454678148</v>
      </c>
      <c r="W62">
        <f t="shared" si="18"/>
        <v>0.62050249647241784</v>
      </c>
      <c r="X62">
        <f t="shared" si="19"/>
        <v>0.70478602354185482</v>
      </c>
      <c r="Y62">
        <f t="shared" si="20"/>
        <v>0.29578122886308905</v>
      </c>
      <c r="Z62">
        <f t="shared" si="21"/>
        <v>0.33775510796487274</v>
      </c>
      <c r="AC62" s="42" t="s">
        <v>305</v>
      </c>
    </row>
    <row r="63" spans="1:29" x14ac:dyDescent="0.25">
      <c r="A63">
        <v>62</v>
      </c>
      <c r="B63" t="s">
        <v>232</v>
      </c>
      <c r="C63" t="s">
        <v>59</v>
      </c>
      <c r="D63">
        <v>0.59689013700000004</v>
      </c>
      <c r="E63">
        <v>2.3146062540000001</v>
      </c>
      <c r="F63">
        <v>6.1449922839999997</v>
      </c>
      <c r="G63">
        <v>-0.94249840900000004</v>
      </c>
      <c r="H63">
        <v>1.3596845660000001</v>
      </c>
      <c r="I63">
        <v>-1.0693777529999999</v>
      </c>
      <c r="J63">
        <v>0.99115658643119231</v>
      </c>
      <c r="K63">
        <v>0.47712125471966244</v>
      </c>
      <c r="L63" s="38">
        <v>0.63125767984362491</v>
      </c>
      <c r="M63">
        <v>1.4657328187179619</v>
      </c>
      <c r="N63">
        <v>1.3695809449740171</v>
      </c>
      <c r="O63" s="39"/>
      <c r="P63">
        <f t="shared" si="11"/>
        <v>0.48697420543961589</v>
      </c>
      <c r="Q63">
        <f t="shared" si="12"/>
        <v>0.96696772488896698</v>
      </c>
      <c r="R63">
        <f t="shared" si="13"/>
        <v>8.1628021690320629E-2</v>
      </c>
      <c r="S63">
        <f t="shared" si="14"/>
        <v>3.2734744728352014E-2</v>
      </c>
      <c r="T63">
        <f t="shared" si="15"/>
        <v>2.4018886684355121E-2</v>
      </c>
      <c r="U63">
        <f t="shared" si="16"/>
        <v>0.45475507887350181</v>
      </c>
      <c r="V63">
        <f t="shared" si="17"/>
        <v>0.49182156544304151</v>
      </c>
      <c r="W63">
        <f t="shared" si="18"/>
        <v>0.21921175045043187</v>
      </c>
      <c r="X63">
        <f t="shared" si="19"/>
        <v>0.5908748429562215</v>
      </c>
      <c r="Y63">
        <f t="shared" si="20"/>
        <v>0</v>
      </c>
      <c r="Z63">
        <f t="shared" si="21"/>
        <v>2.2522500298742063E-2</v>
      </c>
      <c r="AC63" s="42" t="s">
        <v>306</v>
      </c>
    </row>
    <row r="64" spans="1:29" x14ac:dyDescent="0.25">
      <c r="A64">
        <v>63</v>
      </c>
      <c r="B64" t="s">
        <v>232</v>
      </c>
      <c r="C64" t="s">
        <v>61</v>
      </c>
      <c r="D64">
        <v>0.81904669799999996</v>
      </c>
      <c r="E64">
        <v>2.027586973</v>
      </c>
      <c r="F64">
        <v>5.8468038609999997</v>
      </c>
      <c r="G64">
        <v>-0.57827128100000003</v>
      </c>
      <c r="H64">
        <v>1.366341805</v>
      </c>
      <c r="I64">
        <v>-1.366525242</v>
      </c>
      <c r="J64">
        <v>1.3393189627068671</v>
      </c>
      <c r="K64">
        <v>0.25527250510330607</v>
      </c>
      <c r="L64" s="38">
        <v>0.43435569772963212</v>
      </c>
      <c r="M64">
        <v>1.5275639780055625</v>
      </c>
      <c r="N64">
        <v>1.3896957373666776</v>
      </c>
      <c r="O64" s="39"/>
      <c r="P64">
        <f t="shared" si="11"/>
        <v>0.8372847588337603</v>
      </c>
      <c r="Q64">
        <f t="shared" si="12"/>
        <v>0.82951598225889023</v>
      </c>
      <c r="R64">
        <f t="shared" si="13"/>
        <v>0</v>
      </c>
      <c r="S64">
        <f t="shared" si="14"/>
        <v>0.13764810111229617</v>
      </c>
      <c r="T64">
        <f t="shared" si="15"/>
        <v>2.8857416017459139E-2</v>
      </c>
      <c r="U64">
        <f t="shared" si="16"/>
        <v>0.20959769588427302</v>
      </c>
      <c r="V64">
        <f t="shared" si="17"/>
        <v>0.7970604906354144</v>
      </c>
      <c r="W64">
        <f t="shared" si="18"/>
        <v>0.11254703406893062</v>
      </c>
      <c r="X64">
        <f t="shared" si="19"/>
        <v>0.40656908086522398</v>
      </c>
      <c r="Y64">
        <f t="shared" si="20"/>
        <v>4.4694301022524655E-2</v>
      </c>
      <c r="Z64">
        <f t="shared" si="21"/>
        <v>3.7856434156249605E-2</v>
      </c>
      <c r="AC64" s="42" t="s">
        <v>307</v>
      </c>
    </row>
    <row r="65" spans="1:29" x14ac:dyDescent="0.25">
      <c r="A65">
        <v>64</v>
      </c>
      <c r="B65" t="s">
        <v>232</v>
      </c>
      <c r="C65" t="s">
        <v>69</v>
      </c>
      <c r="D65">
        <v>0.70609999999999995</v>
      </c>
      <c r="E65">
        <v>2.0344263969999998</v>
      </c>
      <c r="F65">
        <v>6.6193644960000002</v>
      </c>
      <c r="G65">
        <v>-0.46854201899999998</v>
      </c>
      <c r="H65">
        <v>1.549652209</v>
      </c>
      <c r="I65">
        <v>-0.97973066200000003</v>
      </c>
      <c r="J65">
        <v>0.82389773326295002</v>
      </c>
      <c r="K65">
        <v>0.11394335230683679</v>
      </c>
      <c r="L65" s="38">
        <v>0.60121936240700957</v>
      </c>
      <c r="M65">
        <v>1.7117891269459735</v>
      </c>
      <c r="N65">
        <v>1.5713195233588759</v>
      </c>
      <c r="O65" s="39"/>
      <c r="P65">
        <f t="shared" si="11"/>
        <v>0.65918324293740416</v>
      </c>
      <c r="Q65">
        <f t="shared" si="12"/>
        <v>0.83279133973351904</v>
      </c>
      <c r="R65">
        <f t="shared" si="13"/>
        <v>0.21148572984963912</v>
      </c>
      <c r="S65">
        <f t="shared" si="14"/>
        <v>0.16925493180930337</v>
      </c>
      <c r="T65">
        <f t="shared" si="15"/>
        <v>0.16208874011700819</v>
      </c>
      <c r="U65">
        <f t="shared" si="16"/>
        <v>0.52871715843244171</v>
      </c>
      <c r="V65">
        <f t="shared" si="17"/>
        <v>0.34518334130144523</v>
      </c>
      <c r="W65">
        <f t="shared" si="18"/>
        <v>4.4596080883293102E-2</v>
      </c>
      <c r="X65">
        <f t="shared" si="19"/>
        <v>0.56275813774255035</v>
      </c>
      <c r="Y65">
        <f t="shared" si="20"/>
        <v>0.17786039975865722</v>
      </c>
      <c r="Z65">
        <f t="shared" si="21"/>
        <v>0.17631210732395577</v>
      </c>
      <c r="AC65" s="42" t="s">
        <v>308</v>
      </c>
    </row>
    <row r="66" spans="1:29" x14ac:dyDescent="0.25">
      <c r="A66">
        <v>65</v>
      </c>
      <c r="B66" t="s">
        <v>232</v>
      </c>
      <c r="C66" t="s">
        <v>72</v>
      </c>
      <c r="D66">
        <v>0.56200000000000006</v>
      </c>
      <c r="E66">
        <v>2.383582461</v>
      </c>
      <c r="F66">
        <v>6.0883047489999997</v>
      </c>
      <c r="G66">
        <v>-1.0561434439999999</v>
      </c>
      <c r="H66">
        <v>1.3266374439999999</v>
      </c>
      <c r="I66">
        <v>-1.0658136730000001</v>
      </c>
      <c r="J66">
        <v>0.61547970831683396</v>
      </c>
      <c r="K66">
        <v>0.17609125905568124</v>
      </c>
      <c r="L66" s="38">
        <v>0.50588918322374177</v>
      </c>
      <c r="M66">
        <v>1.4765540014229175</v>
      </c>
      <c r="N66">
        <v>1.3400363139691673</v>
      </c>
      <c r="O66" s="39"/>
      <c r="P66">
        <f t="shared" ref="P66:P91" si="22">(D66-D$92)/(D$93-D$92)</f>
        <v>0.43195722486766913</v>
      </c>
      <c r="Q66">
        <f t="shared" ref="Q66:Q91" si="23">(E66-E$92)/(E$93-E$92)</f>
        <v>1</v>
      </c>
      <c r="R66">
        <f t="shared" ref="R66:R91" si="24">(F66-F$92)/(F$93-F$92)</f>
        <v>6.61100103269123E-2</v>
      </c>
      <c r="S66">
        <f t="shared" ref="S66:S91" si="25">(G66-G$92)/(G$93-G$92)</f>
        <v>0</v>
      </c>
      <c r="T66">
        <f t="shared" ref="T66:T91" si="26">(H66-H$92)/(H$93-H$92)</f>
        <v>0</v>
      </c>
      <c r="U66">
        <f t="shared" ref="U66:U91" si="27">(I66-I$92)/(I$93-I$92)</f>
        <v>0.45769557326739591</v>
      </c>
      <c r="V66">
        <f t="shared" ref="V66:V91" si="28">(J66-J$92)/(J$93-J$92)</f>
        <v>0.16246028372759222</v>
      </c>
      <c r="W66">
        <f t="shared" ref="W66:W91" si="29">(K66-K$92)/(K$93-K$92)</f>
        <v>7.4476748944451929E-2</v>
      </c>
      <c r="X66">
        <f t="shared" ref="X66:X91" si="30">(L66-L$92)/(L$93-L$92)</f>
        <v>0.47352642389178901</v>
      </c>
      <c r="Y66">
        <f t="shared" ref="Y66:Y91" si="31">(M66-M$92)/(M$93-M$92)</f>
        <v>7.8220302321261887E-3</v>
      </c>
      <c r="Z66">
        <f t="shared" ref="Z66:Z91" si="32">(N66-N$92)/(N$93-N$92)</f>
        <v>0</v>
      </c>
      <c r="AC66" s="42" t="s">
        <v>309</v>
      </c>
    </row>
    <row r="67" spans="1:29" x14ac:dyDescent="0.25">
      <c r="A67">
        <v>66</v>
      </c>
      <c r="B67" t="s">
        <v>153</v>
      </c>
      <c r="C67" t="s">
        <v>44</v>
      </c>
      <c r="D67">
        <v>0.36099999999999999</v>
      </c>
      <c r="E67">
        <v>1.0582778020000001</v>
      </c>
      <c r="F67">
        <v>7.6357767130000003</v>
      </c>
      <c r="G67">
        <v>1.0112393310000001</v>
      </c>
      <c r="H67">
        <v>2.0486056010000002</v>
      </c>
      <c r="I67">
        <v>-0.95287248999999996</v>
      </c>
      <c r="J67">
        <v>0.57426099634364036</v>
      </c>
      <c r="K67">
        <v>1.6580113966571124</v>
      </c>
      <c r="L67" s="38">
        <v>0.99446079413991462</v>
      </c>
      <c r="M67">
        <v>2.2856490731569048</v>
      </c>
      <c r="N67">
        <v>2.1343451602590369</v>
      </c>
      <c r="O67" s="39"/>
      <c r="P67">
        <f t="shared" si="22"/>
        <v>0.11500767849697666</v>
      </c>
      <c r="Q67">
        <f t="shared" si="23"/>
        <v>0.36531986889302548</v>
      </c>
      <c r="R67">
        <f t="shared" si="24"/>
        <v>0.48972496415949318</v>
      </c>
      <c r="S67">
        <f t="shared" si="25"/>
        <v>0.59549673591474606</v>
      </c>
      <c r="T67">
        <f t="shared" si="26"/>
        <v>0.52473166506589097</v>
      </c>
      <c r="U67">
        <f t="shared" si="27"/>
        <v>0.55087611788235513</v>
      </c>
      <c r="V67">
        <f t="shared" si="28"/>
        <v>0.12632325055618046</v>
      </c>
      <c r="W67">
        <f t="shared" si="29"/>
        <v>0.78698286606542023</v>
      </c>
      <c r="X67">
        <f t="shared" si="30"/>
        <v>0.93084311577659073</v>
      </c>
      <c r="Y67">
        <f t="shared" si="31"/>
        <v>0.59267179058866171</v>
      </c>
      <c r="Z67">
        <f t="shared" si="32"/>
        <v>0.60551851958890446</v>
      </c>
      <c r="AC67" s="42" t="s">
        <v>310</v>
      </c>
    </row>
    <row r="68" spans="1:29" x14ac:dyDescent="0.25">
      <c r="A68">
        <v>67</v>
      </c>
      <c r="B68" t="s">
        <v>89</v>
      </c>
      <c r="C68" t="s">
        <v>95</v>
      </c>
      <c r="D68">
        <v>0.52703414699999995</v>
      </c>
      <c r="E68">
        <v>1.5916219810000001</v>
      </c>
      <c r="F68">
        <v>8.0740009920000002</v>
      </c>
      <c r="G68">
        <v>0.45754498799999999</v>
      </c>
      <c r="H68">
        <v>2.0251861340000001</v>
      </c>
      <c r="I68">
        <v>-0.47511595400000001</v>
      </c>
      <c r="J68">
        <v>1.1575225177303554</v>
      </c>
      <c r="K68">
        <v>0.77815125038364363</v>
      </c>
      <c r="L68" s="38">
        <v>0.94532034144752419</v>
      </c>
      <c r="M68">
        <v>2.2771232123512073</v>
      </c>
      <c r="N68">
        <v>2.0556613028771009</v>
      </c>
      <c r="O68" s="39"/>
      <c r="P68">
        <f t="shared" si="22"/>
        <v>0.3768208505054087</v>
      </c>
      <c r="Q68">
        <f t="shared" si="23"/>
        <v>0.62073506807317236</v>
      </c>
      <c r="R68">
        <f t="shared" si="24"/>
        <v>0.6096873040503249</v>
      </c>
      <c r="S68">
        <f t="shared" si="25"/>
        <v>0.43600852795530814</v>
      </c>
      <c r="T68">
        <f t="shared" si="26"/>
        <v>0.50771022749317296</v>
      </c>
      <c r="U68">
        <f t="shared" si="27"/>
        <v>0.94504247098170502</v>
      </c>
      <c r="V68">
        <f t="shared" si="28"/>
        <v>0.63767695223582932</v>
      </c>
      <c r="W68">
        <f t="shared" si="29"/>
        <v>0.36394675195641185</v>
      </c>
      <c r="X68">
        <f t="shared" si="30"/>
        <v>0.88484627772686342</v>
      </c>
      <c r="Y68">
        <f t="shared" si="31"/>
        <v>0.58650892070693195</v>
      </c>
      <c r="Z68">
        <f t="shared" si="32"/>
        <v>0.54553614238135251</v>
      </c>
      <c r="AC68" s="42" t="s">
        <v>311</v>
      </c>
    </row>
    <row r="69" spans="1:29" x14ac:dyDescent="0.25">
      <c r="A69">
        <v>68</v>
      </c>
      <c r="B69" t="s">
        <v>89</v>
      </c>
      <c r="C69" t="s">
        <v>99</v>
      </c>
      <c r="D69">
        <v>0.49836176199999999</v>
      </c>
      <c r="E69">
        <v>1.5282793160000001</v>
      </c>
      <c r="F69">
        <v>7.7433874429999996</v>
      </c>
      <c r="G69">
        <v>0.428650592</v>
      </c>
      <c r="H69">
        <v>1.9564744119999999</v>
      </c>
      <c r="I69">
        <v>-0.66366358599999997</v>
      </c>
      <c r="J69">
        <v>1.0068536851180399</v>
      </c>
      <c r="K69">
        <v>0.84509804001425681</v>
      </c>
      <c r="L69" s="38">
        <v>0.88622468559381451</v>
      </c>
      <c r="M69">
        <v>2.1755308529051058</v>
      </c>
      <c r="N69">
        <v>2.0007281442839635</v>
      </c>
      <c r="O69" s="39"/>
      <c r="P69">
        <f t="shared" si="22"/>
        <v>0.33160841558443438</v>
      </c>
      <c r="Q69">
        <f t="shared" si="23"/>
        <v>0.59040066107184219</v>
      </c>
      <c r="R69">
        <f t="shared" si="24"/>
        <v>0.51918301928509802</v>
      </c>
      <c r="S69">
        <f t="shared" si="25"/>
        <v>0.42768567709658017</v>
      </c>
      <c r="T69">
        <f t="shared" si="26"/>
        <v>0.45777005223056139</v>
      </c>
      <c r="U69">
        <f t="shared" si="27"/>
        <v>0.78948388226370947</v>
      </c>
      <c r="V69">
        <f t="shared" si="28"/>
        <v>0.50558343593308597</v>
      </c>
      <c r="W69">
        <f t="shared" si="29"/>
        <v>0.39613471939346118</v>
      </c>
      <c r="X69">
        <f t="shared" si="30"/>
        <v>0.82953109109720446</v>
      </c>
      <c r="Y69">
        <f t="shared" si="31"/>
        <v>0.51307346280855259</v>
      </c>
      <c r="Z69">
        <f t="shared" si="32"/>
        <v>0.50365942777213335</v>
      </c>
      <c r="AC69" s="42" t="s">
        <v>312</v>
      </c>
    </row>
    <row r="70" spans="1:29" x14ac:dyDescent="0.25">
      <c r="A70">
        <v>69</v>
      </c>
      <c r="B70" t="s">
        <v>231</v>
      </c>
      <c r="C70" t="s">
        <v>76</v>
      </c>
      <c r="D70">
        <v>0.55740000000000001</v>
      </c>
      <c r="E70">
        <v>1.343121037</v>
      </c>
      <c r="F70">
        <v>6.9061242949999997</v>
      </c>
      <c r="G70">
        <v>0.46957402300000001</v>
      </c>
      <c r="H70">
        <v>1.795420486</v>
      </c>
      <c r="I70">
        <v>-1.175160268</v>
      </c>
      <c r="J70">
        <v>1.2403736787119148</v>
      </c>
      <c r="K70">
        <v>1.1583624920952498</v>
      </c>
      <c r="L70" s="38">
        <v>0.21096106377448529</v>
      </c>
      <c r="M70">
        <v>1.9442109713220348</v>
      </c>
      <c r="N70">
        <v>1.8125611809787756</v>
      </c>
      <c r="O70" s="39"/>
      <c r="P70">
        <f t="shared" si="22"/>
        <v>0.42470365315968306</v>
      </c>
      <c r="Q70">
        <f t="shared" si="23"/>
        <v>0.50172951667253629</v>
      </c>
      <c r="R70">
        <f t="shared" si="24"/>
        <v>0.28998520631215735</v>
      </c>
      <c r="S70">
        <f t="shared" si="25"/>
        <v>0.43947341658905631</v>
      </c>
      <c r="T70">
        <f t="shared" si="26"/>
        <v>0.34071489690827655</v>
      </c>
      <c r="U70">
        <f t="shared" si="27"/>
        <v>0.36748069324536398</v>
      </c>
      <c r="V70">
        <f t="shared" si="28"/>
        <v>0.71031374774335809</v>
      </c>
      <c r="W70">
        <f t="shared" si="29"/>
        <v>0.5467520385868706</v>
      </c>
      <c r="X70">
        <f t="shared" si="30"/>
        <v>0.19746545572087945</v>
      </c>
      <c r="Y70">
        <f t="shared" si="31"/>
        <v>0.34586520504519203</v>
      </c>
      <c r="Z70">
        <f t="shared" si="32"/>
        <v>0.36021575143856122</v>
      </c>
      <c r="AC70" s="42" t="s">
        <v>313</v>
      </c>
    </row>
    <row r="71" spans="1:29" x14ac:dyDescent="0.25">
      <c r="A71">
        <v>70</v>
      </c>
      <c r="B71" t="s">
        <v>231</v>
      </c>
      <c r="C71" t="s">
        <v>81</v>
      </c>
      <c r="D71">
        <v>0.4158</v>
      </c>
      <c r="E71">
        <v>1.2448344950000001</v>
      </c>
      <c r="F71">
        <v>7.3214407189999999</v>
      </c>
      <c r="G71">
        <v>0.68062546700000004</v>
      </c>
      <c r="H71">
        <v>1.922117074</v>
      </c>
      <c r="I71">
        <v>-1.0173506919999999</v>
      </c>
      <c r="J71">
        <v>0.88056634277050982</v>
      </c>
      <c r="K71">
        <v>1.3873898263387294</v>
      </c>
      <c r="L71" s="38">
        <v>0.80598657555341191</v>
      </c>
      <c r="M71">
        <v>2.094217807679029</v>
      </c>
      <c r="N71">
        <v>1.9360162956271492</v>
      </c>
      <c r="O71" s="39"/>
      <c r="P71">
        <f t="shared" si="22"/>
        <v>0.2014197936268968</v>
      </c>
      <c r="Q71">
        <f t="shared" si="23"/>
        <v>0.45466070503063055</v>
      </c>
      <c r="R71">
        <f t="shared" si="24"/>
        <v>0.40367660226088076</v>
      </c>
      <c r="S71">
        <f t="shared" si="25"/>
        <v>0.50026547093520601</v>
      </c>
      <c r="T71">
        <f t="shared" si="26"/>
        <v>0.43279889110500003</v>
      </c>
      <c r="U71">
        <f t="shared" si="27"/>
        <v>0.497679278442898</v>
      </c>
      <c r="V71">
        <f t="shared" si="28"/>
        <v>0.39486552018380017</v>
      </c>
      <c r="W71">
        <f t="shared" si="29"/>
        <v>0.65686821320104993</v>
      </c>
      <c r="X71">
        <f t="shared" si="30"/>
        <v>0.75442597604977801</v>
      </c>
      <c r="Y71">
        <f t="shared" si="31"/>
        <v>0.45429679159188929</v>
      </c>
      <c r="Z71">
        <f t="shared" si="32"/>
        <v>0.4543282098440431</v>
      </c>
      <c r="AC71" s="42" t="s">
        <v>314</v>
      </c>
    </row>
    <row r="72" spans="1:29" x14ac:dyDescent="0.25">
      <c r="A72">
        <v>71</v>
      </c>
      <c r="B72" t="s">
        <v>153</v>
      </c>
      <c r="C72" t="s">
        <v>55</v>
      </c>
      <c r="D72">
        <v>0.38656083299999999</v>
      </c>
      <c r="E72">
        <v>1.2163459569999999</v>
      </c>
      <c r="F72">
        <v>7.1504791709999997</v>
      </c>
      <c r="G72">
        <v>0.73859515499999995</v>
      </c>
      <c r="H72">
        <v>1.8906181989999999</v>
      </c>
      <c r="I72">
        <v>-1.132640071</v>
      </c>
      <c r="J72">
        <v>0.7176232392710491</v>
      </c>
      <c r="K72">
        <v>0.77815125038364363</v>
      </c>
      <c r="L72" s="38">
        <v>0.93361428405885605</v>
      </c>
      <c r="M72">
        <v>2.0577679072329773</v>
      </c>
      <c r="N72">
        <v>1.9089834741461305</v>
      </c>
      <c r="O72" s="39"/>
      <c r="P72">
        <f t="shared" si="22"/>
        <v>0.15531362090596684</v>
      </c>
      <c r="Q72">
        <f t="shared" si="23"/>
        <v>0.44101772195492844</v>
      </c>
      <c r="R72">
        <f t="shared" si="24"/>
        <v>0.35687648571727237</v>
      </c>
      <c r="S72">
        <f t="shared" si="25"/>
        <v>0.51696327861912472</v>
      </c>
      <c r="T72">
        <f t="shared" si="26"/>
        <v>0.4099052815098993</v>
      </c>
      <c r="U72">
        <f t="shared" si="27"/>
        <v>0.40256138753555348</v>
      </c>
      <c r="V72">
        <f t="shared" si="28"/>
        <v>0.2520109753828319</v>
      </c>
      <c r="W72">
        <f t="shared" si="29"/>
        <v>0.36394675195641185</v>
      </c>
      <c r="X72">
        <f t="shared" si="30"/>
        <v>0.87388908062332993</v>
      </c>
      <c r="Y72">
        <f t="shared" si="31"/>
        <v>0.42794918883711475</v>
      </c>
      <c r="Z72">
        <f t="shared" si="32"/>
        <v>0.43372051534340295</v>
      </c>
      <c r="AC72" s="42" t="s">
        <v>315</v>
      </c>
    </row>
    <row r="73" spans="1:29" x14ac:dyDescent="0.25">
      <c r="A73">
        <v>72</v>
      </c>
      <c r="B73" t="s">
        <v>232</v>
      </c>
      <c r="C73" t="s">
        <v>71</v>
      </c>
      <c r="D73">
        <v>0.75649311299999999</v>
      </c>
      <c r="E73">
        <v>2.1576653490000002</v>
      </c>
      <c r="F73">
        <v>5.9110240359999997</v>
      </c>
      <c r="G73">
        <v>-0.80732996700000004</v>
      </c>
      <c r="H73">
        <v>1.3403267720000001</v>
      </c>
      <c r="I73">
        <v>-1.271382469</v>
      </c>
      <c r="J73">
        <v>0.95531661847806271</v>
      </c>
      <c r="K73">
        <v>0.27875360095282892</v>
      </c>
      <c r="L73" s="38">
        <v>0.60809955350375122</v>
      </c>
      <c r="M73">
        <v>1.4945996732649003</v>
      </c>
      <c r="N73">
        <v>1.3520800984487089</v>
      </c>
      <c r="O73" s="39"/>
      <c r="P73">
        <f t="shared" si="22"/>
        <v>0.73864629918395663</v>
      </c>
      <c r="Q73">
        <f t="shared" si="23"/>
        <v>0.89180970481786481</v>
      </c>
      <c r="R73">
        <f t="shared" si="24"/>
        <v>1.7580044808970286E-2</v>
      </c>
      <c r="S73">
        <f t="shared" si="25"/>
        <v>7.1669172828964234E-2</v>
      </c>
      <c r="T73">
        <f t="shared" si="26"/>
        <v>9.9495023505215049E-3</v>
      </c>
      <c r="U73">
        <f t="shared" si="27"/>
        <v>0.28809391107193782</v>
      </c>
      <c r="V73">
        <f t="shared" si="28"/>
        <v>0.46040015393394645</v>
      </c>
      <c r="W73">
        <f t="shared" si="29"/>
        <v>0.12383672776090508</v>
      </c>
      <c r="X73">
        <f t="shared" si="30"/>
        <v>0.5691981890300104</v>
      </c>
      <c r="Y73">
        <f t="shared" si="31"/>
        <v>2.0866241253752887E-2</v>
      </c>
      <c r="Z73">
        <f t="shared" si="32"/>
        <v>9.1812329453000701E-3</v>
      </c>
      <c r="AC73" s="42" t="s">
        <v>316</v>
      </c>
    </row>
    <row r="74" spans="1:29" x14ac:dyDescent="0.25">
      <c r="A74">
        <v>73</v>
      </c>
      <c r="B74" t="s">
        <v>232</v>
      </c>
      <c r="C74" t="s">
        <v>60</v>
      </c>
      <c r="D74">
        <v>0.71274256499999999</v>
      </c>
      <c r="E74">
        <v>1.9990984350000001</v>
      </c>
      <c r="F74">
        <v>5.9715683950000003</v>
      </c>
      <c r="G74">
        <v>-0.60150663299999996</v>
      </c>
      <c r="H74">
        <v>1.3934271009999999</v>
      </c>
      <c r="I74">
        <v>-1.3147297520000001</v>
      </c>
      <c r="J74">
        <v>0.62983953446291674</v>
      </c>
      <c r="K74">
        <v>0.17609125905568124</v>
      </c>
      <c r="L74" s="38">
        <v>0.33679283401027704</v>
      </c>
      <c r="M74">
        <v>1.6004946286122284</v>
      </c>
      <c r="N74">
        <v>1.4338301646295493</v>
      </c>
      <c r="O74" s="39"/>
      <c r="P74">
        <f t="shared" si="22"/>
        <v>0.66965766066619936</v>
      </c>
      <c r="Q74">
        <f t="shared" si="23"/>
        <v>0.81587299918318823</v>
      </c>
      <c r="R74">
        <f t="shared" si="24"/>
        <v>3.4153848043707545E-2</v>
      </c>
      <c r="S74">
        <f t="shared" si="25"/>
        <v>0.1309553026420999</v>
      </c>
      <c r="T74">
        <f t="shared" si="26"/>
        <v>4.8543204554089073E-2</v>
      </c>
      <c r="U74">
        <f t="shared" si="27"/>
        <v>0.25233084103645953</v>
      </c>
      <c r="V74">
        <f t="shared" si="28"/>
        <v>0.17504974829199146</v>
      </c>
      <c r="W74">
        <f t="shared" si="29"/>
        <v>7.4476748944451929E-2</v>
      </c>
      <c r="X74">
        <f t="shared" si="30"/>
        <v>0.31524751184635103</v>
      </c>
      <c r="Y74">
        <f t="shared" si="31"/>
        <v>9.7411806072386392E-2</v>
      </c>
      <c r="Z74">
        <f t="shared" si="32"/>
        <v>7.1501046304212112E-2</v>
      </c>
      <c r="AC74" s="42" t="s">
        <v>317</v>
      </c>
    </row>
    <row r="75" spans="1:29" x14ac:dyDescent="0.25">
      <c r="A75">
        <v>74</v>
      </c>
      <c r="B75" t="s">
        <v>89</v>
      </c>
      <c r="C75" t="s">
        <v>92</v>
      </c>
      <c r="D75">
        <v>0.35457209000000001</v>
      </c>
      <c r="E75">
        <v>1.353978964</v>
      </c>
      <c r="F75">
        <v>7.9312593619999996</v>
      </c>
      <c r="G75">
        <v>0.68984021299999998</v>
      </c>
      <c r="H75">
        <v>2.0420077729999999</v>
      </c>
      <c r="I75">
        <v>-0.66075016499999994</v>
      </c>
      <c r="J75">
        <v>0.73210582895257892</v>
      </c>
      <c r="K75">
        <v>0.95424250943932487</v>
      </c>
      <c r="L75" s="38">
        <v>0.92156710011285325</v>
      </c>
      <c r="M75">
        <v>2.278047561951738</v>
      </c>
      <c r="N75">
        <v>2.0959728473928196</v>
      </c>
      <c r="O75" s="39"/>
      <c r="P75">
        <f t="shared" si="22"/>
        <v>0.10487174238448098</v>
      </c>
      <c r="Q75">
        <f t="shared" si="23"/>
        <v>0.50692931015783926</v>
      </c>
      <c r="R75">
        <f t="shared" si="24"/>
        <v>0.5706122898276843</v>
      </c>
      <c r="S75">
        <f t="shared" si="25"/>
        <v>0.50291972114549111</v>
      </c>
      <c r="T75">
        <f t="shared" si="26"/>
        <v>0.51993631607620061</v>
      </c>
      <c r="U75">
        <f t="shared" si="27"/>
        <v>0.79188755954299439</v>
      </c>
      <c r="V75">
        <f t="shared" si="28"/>
        <v>0.26470806849116951</v>
      </c>
      <c r="W75">
        <f t="shared" si="29"/>
        <v>0.44861130037923019</v>
      </c>
      <c r="X75">
        <f t="shared" si="30"/>
        <v>0.86261257952171566</v>
      </c>
      <c r="Y75">
        <f t="shared" si="31"/>
        <v>0.58717708154642068</v>
      </c>
      <c r="Z75">
        <f t="shared" si="32"/>
        <v>0.57626648974121619</v>
      </c>
      <c r="AC75" s="42" t="s">
        <v>318</v>
      </c>
    </row>
    <row r="76" spans="1:29" x14ac:dyDescent="0.25">
      <c r="A76">
        <v>75</v>
      </c>
      <c r="B76" t="s">
        <v>231</v>
      </c>
      <c r="C76" t="s">
        <v>85</v>
      </c>
      <c r="D76">
        <v>0.69279999999999997</v>
      </c>
      <c r="E76">
        <v>1.8080300199999999</v>
      </c>
      <c r="F76">
        <v>7.311087702</v>
      </c>
      <c r="G76">
        <v>-8.5242890000000009E-3</v>
      </c>
      <c r="H76">
        <v>1.7807833559999999</v>
      </c>
      <c r="I76">
        <v>-0.74447012499999998</v>
      </c>
      <c r="J76">
        <v>0.43017385848994494</v>
      </c>
      <c r="K76">
        <v>1.2988530764097066</v>
      </c>
      <c r="L76" s="38">
        <v>0.60207726222804858</v>
      </c>
      <c r="M76">
        <v>1.9377172980680284</v>
      </c>
      <c r="N76">
        <v>1.7913028439822178</v>
      </c>
      <c r="O76" s="39"/>
      <c r="P76">
        <f t="shared" si="22"/>
        <v>0.63821095952083595</v>
      </c>
      <c r="Q76">
        <f t="shared" si="23"/>
        <v>0.72437152753356504</v>
      </c>
      <c r="R76">
        <f t="shared" si="24"/>
        <v>0.40084250062898658</v>
      </c>
      <c r="S76">
        <f t="shared" si="25"/>
        <v>0.30176017466541211</v>
      </c>
      <c r="T76">
        <f t="shared" si="26"/>
        <v>0.33007652522634384</v>
      </c>
      <c r="U76">
        <f t="shared" si="27"/>
        <v>0.72281557658047668</v>
      </c>
      <c r="V76">
        <f t="shared" si="28"/>
        <v>0</v>
      </c>
      <c r="W76">
        <f t="shared" si="29"/>
        <v>0.61429980866034273</v>
      </c>
      <c r="X76">
        <f t="shared" si="30"/>
        <v>0.56356115596825196</v>
      </c>
      <c r="Y76">
        <f t="shared" si="31"/>
        <v>0.34117129035071725</v>
      </c>
      <c r="Z76">
        <f t="shared" si="32"/>
        <v>0.34401006921910354</v>
      </c>
      <c r="AC76" s="42" t="s">
        <v>319</v>
      </c>
    </row>
    <row r="77" spans="1:29" x14ac:dyDescent="0.25">
      <c r="A77">
        <v>76</v>
      </c>
      <c r="B77" t="s">
        <v>89</v>
      </c>
      <c r="C77" t="s">
        <v>100</v>
      </c>
      <c r="D77">
        <v>0.49949262</v>
      </c>
      <c r="E77">
        <v>1.0889466219999999</v>
      </c>
      <c r="F77">
        <v>8.3771797400000008</v>
      </c>
      <c r="G77">
        <v>1.1898435940000001</v>
      </c>
      <c r="H77">
        <v>2.2296569000000002</v>
      </c>
      <c r="I77">
        <v>-0.58050206699999995</v>
      </c>
      <c r="J77">
        <v>1.5707963267948966</v>
      </c>
      <c r="K77">
        <v>0.69897000433601886</v>
      </c>
      <c r="L77" s="38">
        <v>0.94013107733058832</v>
      </c>
      <c r="M77">
        <v>2.4890742175016105</v>
      </c>
      <c r="N77">
        <v>2.2665918216469718</v>
      </c>
      <c r="O77" s="39"/>
      <c r="P77">
        <f t="shared" si="22"/>
        <v>0.33339162419194524</v>
      </c>
      <c r="Q77">
        <f t="shared" si="23"/>
        <v>0.38000697541326001</v>
      </c>
      <c r="R77">
        <f t="shared" si="24"/>
        <v>0.69268140948475454</v>
      </c>
      <c r="S77">
        <f t="shared" si="25"/>
        <v>0.64694258180410191</v>
      </c>
      <c r="T77">
        <f t="shared" si="26"/>
        <v>0.65632105535338026</v>
      </c>
      <c r="U77">
        <f t="shared" si="27"/>
        <v>0.85809513128371728</v>
      </c>
      <c r="V77">
        <f t="shared" si="28"/>
        <v>1</v>
      </c>
      <c r="W77">
        <f t="shared" si="29"/>
        <v>0.32587646683193316</v>
      </c>
      <c r="X77">
        <f t="shared" si="30"/>
        <v>0.87998898138329662</v>
      </c>
      <c r="Y77">
        <f t="shared" si="31"/>
        <v>0.73971649655321681</v>
      </c>
      <c r="Z77">
        <f t="shared" si="32"/>
        <v>0.7063329609717901</v>
      </c>
      <c r="AC77" s="42" t="s">
        <v>320</v>
      </c>
    </row>
    <row r="78" spans="1:29" x14ac:dyDescent="0.25">
      <c r="A78">
        <v>77</v>
      </c>
      <c r="B78" s="24" t="s">
        <v>151</v>
      </c>
      <c r="C78" s="24" t="s">
        <v>11</v>
      </c>
      <c r="D78" s="24">
        <v>0.75175614800000001</v>
      </c>
      <c r="E78" s="24">
        <v>1.036558552</v>
      </c>
      <c r="F78" s="24">
        <v>7.6085826040000004</v>
      </c>
      <c r="G78" s="24">
        <v>1.0078810199999999</v>
      </c>
      <c r="H78" s="24">
        <v>2.044439573</v>
      </c>
      <c r="I78" s="24">
        <v>-0.97831020700000004</v>
      </c>
      <c r="J78">
        <v>0.79702711877836574</v>
      </c>
      <c r="K78">
        <v>1.5943925503754266</v>
      </c>
      <c r="L78" s="38">
        <v>0.84126653212580293</v>
      </c>
      <c r="M78">
        <v>2.3040135831048123</v>
      </c>
      <c r="N78">
        <v>2.0633369049116137</v>
      </c>
      <c r="O78" s="39"/>
      <c r="P78">
        <f t="shared" si="22"/>
        <v>0.73117675237836544</v>
      </c>
      <c r="Q78">
        <f t="shared" si="23"/>
        <v>0.35491865559921087</v>
      </c>
      <c r="R78">
        <f t="shared" si="24"/>
        <v>0.48228067340880587</v>
      </c>
      <c r="S78">
        <f t="shared" si="25"/>
        <v>0.5945293953415004</v>
      </c>
      <c r="T78">
        <f t="shared" si="26"/>
        <v>0.52170376586014899</v>
      </c>
      <c r="U78">
        <f t="shared" si="27"/>
        <v>0.52988908497850096</v>
      </c>
      <c r="V78">
        <f t="shared" si="28"/>
        <v>0.32162549001300278</v>
      </c>
      <c r="W78">
        <f t="shared" si="29"/>
        <v>0.75639497135386924</v>
      </c>
      <c r="X78">
        <f t="shared" si="30"/>
        <v>0.78744900208944191</v>
      </c>
      <c r="Y78">
        <f t="shared" si="31"/>
        <v>0.60594647191761952</v>
      </c>
      <c r="Z78">
        <f t="shared" si="32"/>
        <v>0.55138741698643945</v>
      </c>
      <c r="AC78" s="42" t="s">
        <v>321</v>
      </c>
    </row>
    <row r="79" spans="1:29" x14ac:dyDescent="0.25">
      <c r="A79">
        <v>78</v>
      </c>
      <c r="B79" t="s">
        <v>151</v>
      </c>
      <c r="C79" t="s">
        <v>12</v>
      </c>
      <c r="D79">
        <v>0.58409999999999995</v>
      </c>
      <c r="E79">
        <v>0.92261519999999997</v>
      </c>
      <c r="F79">
        <v>7.7723016109999996</v>
      </c>
      <c r="G79">
        <v>1.1941147379999999</v>
      </c>
      <c r="H79">
        <v>2.1144175999999999</v>
      </c>
      <c r="I79">
        <v>-0.95193742199999998</v>
      </c>
      <c r="J79">
        <v>0.80392091878530636</v>
      </c>
      <c r="K79">
        <v>1.904715545278681</v>
      </c>
      <c r="L79" s="38">
        <v>0.90269425957190152</v>
      </c>
      <c r="M79">
        <v>2.232716494913062</v>
      </c>
      <c r="N79">
        <v>2.1304727250549651</v>
      </c>
      <c r="O79" s="39"/>
      <c r="P79">
        <f t="shared" si="22"/>
        <v>0.4668059063342973</v>
      </c>
      <c r="Q79">
        <f t="shared" si="23"/>
        <v>0.30035189534900936</v>
      </c>
      <c r="R79">
        <f t="shared" si="24"/>
        <v>0.52709817007772819</v>
      </c>
      <c r="S79">
        <f t="shared" si="25"/>
        <v>0.64817285823930226</v>
      </c>
      <c r="T79">
        <f t="shared" si="26"/>
        <v>0.57256430073237585</v>
      </c>
      <c r="U79">
        <f t="shared" si="27"/>
        <v>0.55164758266763203</v>
      </c>
      <c r="V79">
        <f t="shared" si="28"/>
        <v>0.32766938288597525</v>
      </c>
      <c r="W79">
        <f t="shared" si="29"/>
        <v>0.90559804008990896</v>
      </c>
      <c r="X79">
        <f t="shared" si="30"/>
        <v>0.84494707295150628</v>
      </c>
      <c r="Y79">
        <f t="shared" si="31"/>
        <v>0.554409778147257</v>
      </c>
      <c r="Z79">
        <f t="shared" si="32"/>
        <v>0.6025664799094701</v>
      </c>
      <c r="AC79" s="42" t="s">
        <v>322</v>
      </c>
    </row>
    <row r="80" spans="1:29" x14ac:dyDescent="0.25">
      <c r="A80">
        <v>79</v>
      </c>
      <c r="B80" t="s">
        <v>151</v>
      </c>
      <c r="C80" t="s">
        <v>20</v>
      </c>
      <c r="D80">
        <v>0.65628884700000001</v>
      </c>
      <c r="E80">
        <v>1.0789624010000001</v>
      </c>
      <c r="F80">
        <v>7.5104199950000003</v>
      </c>
      <c r="G80">
        <v>0.95614149900000001</v>
      </c>
      <c r="H80">
        <v>2.0062030819999999</v>
      </c>
      <c r="I80">
        <v>-1.0160063909999999</v>
      </c>
      <c r="J80">
        <v>0.87409796549811047</v>
      </c>
      <c r="K80">
        <v>1.670245853074124</v>
      </c>
      <c r="L80" s="38">
        <v>0.9146850101327938</v>
      </c>
      <c r="M80">
        <v>2.2050033775606108</v>
      </c>
      <c r="N80">
        <v>2.0328850214277208</v>
      </c>
      <c r="O80" s="39"/>
      <c r="P80">
        <f t="shared" si="22"/>
        <v>0.58063785812371693</v>
      </c>
      <c r="Q80">
        <f t="shared" si="23"/>
        <v>0.37522559427930829</v>
      </c>
      <c r="R80">
        <f t="shared" si="24"/>
        <v>0.45540900784910548</v>
      </c>
      <c r="S80">
        <f t="shared" si="25"/>
        <v>0.57962614847020322</v>
      </c>
      <c r="T80">
        <f t="shared" si="26"/>
        <v>0.4939132083484733</v>
      </c>
      <c r="U80">
        <f t="shared" si="27"/>
        <v>0.49878837519555408</v>
      </c>
      <c r="V80">
        <f t="shared" si="28"/>
        <v>0.38919460149497948</v>
      </c>
      <c r="W80">
        <f t="shared" si="29"/>
        <v>0.79286518375284953</v>
      </c>
      <c r="X80">
        <f t="shared" si="30"/>
        <v>0.85617075082636329</v>
      </c>
      <c r="Y80">
        <f t="shared" si="31"/>
        <v>0.53437750924766048</v>
      </c>
      <c r="Z80">
        <f t="shared" si="32"/>
        <v>0.52817329883581321</v>
      </c>
      <c r="AC80" s="42" t="s">
        <v>323</v>
      </c>
    </row>
    <row r="81" spans="1:29" x14ac:dyDescent="0.25">
      <c r="A81">
        <v>80</v>
      </c>
      <c r="B81" t="s">
        <v>89</v>
      </c>
      <c r="C81" t="s">
        <v>94</v>
      </c>
      <c r="D81">
        <v>0.66956477999999997</v>
      </c>
      <c r="E81">
        <v>1.193681972</v>
      </c>
      <c r="F81">
        <v>7.7829805050000003</v>
      </c>
      <c r="G81">
        <v>0.94087031799999998</v>
      </c>
      <c r="H81">
        <v>2.0576475589999998</v>
      </c>
      <c r="I81">
        <v>-0.83068012400000002</v>
      </c>
      <c r="J81">
        <v>1.1902899503825317</v>
      </c>
      <c r="K81">
        <v>1.146128035678238</v>
      </c>
      <c r="L81" s="38">
        <v>0.99355068599841068</v>
      </c>
      <c r="M81">
        <v>2.3242036122600833</v>
      </c>
      <c r="N81">
        <v>2.1542276224881176</v>
      </c>
      <c r="O81" s="39"/>
      <c r="P81">
        <f t="shared" si="22"/>
        <v>0.60157219116848148</v>
      </c>
      <c r="Q81">
        <f t="shared" si="23"/>
        <v>0.43016408096489372</v>
      </c>
      <c r="R81">
        <f t="shared" si="24"/>
        <v>0.53002147938092226</v>
      </c>
      <c r="S81">
        <f t="shared" si="25"/>
        <v>0.57522737986816563</v>
      </c>
      <c r="T81">
        <f t="shared" si="26"/>
        <v>0.53130342537248243</v>
      </c>
      <c r="U81">
        <f t="shared" si="27"/>
        <v>0.6516892217407626</v>
      </c>
      <c r="V81">
        <f t="shared" si="28"/>
        <v>0.66640462818707646</v>
      </c>
      <c r="W81">
        <f t="shared" si="29"/>
        <v>0.54086972089944108</v>
      </c>
      <c r="X81">
        <f t="shared" si="30"/>
        <v>0.92999122910280396</v>
      </c>
      <c r="Y81">
        <f t="shared" si="31"/>
        <v>0.62054071939924793</v>
      </c>
      <c r="Z81">
        <f t="shared" si="32"/>
        <v>0.62067534322365192</v>
      </c>
      <c r="AC81" s="42" t="s">
        <v>324</v>
      </c>
    </row>
    <row r="82" spans="1:29" x14ac:dyDescent="0.25">
      <c r="A82">
        <v>81</v>
      </c>
      <c r="B82" t="s">
        <v>89</v>
      </c>
      <c r="C82" t="s">
        <v>140</v>
      </c>
      <c r="D82">
        <v>0.57158735299999996</v>
      </c>
      <c r="E82">
        <v>1.193681972</v>
      </c>
      <c r="F82">
        <v>7.9537804530000003</v>
      </c>
      <c r="G82">
        <v>0.90118142499999998</v>
      </c>
      <c r="H82">
        <v>2.0920398329999998</v>
      </c>
      <c r="I82">
        <v>-0.72738537999999997</v>
      </c>
      <c r="J82">
        <v>1.5707963267948966</v>
      </c>
      <c r="K82">
        <v>0.90308998699194354</v>
      </c>
      <c r="L82" s="38">
        <v>0.87265638151740577</v>
      </c>
      <c r="M82">
        <v>2.324409706918515</v>
      </c>
      <c r="N82">
        <v>2.1230240962305715</v>
      </c>
      <c r="O82" s="39"/>
      <c r="P82">
        <f t="shared" si="22"/>
        <v>0.44707517105794609</v>
      </c>
      <c r="Q82">
        <f t="shared" si="23"/>
        <v>0.43016408096489372</v>
      </c>
      <c r="R82">
        <f t="shared" si="24"/>
        <v>0.57677735849850165</v>
      </c>
      <c r="S82">
        <f t="shared" si="25"/>
        <v>0.56379524135981918</v>
      </c>
      <c r="T82">
        <f t="shared" si="26"/>
        <v>0.55629997823488575</v>
      </c>
      <c r="U82">
        <f t="shared" si="27"/>
        <v>0.73691110667340742</v>
      </c>
      <c r="V82">
        <f t="shared" si="28"/>
        <v>1</v>
      </c>
      <c r="W82">
        <f t="shared" si="29"/>
        <v>0.42401720503957346</v>
      </c>
      <c r="X82">
        <f t="shared" si="30"/>
        <v>0.81683077901178747</v>
      </c>
      <c r="Y82">
        <f t="shared" si="31"/>
        <v>0.62068969374825267</v>
      </c>
      <c r="Z82">
        <f t="shared" si="32"/>
        <v>0.59688823180763784</v>
      </c>
      <c r="AC82" s="42" t="s">
        <v>325</v>
      </c>
    </row>
    <row r="83" spans="1:29" x14ac:dyDescent="0.25">
      <c r="A83">
        <v>82</v>
      </c>
      <c r="B83" t="s">
        <v>151</v>
      </c>
      <c r="C83" t="s">
        <v>14</v>
      </c>
      <c r="D83">
        <v>0.400682502</v>
      </c>
      <c r="E83">
        <v>1.025277542</v>
      </c>
      <c r="F83">
        <v>7.5138734600000001</v>
      </c>
      <c r="G83">
        <v>1.019239907</v>
      </c>
      <c r="H83">
        <v>2.0248291090000001</v>
      </c>
      <c r="I83">
        <v>-1.0390550810000001</v>
      </c>
      <c r="J83">
        <v>1.1071487177940904</v>
      </c>
      <c r="K83">
        <v>1.541579243946581</v>
      </c>
      <c r="L83" s="38">
        <v>0.83594505117654494</v>
      </c>
      <c r="M83">
        <v>2.1983062116245176</v>
      </c>
      <c r="N83">
        <v>2.0367764778752839</v>
      </c>
      <c r="O83" s="39"/>
      <c r="P83">
        <f t="shared" si="22"/>
        <v>0.17758156410769355</v>
      </c>
      <c r="Q83">
        <f t="shared" si="23"/>
        <v>0.34951625030530548</v>
      </c>
      <c r="R83">
        <f t="shared" si="24"/>
        <v>0.45635438162683511</v>
      </c>
      <c r="S83">
        <f t="shared" si="25"/>
        <v>0.59780125201648149</v>
      </c>
      <c r="T83">
        <f t="shared" si="26"/>
        <v>0.5074507391474562</v>
      </c>
      <c r="U83">
        <f t="shared" si="27"/>
        <v>0.47977237562999808</v>
      </c>
      <c r="V83">
        <f t="shared" si="28"/>
        <v>0.59351352276111091</v>
      </c>
      <c r="W83">
        <f t="shared" si="29"/>
        <v>0.73100237229192344</v>
      </c>
      <c r="X83">
        <f t="shared" si="30"/>
        <v>0.78246794709306355</v>
      </c>
      <c r="Y83">
        <f t="shared" si="31"/>
        <v>0.52953650102794914</v>
      </c>
      <c r="Z83">
        <f t="shared" si="32"/>
        <v>0.53113983881353011</v>
      </c>
      <c r="AC83" s="42" t="s">
        <v>326</v>
      </c>
    </row>
    <row r="84" spans="1:29" x14ac:dyDescent="0.25">
      <c r="A84">
        <v>83</v>
      </c>
      <c r="B84" t="s">
        <v>151</v>
      </c>
      <c r="C84" t="s">
        <v>15</v>
      </c>
      <c r="D84">
        <v>0.578811835</v>
      </c>
      <c r="E84">
        <v>1.1824889329999999</v>
      </c>
      <c r="F84">
        <v>7.8604477020000001</v>
      </c>
      <c r="G84">
        <v>0.94785610799999998</v>
      </c>
      <c r="H84">
        <v>2.071527143</v>
      </c>
      <c r="I84">
        <v>-0.810489028</v>
      </c>
      <c r="J84">
        <v>0.74689859353194665</v>
      </c>
      <c r="K84">
        <v>1.4487063199050798</v>
      </c>
      <c r="L84" s="38">
        <v>0.90027233886426239</v>
      </c>
      <c r="M84">
        <v>2.2442973051638893</v>
      </c>
      <c r="N84">
        <v>2.0924752442864563</v>
      </c>
      <c r="O84" s="39"/>
      <c r="P84">
        <f t="shared" si="22"/>
        <v>0.45846719241447964</v>
      </c>
      <c r="Q84">
        <f t="shared" si="23"/>
        <v>0.42480380443393678</v>
      </c>
      <c r="R84">
        <f t="shared" si="24"/>
        <v>0.55122784941160696</v>
      </c>
      <c r="S84">
        <f t="shared" si="25"/>
        <v>0.57723959318109985</v>
      </c>
      <c r="T84">
        <f t="shared" si="26"/>
        <v>0.54139120715638456</v>
      </c>
      <c r="U84">
        <f t="shared" si="27"/>
        <v>0.66834760331316845</v>
      </c>
      <c r="V84">
        <f t="shared" si="28"/>
        <v>0.27767709636009347</v>
      </c>
      <c r="W84">
        <f t="shared" si="29"/>
        <v>0.68634913841281275</v>
      </c>
      <c r="X84">
        <f t="shared" si="30"/>
        <v>0.8426800874343825</v>
      </c>
      <c r="Y84">
        <f t="shared" si="31"/>
        <v>0.56278090082065979</v>
      </c>
      <c r="Z84">
        <f t="shared" si="32"/>
        <v>0.57360019253834982</v>
      </c>
      <c r="AC84" s="42" t="s">
        <v>327</v>
      </c>
    </row>
    <row r="85" spans="1:29" x14ac:dyDescent="0.25">
      <c r="A85">
        <v>84</v>
      </c>
      <c r="B85" t="s">
        <v>151</v>
      </c>
      <c r="C85" t="s">
        <v>19</v>
      </c>
      <c r="D85">
        <v>0.67652713099999995</v>
      </c>
      <c r="E85">
        <v>0.80722178099999997</v>
      </c>
      <c r="F85">
        <v>7.9964030409999998</v>
      </c>
      <c r="G85">
        <v>1.442096391</v>
      </c>
      <c r="H85">
        <v>2.2052788790000002</v>
      </c>
      <c r="I85">
        <v>-0.90033001099999999</v>
      </c>
      <c r="J85">
        <v>1.0841013717201236</v>
      </c>
      <c r="K85">
        <v>1.7435097647284297</v>
      </c>
      <c r="L85" s="38">
        <v>0.80524693643336664</v>
      </c>
      <c r="M85">
        <v>2.3021753636995621</v>
      </c>
      <c r="N85">
        <v>2.2145038569077249</v>
      </c>
      <c r="O85" s="39"/>
      <c r="P85">
        <f t="shared" si="22"/>
        <v>0.61255086774123546</v>
      </c>
      <c r="Q85">
        <f t="shared" si="23"/>
        <v>0.24509070706113048</v>
      </c>
      <c r="R85">
        <f t="shared" si="24"/>
        <v>0.58844514057655228</v>
      </c>
      <c r="S85">
        <f t="shared" si="25"/>
        <v>0.71960242934436447</v>
      </c>
      <c r="T85">
        <f t="shared" si="26"/>
        <v>0.63860293381808209</v>
      </c>
      <c r="U85">
        <f t="shared" si="27"/>
        <v>0.59422555586938286</v>
      </c>
      <c r="V85">
        <f t="shared" si="28"/>
        <v>0.57330758546424454</v>
      </c>
      <c r="W85">
        <f t="shared" si="29"/>
        <v>0.82809041883359635</v>
      </c>
      <c r="X85">
        <f t="shared" si="30"/>
        <v>0.75373365314764829</v>
      </c>
      <c r="Y85">
        <f t="shared" si="31"/>
        <v>0.60461772549930393</v>
      </c>
      <c r="Z85">
        <f t="shared" si="32"/>
        <v>0.66662519812283172</v>
      </c>
      <c r="AC85" s="42" t="s">
        <v>328</v>
      </c>
    </row>
    <row r="86" spans="1:29" x14ac:dyDescent="0.25">
      <c r="A86">
        <v>85</v>
      </c>
      <c r="B86" t="s">
        <v>232</v>
      </c>
      <c r="C86" t="s">
        <v>67</v>
      </c>
      <c r="D86">
        <v>0.59897299500000001</v>
      </c>
      <c r="E86">
        <v>2.36812551</v>
      </c>
      <c r="F86">
        <v>6.4757032739999998</v>
      </c>
      <c r="G86">
        <v>-0.93481256999999995</v>
      </c>
      <c r="H86">
        <v>1.4295387959999999</v>
      </c>
      <c r="I86">
        <v>-0.877714459</v>
      </c>
      <c r="J86">
        <v>0.88173784605156857</v>
      </c>
      <c r="K86">
        <v>0.3979400086720376</v>
      </c>
      <c r="L86" s="38">
        <v>0.64646891549303964</v>
      </c>
      <c r="M86">
        <v>1.5622262938952931</v>
      </c>
      <c r="N86">
        <v>1.451420497525473</v>
      </c>
      <c r="O86" s="39"/>
      <c r="P86">
        <f t="shared" si="22"/>
        <v>0.49025858801799682</v>
      </c>
      <c r="Q86">
        <f t="shared" si="23"/>
        <v>0.99259776261965582</v>
      </c>
      <c r="R86">
        <f t="shared" si="24"/>
        <v>0.17215898058320633</v>
      </c>
      <c r="S86">
        <f t="shared" si="25"/>
        <v>3.4948602796926811E-2</v>
      </c>
      <c r="T86">
        <f t="shared" si="26"/>
        <v>7.4789445003862268E-2</v>
      </c>
      <c r="U86">
        <f t="shared" si="27"/>
        <v>0.61288420098139595</v>
      </c>
      <c r="V86">
        <f t="shared" si="28"/>
        <v>0.39589259383315556</v>
      </c>
      <c r="W86">
        <f t="shared" si="29"/>
        <v>0.18114146532595318</v>
      </c>
      <c r="X86">
        <f t="shared" si="30"/>
        <v>0.60511298494246157</v>
      </c>
      <c r="Y86">
        <f t="shared" si="31"/>
        <v>6.974975847088806E-2</v>
      </c>
      <c r="Z86">
        <f t="shared" si="32"/>
        <v>8.4910531020348248E-2</v>
      </c>
      <c r="AC86" s="42" t="s">
        <v>329</v>
      </c>
    </row>
    <row r="87" spans="1:29" x14ac:dyDescent="0.25">
      <c r="A87">
        <v>86</v>
      </c>
      <c r="B87" s="24" t="s">
        <v>153</v>
      </c>
      <c r="C87" s="24" t="s">
        <v>45</v>
      </c>
      <c r="D87" s="24">
        <v>0.37609999999999999</v>
      </c>
      <c r="E87" s="24">
        <v>1.0136956690000001</v>
      </c>
      <c r="F87" s="24">
        <v>7.7433743179999999</v>
      </c>
      <c r="G87" s="24">
        <v>1.310855704</v>
      </c>
      <c r="H87" s="24">
        <v>2.1089097059999999</v>
      </c>
      <c r="I87" s="24">
        <v>-0.97529102700000003</v>
      </c>
      <c r="J87">
        <v>0.47942108500743702</v>
      </c>
      <c r="K87">
        <v>1.3010299956639813</v>
      </c>
      <c r="L87" s="38">
        <v>0.86142827101799768</v>
      </c>
      <c r="M87">
        <v>2.3430608435355866</v>
      </c>
      <c r="N87">
        <v>2.1475634157269394</v>
      </c>
      <c r="O87" s="39"/>
      <c r="P87">
        <f t="shared" si="22"/>
        <v>0.13881831606014808</v>
      </c>
      <c r="Q87">
        <f t="shared" si="23"/>
        <v>0.3439697635981277</v>
      </c>
      <c r="R87">
        <f t="shared" si="24"/>
        <v>0.51917942636296555</v>
      </c>
      <c r="S87">
        <f t="shared" si="25"/>
        <v>0.68179936661559182</v>
      </c>
      <c r="T87">
        <f t="shared" si="26"/>
        <v>0.56856112363709232</v>
      </c>
      <c r="U87">
        <f t="shared" si="27"/>
        <v>0.53238001724269191</v>
      </c>
      <c r="V87">
        <f t="shared" si="28"/>
        <v>4.317574647698906E-2</v>
      </c>
      <c r="W87">
        <f t="shared" si="29"/>
        <v>0.61534646984389307</v>
      </c>
      <c r="X87">
        <f t="shared" si="30"/>
        <v>0.80632095356352307</v>
      </c>
      <c r="Y87">
        <f t="shared" si="31"/>
        <v>0.63417156153110044</v>
      </c>
      <c r="Z87">
        <f t="shared" si="32"/>
        <v>0.61559507673648961</v>
      </c>
      <c r="AC87" s="42" t="s">
        <v>330</v>
      </c>
    </row>
    <row r="88" spans="1:29" x14ac:dyDescent="0.25">
      <c r="A88">
        <v>87</v>
      </c>
      <c r="B88" t="s">
        <v>232</v>
      </c>
      <c r="C88" t="s">
        <v>65</v>
      </c>
      <c r="D88">
        <v>0.70219420200000005</v>
      </c>
      <c r="E88">
        <v>1.8514957139999999</v>
      </c>
      <c r="F88">
        <v>5.9770828189999996</v>
      </c>
      <c r="G88">
        <v>-0.36890864400000001</v>
      </c>
      <c r="H88">
        <v>1.4364390309999999</v>
      </c>
      <c r="I88">
        <v>-1.3873978149999999</v>
      </c>
      <c r="J88">
        <v>0.5829413386204394</v>
      </c>
      <c r="K88">
        <v>0.61278385671973545</v>
      </c>
      <c r="L88" s="38">
        <v>0.55376958696100831</v>
      </c>
      <c r="M88">
        <v>1.7924081017666202</v>
      </c>
      <c r="N88">
        <v>1.5482579786754433</v>
      </c>
      <c r="P88">
        <f t="shared" si="22"/>
        <v>0.65302433296568507</v>
      </c>
      <c r="Q88">
        <f t="shared" si="23"/>
        <v>0.74518697715809978</v>
      </c>
      <c r="R88">
        <f t="shared" si="24"/>
        <v>3.5663402027570873E-2</v>
      </c>
      <c r="S88">
        <f t="shared" si="25"/>
        <v>0.1979537051173425</v>
      </c>
      <c r="T88">
        <f t="shared" si="26"/>
        <v>7.9804585582833751E-2</v>
      </c>
      <c r="U88">
        <f t="shared" si="27"/>
        <v>0.19237707123705747</v>
      </c>
      <c r="V88">
        <f t="shared" si="28"/>
        <v>0.13393343053948262</v>
      </c>
      <c r="W88">
        <f t="shared" si="29"/>
        <v>0.28443823016211833</v>
      </c>
      <c r="X88">
        <f t="shared" si="30"/>
        <v>0.51834382087925412</v>
      </c>
      <c r="Y88">
        <f t="shared" si="31"/>
        <v>0.23613536613930364</v>
      </c>
      <c r="Z88">
        <f t="shared" si="32"/>
        <v>0.15873180155074085</v>
      </c>
      <c r="AC88" s="42" t="s">
        <v>331</v>
      </c>
    </row>
    <row r="89" spans="1:29" x14ac:dyDescent="0.25">
      <c r="A89">
        <v>88</v>
      </c>
      <c r="B89" t="s">
        <v>231</v>
      </c>
      <c r="C89" t="s">
        <v>86</v>
      </c>
      <c r="D89">
        <v>0.69041842099999995</v>
      </c>
      <c r="E89">
        <v>1.690644421</v>
      </c>
      <c r="F89">
        <v>6.7780047899999998</v>
      </c>
      <c r="G89">
        <v>2.5397782000000001E-2</v>
      </c>
      <c r="H89">
        <v>1.676650765</v>
      </c>
      <c r="I89">
        <v>-1.077440892</v>
      </c>
      <c r="J89">
        <v>0.50109301353921842</v>
      </c>
      <c r="K89">
        <v>1.0718820073061255</v>
      </c>
      <c r="L89" s="38">
        <v>0.35584817374840277</v>
      </c>
      <c r="M89">
        <v>1.8822325292626227</v>
      </c>
      <c r="N89">
        <v>1.718831708455876</v>
      </c>
      <c r="P89">
        <f t="shared" si="22"/>
        <v>0.63445553472632865</v>
      </c>
      <c r="Q89">
        <f t="shared" si="23"/>
        <v>0.66815629667517074</v>
      </c>
      <c r="R89">
        <f t="shared" si="24"/>
        <v>0.25491294687338922</v>
      </c>
      <c r="S89">
        <f t="shared" si="25"/>
        <v>0.31153121600339956</v>
      </c>
      <c r="T89">
        <f t="shared" si="26"/>
        <v>0.25439220683464592</v>
      </c>
      <c r="U89">
        <f t="shared" si="27"/>
        <v>0.44810269872864245</v>
      </c>
      <c r="V89">
        <f t="shared" si="28"/>
        <v>6.2175835580956539E-2</v>
      </c>
      <c r="W89">
        <f t="shared" si="29"/>
        <v>0.50517228481986265</v>
      </c>
      <c r="X89">
        <f t="shared" si="30"/>
        <v>0.33308384276913944</v>
      </c>
      <c r="Y89">
        <f t="shared" si="31"/>
        <v>0.30106444151064887</v>
      </c>
      <c r="Z89">
        <f t="shared" si="32"/>
        <v>0.28876378195715457</v>
      </c>
      <c r="AC89" s="42" t="s">
        <v>332</v>
      </c>
    </row>
    <row r="90" spans="1:29" x14ac:dyDescent="0.25">
      <c r="A90">
        <v>89</v>
      </c>
      <c r="B90" t="s">
        <v>232</v>
      </c>
      <c r="C90" t="s">
        <v>64</v>
      </c>
      <c r="D90">
        <v>0.61521933200000001</v>
      </c>
      <c r="E90">
        <v>1.8814589370000001</v>
      </c>
      <c r="F90">
        <v>6.930219159</v>
      </c>
      <c r="G90">
        <v>-0.20074894300000001</v>
      </c>
      <c r="H90">
        <v>1.6615608049999999</v>
      </c>
      <c r="I90">
        <v>-0.90930183200000003</v>
      </c>
      <c r="J90">
        <v>0.83386110664432411</v>
      </c>
      <c r="K90">
        <v>1.0253058652647702</v>
      </c>
      <c r="L90" s="38">
        <v>0.60083015247798199</v>
      </c>
      <c r="M90">
        <v>1.8319502649680419</v>
      </c>
      <c r="N90">
        <v>1.7050165204746588</v>
      </c>
      <c r="P90">
        <f t="shared" si="22"/>
        <v>0.51587684245747634</v>
      </c>
      <c r="Q90">
        <f t="shared" si="23"/>
        <v>0.75953617767805937</v>
      </c>
      <c r="R90">
        <f t="shared" si="24"/>
        <v>0.29658108975199621</v>
      </c>
      <c r="S90">
        <f t="shared" si="25"/>
        <v>0.24639105995498242</v>
      </c>
      <c r="T90">
        <f t="shared" si="26"/>
        <v>0.24342471504182198</v>
      </c>
      <c r="U90">
        <f t="shared" si="27"/>
        <v>0.58682348033978671</v>
      </c>
      <c r="V90">
        <f t="shared" si="28"/>
        <v>0.35391837296900513</v>
      </c>
      <c r="W90">
        <f t="shared" si="29"/>
        <v>0.48277850982867204</v>
      </c>
      <c r="X90">
        <f t="shared" si="30"/>
        <v>0.56239382636379898</v>
      </c>
      <c r="Y90">
        <f t="shared" si="31"/>
        <v>0.26471819339935382</v>
      </c>
      <c r="Z90">
        <f t="shared" si="32"/>
        <v>0.27823217046459381</v>
      </c>
      <c r="AC90" s="42" t="s">
        <v>333</v>
      </c>
    </row>
    <row r="91" spans="1:29" x14ac:dyDescent="0.25">
      <c r="A91">
        <v>90</v>
      </c>
      <c r="B91" t="s">
        <v>231</v>
      </c>
      <c r="C91" t="s">
        <v>84</v>
      </c>
      <c r="D91">
        <v>0.433</v>
      </c>
      <c r="E91">
        <v>0.93685563900000002</v>
      </c>
      <c r="F91">
        <v>7.467053548</v>
      </c>
      <c r="G91">
        <v>1.0993238240000001</v>
      </c>
      <c r="H91">
        <v>2.0269604430000001</v>
      </c>
      <c r="I91">
        <v>-1.1032177009999999</v>
      </c>
      <c r="J91">
        <v>0.87605805016486016</v>
      </c>
      <c r="K91">
        <v>1.6009728956867482</v>
      </c>
      <c r="L91" s="38">
        <v>0.89130129169750028</v>
      </c>
      <c r="M91">
        <v>2.2360634448443086</v>
      </c>
      <c r="N91">
        <v>2.0964599099507089</v>
      </c>
      <c r="P91">
        <f t="shared" si="22"/>
        <v>0.22854184436110528</v>
      </c>
      <c r="Q91">
        <f t="shared" si="23"/>
        <v>0.30717155272376007</v>
      </c>
      <c r="R91">
        <f t="shared" si="24"/>
        <v>0.44353759701184381</v>
      </c>
      <c r="S91">
        <f t="shared" si="25"/>
        <v>0.62086892567104557</v>
      </c>
      <c r="T91">
        <f t="shared" si="26"/>
        <v>0.50899980807492629</v>
      </c>
      <c r="U91">
        <f t="shared" si="27"/>
        <v>0.4268359027091978</v>
      </c>
      <c r="V91">
        <f t="shared" si="28"/>
        <v>0.39091303570192831</v>
      </c>
      <c r="W91">
        <f t="shared" si="29"/>
        <v>0.75955879656153091</v>
      </c>
      <c r="X91">
        <f t="shared" si="30"/>
        <v>0.8342829363896197</v>
      </c>
      <c r="Y91">
        <f t="shared" si="31"/>
        <v>0.55682910182577094</v>
      </c>
      <c r="Z91">
        <f t="shared" si="32"/>
        <v>0.57663778788346631</v>
      </c>
      <c r="AC91" s="42" t="s">
        <v>334</v>
      </c>
    </row>
    <row r="92" spans="1:29" x14ac:dyDescent="0.25">
      <c r="D92">
        <f t="shared" ref="D92:N92" si="33">MIN(D2:D91)</f>
        <v>0.28806554200000001</v>
      </c>
      <c r="E92">
        <f t="shared" si="33"/>
        <v>0.295436647</v>
      </c>
      <c r="F92">
        <f t="shared" si="33"/>
        <v>5.8468038609999997</v>
      </c>
      <c r="G92">
        <f t="shared" si="33"/>
        <v>-1.0561434439999999</v>
      </c>
      <c r="H92">
        <f t="shared" si="33"/>
        <v>1.3266374439999999</v>
      </c>
      <c r="I92">
        <f t="shared" si="33"/>
        <v>-1.6205719620000001</v>
      </c>
      <c r="J92">
        <f t="shared" si="33"/>
        <v>0.43017385848994494</v>
      </c>
      <c r="K92">
        <f t="shared" si="33"/>
        <v>2.1189299069938092E-2</v>
      </c>
      <c r="L92">
        <f t="shared" si="33"/>
        <v>0</v>
      </c>
      <c r="M92">
        <f t="shared" si="33"/>
        <v>1.4657328187179619</v>
      </c>
      <c r="N92">
        <f t="shared" si="33"/>
        <v>1.3400363139691673</v>
      </c>
      <c r="AC92" s="42" t="s">
        <v>335</v>
      </c>
    </row>
    <row r="93" spans="1:29" x14ac:dyDescent="0.25">
      <c r="D93">
        <f t="shared" ref="D93:N93" si="34">MAX(D2:D92)</f>
        <v>0.92223587699999998</v>
      </c>
      <c r="E93">
        <f t="shared" si="34"/>
        <v>2.383582461</v>
      </c>
      <c r="F93">
        <f t="shared" si="34"/>
        <v>9.4998192939999999</v>
      </c>
      <c r="G93">
        <f t="shared" si="34"/>
        <v>2.41555111</v>
      </c>
      <c r="H93">
        <f t="shared" si="34"/>
        <v>2.702518118</v>
      </c>
      <c r="I93">
        <f t="shared" si="34"/>
        <v>-0.40850367599999998</v>
      </c>
      <c r="J93">
        <f t="shared" si="34"/>
        <v>1.5707963267948966</v>
      </c>
      <c r="K93">
        <f t="shared" si="34"/>
        <v>2.1010593549081156</v>
      </c>
      <c r="L93">
        <f t="shared" si="34"/>
        <v>1.0683441465968715</v>
      </c>
      <c r="M93">
        <f t="shared" si="34"/>
        <v>2.8491566081724495</v>
      </c>
      <c r="N93">
        <f t="shared" si="34"/>
        <v>2.6518192249677237</v>
      </c>
      <c r="AC93" s="42" t="s">
        <v>336</v>
      </c>
    </row>
    <row r="94" spans="1:29" x14ac:dyDescent="0.25">
      <c r="AC94" s="42" t="s">
        <v>337</v>
      </c>
    </row>
    <row r="95" spans="1:29" x14ac:dyDescent="0.25">
      <c r="AC95" s="42" t="s">
        <v>338</v>
      </c>
    </row>
    <row r="96" spans="1:29" x14ac:dyDescent="0.25">
      <c r="AC96" s="42" t="s">
        <v>339</v>
      </c>
    </row>
    <row r="97" spans="29:29" x14ac:dyDescent="0.25">
      <c r="AC97" s="42" t="s">
        <v>340</v>
      </c>
    </row>
    <row r="98" spans="29:29" x14ac:dyDescent="0.25">
      <c r="AC98" s="42" t="s">
        <v>341</v>
      </c>
    </row>
    <row r="99" spans="29:29" x14ac:dyDescent="0.25">
      <c r="AC99" s="42" t="s">
        <v>342</v>
      </c>
    </row>
    <row r="100" spans="29:29" x14ac:dyDescent="0.25">
      <c r="AC100" s="42" t="s">
        <v>343</v>
      </c>
    </row>
    <row r="101" spans="29:29" x14ac:dyDescent="0.25">
      <c r="AC101" s="42" t="s">
        <v>344</v>
      </c>
    </row>
    <row r="102" spans="29:29" x14ac:dyDescent="0.25">
      <c r="AC102" s="42" t="s">
        <v>345</v>
      </c>
    </row>
    <row r="103" spans="29:29" x14ac:dyDescent="0.25">
      <c r="AC103" s="42" t="s">
        <v>346</v>
      </c>
    </row>
    <row r="104" spans="29:29" x14ac:dyDescent="0.25">
      <c r="AC104" s="42" t="s">
        <v>347</v>
      </c>
    </row>
    <row r="105" spans="29:29" x14ac:dyDescent="0.25">
      <c r="AC105" s="42" t="s">
        <v>348</v>
      </c>
    </row>
    <row r="106" spans="29:29" x14ac:dyDescent="0.25">
      <c r="AC106" s="42" t="s">
        <v>349</v>
      </c>
    </row>
    <row r="107" spans="29:29" x14ac:dyDescent="0.25">
      <c r="AC107" s="42" t="s">
        <v>350</v>
      </c>
    </row>
    <row r="108" spans="29:29" x14ac:dyDescent="0.25">
      <c r="AC108" s="42" t="s">
        <v>351</v>
      </c>
    </row>
    <row r="109" spans="29:29" x14ac:dyDescent="0.25">
      <c r="AC109" s="42" t="s">
        <v>352</v>
      </c>
    </row>
    <row r="110" spans="29:29" x14ac:dyDescent="0.25">
      <c r="AC110" s="42" t="s">
        <v>353</v>
      </c>
    </row>
    <row r="111" spans="29:29" x14ac:dyDescent="0.25">
      <c r="AC111" s="42" t="s">
        <v>354</v>
      </c>
    </row>
    <row r="112" spans="29:29" x14ac:dyDescent="0.25">
      <c r="AC112" s="42" t="s">
        <v>355</v>
      </c>
    </row>
    <row r="113" spans="29:29" x14ac:dyDescent="0.25">
      <c r="AC113" s="42" t="s">
        <v>356</v>
      </c>
    </row>
    <row r="114" spans="29:29" x14ac:dyDescent="0.25">
      <c r="AC114" s="42" t="s">
        <v>357</v>
      </c>
    </row>
    <row r="115" spans="29:29" x14ac:dyDescent="0.25">
      <c r="AC115" s="42" t="s">
        <v>358</v>
      </c>
    </row>
    <row r="116" spans="29:29" x14ac:dyDescent="0.25">
      <c r="AC116" s="42" t="s">
        <v>359</v>
      </c>
    </row>
    <row r="117" spans="29:29" x14ac:dyDescent="0.25">
      <c r="AC117" s="42" t="s">
        <v>360</v>
      </c>
    </row>
    <row r="118" spans="29:29" x14ac:dyDescent="0.25">
      <c r="AC118" s="42" t="s">
        <v>361</v>
      </c>
    </row>
    <row r="119" spans="29:29" x14ac:dyDescent="0.25">
      <c r="AC119" s="42" t="s">
        <v>362</v>
      </c>
    </row>
    <row r="120" spans="29:29" x14ac:dyDescent="0.25">
      <c r="AC120" s="42" t="s">
        <v>363</v>
      </c>
    </row>
    <row r="121" spans="29:29" x14ac:dyDescent="0.25">
      <c r="AC121" s="42" t="s">
        <v>364</v>
      </c>
    </row>
    <row r="122" spans="29:29" x14ac:dyDescent="0.25">
      <c r="AC122" s="42" t="s">
        <v>365</v>
      </c>
    </row>
    <row r="123" spans="29:29" x14ac:dyDescent="0.25">
      <c r="AC123" s="42" t="s">
        <v>366</v>
      </c>
    </row>
    <row r="124" spans="29:29" x14ac:dyDescent="0.25">
      <c r="AC124" s="42" t="s">
        <v>367</v>
      </c>
    </row>
    <row r="125" spans="29:29" x14ac:dyDescent="0.25">
      <c r="AC125" s="42" t="s">
        <v>368</v>
      </c>
    </row>
    <row r="126" spans="29:29" x14ac:dyDescent="0.25">
      <c r="AC126" s="42" t="s">
        <v>369</v>
      </c>
    </row>
    <row r="127" spans="29:29" x14ac:dyDescent="0.25">
      <c r="AC127" s="42" t="s">
        <v>370</v>
      </c>
    </row>
    <row r="128" spans="29:29" x14ac:dyDescent="0.25">
      <c r="AC128" s="42" t="s">
        <v>371</v>
      </c>
    </row>
    <row r="129" spans="29:29" x14ac:dyDescent="0.25">
      <c r="AC129" s="42" t="s">
        <v>372</v>
      </c>
    </row>
    <row r="130" spans="29:29" x14ac:dyDescent="0.25">
      <c r="AC130" s="42" t="s">
        <v>373</v>
      </c>
    </row>
    <row r="131" spans="29:29" x14ac:dyDescent="0.25">
      <c r="AC131" s="42" t="s">
        <v>374</v>
      </c>
    </row>
    <row r="132" spans="29:29" x14ac:dyDescent="0.25">
      <c r="AC132" s="42" t="s">
        <v>375</v>
      </c>
    </row>
    <row r="133" spans="29:29" x14ac:dyDescent="0.25">
      <c r="AC133" s="42" t="s">
        <v>376</v>
      </c>
    </row>
    <row r="134" spans="29:29" x14ac:dyDescent="0.25">
      <c r="AC134" s="42" t="s">
        <v>377</v>
      </c>
    </row>
    <row r="135" spans="29:29" x14ac:dyDescent="0.25">
      <c r="AC135" s="42" t="s">
        <v>378</v>
      </c>
    </row>
    <row r="136" spans="29:29" x14ac:dyDescent="0.25">
      <c r="AC136" s="42" t="s">
        <v>379</v>
      </c>
    </row>
    <row r="137" spans="29:29" x14ac:dyDescent="0.25">
      <c r="AC137" s="42" t="s">
        <v>380</v>
      </c>
    </row>
    <row r="138" spans="29:29" x14ac:dyDescent="0.25">
      <c r="AC138" s="42" t="s">
        <v>381</v>
      </c>
    </row>
    <row r="139" spans="29:29" x14ac:dyDescent="0.25">
      <c r="AC139" s="42" t="s">
        <v>382</v>
      </c>
    </row>
    <row r="140" spans="29:29" x14ac:dyDescent="0.25">
      <c r="AC140" s="42" t="s">
        <v>383</v>
      </c>
    </row>
    <row r="141" spans="29:29" x14ac:dyDescent="0.25">
      <c r="AC141" s="42" t="s">
        <v>384</v>
      </c>
    </row>
    <row r="142" spans="29:29" x14ac:dyDescent="0.25">
      <c r="AC142" s="42" t="s">
        <v>385</v>
      </c>
    </row>
    <row r="143" spans="29:29" x14ac:dyDescent="0.25">
      <c r="AC143" s="42" t="s">
        <v>386</v>
      </c>
    </row>
    <row r="144" spans="29:29" x14ac:dyDescent="0.25">
      <c r="AC144" s="42" t="s">
        <v>387</v>
      </c>
    </row>
    <row r="145" spans="29:29" x14ac:dyDescent="0.25">
      <c r="AC145" s="42" t="s">
        <v>388</v>
      </c>
    </row>
    <row r="146" spans="29:29" x14ac:dyDescent="0.25">
      <c r="AC146" s="42" t="s">
        <v>389</v>
      </c>
    </row>
    <row r="147" spans="29:29" x14ac:dyDescent="0.25">
      <c r="AC147" s="42" t="s">
        <v>390</v>
      </c>
    </row>
    <row r="148" spans="29:29" x14ac:dyDescent="0.25">
      <c r="AC148" s="42" t="s">
        <v>391</v>
      </c>
    </row>
    <row r="149" spans="29:29" x14ac:dyDescent="0.25">
      <c r="AC149" s="42" t="s">
        <v>392</v>
      </c>
    </row>
    <row r="150" spans="29:29" x14ac:dyDescent="0.25">
      <c r="AC150" s="42" t="s">
        <v>393</v>
      </c>
    </row>
    <row r="151" spans="29:29" x14ac:dyDescent="0.25">
      <c r="AC151" s="42" t="s">
        <v>394</v>
      </c>
    </row>
    <row r="152" spans="29:29" x14ac:dyDescent="0.25">
      <c r="AC152" s="42" t="s">
        <v>395</v>
      </c>
    </row>
    <row r="153" spans="29:29" x14ac:dyDescent="0.25">
      <c r="AC153" s="42" t="s">
        <v>396</v>
      </c>
    </row>
    <row r="154" spans="29:29" x14ac:dyDescent="0.25">
      <c r="AC154" s="42" t="s">
        <v>397</v>
      </c>
    </row>
    <row r="155" spans="29:29" x14ac:dyDescent="0.25">
      <c r="AC155" s="42" t="s">
        <v>398</v>
      </c>
    </row>
    <row r="156" spans="29:29" x14ac:dyDescent="0.25">
      <c r="AC156" s="42" t="s">
        <v>399</v>
      </c>
    </row>
    <row r="157" spans="29:29" x14ac:dyDescent="0.25">
      <c r="AC157" s="42" t="s">
        <v>400</v>
      </c>
    </row>
    <row r="158" spans="29:29" x14ac:dyDescent="0.25">
      <c r="AC158" s="42" t="s">
        <v>401</v>
      </c>
    </row>
    <row r="159" spans="29:29" x14ac:dyDescent="0.25">
      <c r="AC159" s="42" t="s">
        <v>402</v>
      </c>
    </row>
    <row r="160" spans="29:29" x14ac:dyDescent="0.25">
      <c r="AC160" s="42" t="s">
        <v>403</v>
      </c>
    </row>
    <row r="161" spans="29:29" x14ac:dyDescent="0.25">
      <c r="AC161" s="42" t="s">
        <v>404</v>
      </c>
    </row>
    <row r="162" spans="29:29" x14ac:dyDescent="0.25">
      <c r="AC162" s="42" t="s">
        <v>405</v>
      </c>
    </row>
    <row r="163" spans="29:29" x14ac:dyDescent="0.25">
      <c r="AC163" s="42" t="s">
        <v>406</v>
      </c>
    </row>
    <row r="164" spans="29:29" x14ac:dyDescent="0.25">
      <c r="AC164" s="42" t="s">
        <v>407</v>
      </c>
    </row>
    <row r="165" spans="29:29" x14ac:dyDescent="0.25">
      <c r="AC165" s="42" t="s">
        <v>408</v>
      </c>
    </row>
    <row r="166" spans="29:29" x14ac:dyDescent="0.25">
      <c r="AC166" s="42" t="s">
        <v>409</v>
      </c>
    </row>
    <row r="167" spans="29:29" x14ac:dyDescent="0.25">
      <c r="AC167" s="42" t="s">
        <v>410</v>
      </c>
    </row>
    <row r="168" spans="29:29" x14ac:dyDescent="0.25">
      <c r="AC168" s="42" t="s">
        <v>411</v>
      </c>
    </row>
    <row r="169" spans="29:29" x14ac:dyDescent="0.25">
      <c r="AC169" s="42" t="s">
        <v>412</v>
      </c>
    </row>
    <row r="170" spans="29:29" x14ac:dyDescent="0.25">
      <c r="AC170" s="42" t="s">
        <v>413</v>
      </c>
    </row>
    <row r="171" spans="29:29" x14ac:dyDescent="0.25">
      <c r="AC171" s="42" t="s">
        <v>414</v>
      </c>
    </row>
    <row r="172" spans="29:29" x14ac:dyDescent="0.25">
      <c r="AC172" s="42" t="s">
        <v>415</v>
      </c>
    </row>
    <row r="173" spans="29:29" x14ac:dyDescent="0.25">
      <c r="AC173" s="42" t="s">
        <v>416</v>
      </c>
    </row>
    <row r="174" spans="29:29" x14ac:dyDescent="0.25">
      <c r="AC174" s="42" t="s">
        <v>417</v>
      </c>
    </row>
    <row r="175" spans="29:29" x14ac:dyDescent="0.25">
      <c r="AC175" s="42" t="s">
        <v>418</v>
      </c>
    </row>
    <row r="176" spans="29:29" x14ac:dyDescent="0.25">
      <c r="AC176" s="42" t="s">
        <v>419</v>
      </c>
    </row>
    <row r="177" spans="29:29" x14ac:dyDescent="0.25">
      <c r="AC177" s="42" t="s">
        <v>420</v>
      </c>
    </row>
    <row r="178" spans="29:29" x14ac:dyDescent="0.25">
      <c r="AC178" s="42" t="s">
        <v>421</v>
      </c>
    </row>
    <row r="179" spans="29:29" x14ac:dyDescent="0.25">
      <c r="AC179" s="42" t="s">
        <v>422</v>
      </c>
    </row>
    <row r="180" spans="29:29" x14ac:dyDescent="0.25">
      <c r="AC180" s="42" t="s">
        <v>423</v>
      </c>
    </row>
    <row r="181" spans="29:29" x14ac:dyDescent="0.25">
      <c r="AC181" s="42" t="s">
        <v>424</v>
      </c>
    </row>
    <row r="182" spans="29:29" x14ac:dyDescent="0.25">
      <c r="AC182" s="42" t="s">
        <v>425</v>
      </c>
    </row>
    <row r="183" spans="29:29" x14ac:dyDescent="0.25">
      <c r="AC183" s="42" t="s">
        <v>426</v>
      </c>
    </row>
    <row r="184" spans="29:29" x14ac:dyDescent="0.25">
      <c r="AC184" s="42" t="s">
        <v>427</v>
      </c>
    </row>
    <row r="185" spans="29:29" x14ac:dyDescent="0.25">
      <c r="AC185" s="42" t="s">
        <v>428</v>
      </c>
    </row>
    <row r="186" spans="29:29" x14ac:dyDescent="0.25">
      <c r="AC186" s="42" t="s">
        <v>429</v>
      </c>
    </row>
    <row r="187" spans="29:29" x14ac:dyDescent="0.25">
      <c r="AC187" s="42" t="s">
        <v>430</v>
      </c>
    </row>
    <row r="188" spans="29:29" x14ac:dyDescent="0.25">
      <c r="AC188" s="42" t="s">
        <v>431</v>
      </c>
    </row>
    <row r="189" spans="29:29" x14ac:dyDescent="0.25">
      <c r="AC189" s="42" t="s">
        <v>432</v>
      </c>
    </row>
    <row r="190" spans="29:29" x14ac:dyDescent="0.25">
      <c r="AC190" s="42" t="s">
        <v>433</v>
      </c>
    </row>
    <row r="191" spans="29:29" x14ac:dyDescent="0.25">
      <c r="AC191" s="42" t="s">
        <v>434</v>
      </c>
    </row>
    <row r="192" spans="29:29" x14ac:dyDescent="0.25">
      <c r="AC192" s="42" t="s">
        <v>435</v>
      </c>
    </row>
    <row r="193" spans="29:29" x14ac:dyDescent="0.25">
      <c r="AC193" s="42" t="s">
        <v>436</v>
      </c>
    </row>
    <row r="194" spans="29:29" x14ac:dyDescent="0.25">
      <c r="AC194" s="42" t="s">
        <v>437</v>
      </c>
    </row>
    <row r="195" spans="29:29" x14ac:dyDescent="0.25">
      <c r="AC195" s="42" t="s">
        <v>438</v>
      </c>
    </row>
    <row r="196" spans="29:29" x14ac:dyDescent="0.25">
      <c r="AC196" s="42" t="s">
        <v>439</v>
      </c>
    </row>
    <row r="197" spans="29:29" x14ac:dyDescent="0.25">
      <c r="AC197" s="42" t="s">
        <v>440</v>
      </c>
    </row>
    <row r="198" spans="29:29" x14ac:dyDescent="0.25">
      <c r="AC198" s="42" t="s">
        <v>441</v>
      </c>
    </row>
    <row r="199" spans="29:29" x14ac:dyDescent="0.25">
      <c r="AC199" s="42" t="s">
        <v>442</v>
      </c>
    </row>
    <row r="200" spans="29:29" x14ac:dyDescent="0.25">
      <c r="AC200" s="42" t="s">
        <v>443</v>
      </c>
    </row>
    <row r="201" spans="29:29" x14ac:dyDescent="0.25">
      <c r="AC201" s="42" t="s">
        <v>444</v>
      </c>
    </row>
    <row r="202" spans="29:29" x14ac:dyDescent="0.25">
      <c r="AC202" s="42" t="s">
        <v>445</v>
      </c>
    </row>
    <row r="203" spans="29:29" x14ac:dyDescent="0.25">
      <c r="AC203" s="42" t="s">
        <v>446</v>
      </c>
    </row>
    <row r="204" spans="29:29" x14ac:dyDescent="0.25">
      <c r="AC204" s="42" t="s">
        <v>447</v>
      </c>
    </row>
    <row r="205" spans="29:29" x14ac:dyDescent="0.25">
      <c r="AC205" s="42" t="s">
        <v>448</v>
      </c>
    </row>
    <row r="206" spans="29:29" x14ac:dyDescent="0.25">
      <c r="AC206" s="42" t="s">
        <v>449</v>
      </c>
    </row>
    <row r="207" spans="29:29" x14ac:dyDescent="0.25">
      <c r="AC207" s="42" t="s">
        <v>450</v>
      </c>
    </row>
    <row r="208" spans="29:29" x14ac:dyDescent="0.25">
      <c r="AC208" s="42" t="s">
        <v>451</v>
      </c>
    </row>
    <row r="209" spans="29:29" x14ac:dyDescent="0.25">
      <c r="AC209" s="42" t="s">
        <v>452</v>
      </c>
    </row>
    <row r="210" spans="29:29" x14ac:dyDescent="0.25">
      <c r="AC210" s="42" t="s">
        <v>453</v>
      </c>
    </row>
    <row r="211" spans="29:29" x14ac:dyDescent="0.25">
      <c r="AC211" s="42" t="s">
        <v>454</v>
      </c>
    </row>
    <row r="212" spans="29:29" x14ac:dyDescent="0.25">
      <c r="AC212" s="42" t="s">
        <v>455</v>
      </c>
    </row>
    <row r="213" spans="29:29" x14ac:dyDescent="0.25">
      <c r="AC213" s="42" t="s">
        <v>456</v>
      </c>
    </row>
    <row r="214" spans="29:29" x14ac:dyDescent="0.25">
      <c r="AC214" s="42" t="s">
        <v>457</v>
      </c>
    </row>
    <row r="215" spans="29:29" x14ac:dyDescent="0.25">
      <c r="AC215" s="42" t="s">
        <v>458</v>
      </c>
    </row>
    <row r="216" spans="29:29" x14ac:dyDescent="0.25">
      <c r="AC216" s="42" t="s">
        <v>459</v>
      </c>
    </row>
    <row r="217" spans="29:29" x14ac:dyDescent="0.25">
      <c r="AC217" s="42" t="s">
        <v>460</v>
      </c>
    </row>
    <row r="218" spans="29:29" x14ac:dyDescent="0.25">
      <c r="AC218" s="42" t="s">
        <v>461</v>
      </c>
    </row>
    <row r="219" spans="29:29" x14ac:dyDescent="0.25">
      <c r="AC219" s="42" t="s">
        <v>462</v>
      </c>
    </row>
    <row r="220" spans="29:29" x14ac:dyDescent="0.25">
      <c r="AC220" s="42" t="s">
        <v>463</v>
      </c>
    </row>
    <row r="221" spans="29:29" x14ac:dyDescent="0.25">
      <c r="AC221" s="42" t="s">
        <v>464</v>
      </c>
    </row>
    <row r="222" spans="29:29" x14ac:dyDescent="0.25">
      <c r="AC222" s="42" t="s">
        <v>465</v>
      </c>
    </row>
    <row r="223" spans="29:29" x14ac:dyDescent="0.25">
      <c r="AC223" s="42" t="s">
        <v>466</v>
      </c>
    </row>
    <row r="224" spans="29:29" x14ac:dyDescent="0.25">
      <c r="AC224" s="42" t="s">
        <v>467</v>
      </c>
    </row>
    <row r="225" spans="29:29" x14ac:dyDescent="0.25">
      <c r="AC225" s="42" t="s">
        <v>468</v>
      </c>
    </row>
    <row r="226" spans="29:29" x14ac:dyDescent="0.25">
      <c r="AC226" s="42" t="s">
        <v>469</v>
      </c>
    </row>
    <row r="227" spans="29:29" x14ac:dyDescent="0.25">
      <c r="AC227" s="42" t="s">
        <v>470</v>
      </c>
    </row>
    <row r="228" spans="29:29" x14ac:dyDescent="0.25">
      <c r="AC228" s="42" t="s">
        <v>471</v>
      </c>
    </row>
    <row r="229" spans="29:29" x14ac:dyDescent="0.25">
      <c r="AC229" s="42" t="s">
        <v>472</v>
      </c>
    </row>
    <row r="230" spans="29:29" x14ac:dyDescent="0.25">
      <c r="AC230" s="42" t="s">
        <v>473</v>
      </c>
    </row>
    <row r="231" spans="29:29" x14ac:dyDescent="0.25">
      <c r="AC231" s="42" t="s">
        <v>474</v>
      </c>
    </row>
    <row r="232" spans="29:29" x14ac:dyDescent="0.25">
      <c r="AC232" s="42" t="s">
        <v>475</v>
      </c>
    </row>
    <row r="233" spans="29:29" x14ac:dyDescent="0.25">
      <c r="AC233" s="42" t="s">
        <v>476</v>
      </c>
    </row>
    <row r="234" spans="29:29" x14ac:dyDescent="0.25">
      <c r="AC234" s="42" t="s">
        <v>477</v>
      </c>
    </row>
    <row r="235" spans="29:29" x14ac:dyDescent="0.25">
      <c r="AC235" s="42" t="s">
        <v>478</v>
      </c>
    </row>
    <row r="236" spans="29:29" x14ac:dyDescent="0.25">
      <c r="AC236" s="42" t="s">
        <v>479</v>
      </c>
    </row>
    <row r="237" spans="29:29" x14ac:dyDescent="0.25">
      <c r="AC237" s="42" t="s">
        <v>480</v>
      </c>
    </row>
    <row r="238" spans="29:29" x14ac:dyDescent="0.25">
      <c r="AC238" s="42" t="s">
        <v>481</v>
      </c>
    </row>
    <row r="239" spans="29:29" x14ac:dyDescent="0.25">
      <c r="AC239" s="42" t="s">
        <v>482</v>
      </c>
    </row>
    <row r="240" spans="29:29" x14ac:dyDescent="0.25">
      <c r="AC240" s="42" t="s">
        <v>483</v>
      </c>
    </row>
    <row r="241" spans="29:29" x14ac:dyDescent="0.25">
      <c r="AC241" s="42" t="s">
        <v>484</v>
      </c>
    </row>
    <row r="242" spans="29:29" x14ac:dyDescent="0.25">
      <c r="AC242" s="42" t="s">
        <v>485</v>
      </c>
    </row>
    <row r="243" spans="29:29" x14ac:dyDescent="0.25">
      <c r="AC243" s="42" t="s">
        <v>486</v>
      </c>
    </row>
    <row r="244" spans="29:29" x14ac:dyDescent="0.25">
      <c r="AC244" s="42" t="s">
        <v>487</v>
      </c>
    </row>
    <row r="245" spans="29:29" x14ac:dyDescent="0.25">
      <c r="AC245" s="42" t="s">
        <v>488</v>
      </c>
    </row>
    <row r="246" spans="29:29" x14ac:dyDescent="0.25">
      <c r="AC246" s="42" t="s">
        <v>489</v>
      </c>
    </row>
    <row r="247" spans="29:29" x14ac:dyDescent="0.25">
      <c r="AC247" s="42" t="s">
        <v>490</v>
      </c>
    </row>
    <row r="248" spans="29:29" x14ac:dyDescent="0.25">
      <c r="AC248" s="42" t="s">
        <v>491</v>
      </c>
    </row>
    <row r="249" spans="29:29" x14ac:dyDescent="0.25">
      <c r="AC249" s="42" t="s">
        <v>492</v>
      </c>
    </row>
    <row r="250" spans="29:29" x14ac:dyDescent="0.25">
      <c r="AC250" s="42" t="s">
        <v>493</v>
      </c>
    </row>
    <row r="251" spans="29:29" x14ac:dyDescent="0.25">
      <c r="AC251" s="42" t="s">
        <v>494</v>
      </c>
    </row>
    <row r="252" spans="29:29" x14ac:dyDescent="0.25">
      <c r="AC252" s="42" t="s">
        <v>495</v>
      </c>
    </row>
    <row r="253" spans="29:29" x14ac:dyDescent="0.25">
      <c r="AC253" s="42" t="s">
        <v>496</v>
      </c>
    </row>
    <row r="254" spans="29:29" x14ac:dyDescent="0.25">
      <c r="AC254" s="42" t="s">
        <v>497</v>
      </c>
    </row>
    <row r="255" spans="29:29" x14ac:dyDescent="0.25">
      <c r="AC255" s="42" t="s">
        <v>498</v>
      </c>
    </row>
    <row r="256" spans="29:29" x14ac:dyDescent="0.25">
      <c r="AC256" s="42" t="s">
        <v>499</v>
      </c>
    </row>
    <row r="257" spans="29:29" x14ac:dyDescent="0.25">
      <c r="AC257" s="42" t="s">
        <v>500</v>
      </c>
    </row>
    <row r="258" spans="29:29" x14ac:dyDescent="0.25">
      <c r="AC258" s="42" t="s">
        <v>501</v>
      </c>
    </row>
    <row r="259" spans="29:29" x14ac:dyDescent="0.25">
      <c r="AC259" s="42" t="s">
        <v>502</v>
      </c>
    </row>
    <row r="260" spans="29:29" x14ac:dyDescent="0.25">
      <c r="AC260" s="42" t="s">
        <v>503</v>
      </c>
    </row>
    <row r="261" spans="29:29" x14ac:dyDescent="0.25">
      <c r="AC261" s="42" t="s">
        <v>504</v>
      </c>
    </row>
    <row r="262" spans="29:29" x14ac:dyDescent="0.25">
      <c r="AC262" s="42" t="s">
        <v>505</v>
      </c>
    </row>
    <row r="263" spans="29:29" x14ac:dyDescent="0.25">
      <c r="AC263" s="42" t="s">
        <v>506</v>
      </c>
    </row>
    <row r="264" spans="29:29" x14ac:dyDescent="0.25">
      <c r="AC264" s="42" t="s">
        <v>507</v>
      </c>
    </row>
    <row r="265" spans="29:29" x14ac:dyDescent="0.25">
      <c r="AC265" s="42" t="s">
        <v>508</v>
      </c>
    </row>
    <row r="266" spans="29:29" x14ac:dyDescent="0.25">
      <c r="AC266" s="42" t="s">
        <v>509</v>
      </c>
    </row>
    <row r="267" spans="29:29" x14ac:dyDescent="0.25">
      <c r="AC267" s="42" t="s">
        <v>510</v>
      </c>
    </row>
    <row r="268" spans="29:29" x14ac:dyDescent="0.25">
      <c r="AC268" s="42" t="s">
        <v>511</v>
      </c>
    </row>
    <row r="269" spans="29:29" x14ac:dyDescent="0.25">
      <c r="AC269" s="42" t="s">
        <v>512</v>
      </c>
    </row>
    <row r="270" spans="29:29" x14ac:dyDescent="0.25">
      <c r="AC270" s="42" t="s">
        <v>513</v>
      </c>
    </row>
    <row r="271" spans="29:29" x14ac:dyDescent="0.25">
      <c r="AC271" s="42" t="s">
        <v>514</v>
      </c>
    </row>
    <row r="272" spans="29:29" x14ac:dyDescent="0.25">
      <c r="AC272" s="42" t="s">
        <v>515</v>
      </c>
    </row>
    <row r="273" spans="29:29" x14ac:dyDescent="0.25">
      <c r="AC273" s="42" t="s">
        <v>516</v>
      </c>
    </row>
    <row r="274" spans="29:29" x14ac:dyDescent="0.25">
      <c r="AC274" s="42" t="s">
        <v>517</v>
      </c>
    </row>
    <row r="275" spans="29:29" x14ac:dyDescent="0.25">
      <c r="AC275" s="42" t="s">
        <v>518</v>
      </c>
    </row>
    <row r="276" spans="29:29" x14ac:dyDescent="0.25">
      <c r="AC276" s="42" t="s">
        <v>519</v>
      </c>
    </row>
    <row r="277" spans="29:29" x14ac:dyDescent="0.25">
      <c r="AC277" s="42" t="s">
        <v>520</v>
      </c>
    </row>
    <row r="278" spans="29:29" x14ac:dyDescent="0.25">
      <c r="AC278" s="42" t="s">
        <v>521</v>
      </c>
    </row>
    <row r="279" spans="29:29" x14ac:dyDescent="0.25">
      <c r="AC279" s="42" t="s">
        <v>522</v>
      </c>
    </row>
    <row r="280" spans="29:29" x14ac:dyDescent="0.25">
      <c r="AC280" s="42" t="s">
        <v>523</v>
      </c>
    </row>
    <row r="281" spans="29:29" x14ac:dyDescent="0.25">
      <c r="AC281" s="42" t="s">
        <v>524</v>
      </c>
    </row>
    <row r="282" spans="29:29" x14ac:dyDescent="0.25">
      <c r="AC282" s="42" t="s">
        <v>525</v>
      </c>
    </row>
    <row r="283" spans="29:29" x14ac:dyDescent="0.25">
      <c r="AC283" s="42" t="s">
        <v>526</v>
      </c>
    </row>
    <row r="284" spans="29:29" x14ac:dyDescent="0.25">
      <c r="AC284" s="42" t="s">
        <v>527</v>
      </c>
    </row>
    <row r="285" spans="29:29" x14ac:dyDescent="0.25">
      <c r="AC285" s="42" t="s">
        <v>528</v>
      </c>
    </row>
    <row r="286" spans="29:29" x14ac:dyDescent="0.25">
      <c r="AC286" s="42" t="s">
        <v>529</v>
      </c>
    </row>
    <row r="287" spans="29:29" x14ac:dyDescent="0.25">
      <c r="AC287" s="42" t="s">
        <v>530</v>
      </c>
    </row>
    <row r="288" spans="29:29" x14ac:dyDescent="0.25">
      <c r="AC288" s="42" t="s">
        <v>531</v>
      </c>
    </row>
    <row r="289" spans="29:29" x14ac:dyDescent="0.25">
      <c r="AC289" s="42" t="s">
        <v>532</v>
      </c>
    </row>
    <row r="290" spans="29:29" x14ac:dyDescent="0.25">
      <c r="AC290" s="42" t="s">
        <v>533</v>
      </c>
    </row>
    <row r="291" spans="29:29" x14ac:dyDescent="0.25">
      <c r="AC291" s="42" t="s">
        <v>534</v>
      </c>
    </row>
    <row r="292" spans="29:29" x14ac:dyDescent="0.25">
      <c r="AC292" s="42" t="s">
        <v>535</v>
      </c>
    </row>
    <row r="293" spans="29:29" x14ac:dyDescent="0.25">
      <c r="AC293" s="42" t="s">
        <v>536</v>
      </c>
    </row>
    <row r="294" spans="29:29" x14ac:dyDescent="0.25">
      <c r="AC294" s="42" t="s">
        <v>537</v>
      </c>
    </row>
    <row r="295" spans="29:29" x14ac:dyDescent="0.25">
      <c r="AC295" s="42" t="s">
        <v>538</v>
      </c>
    </row>
    <row r="296" spans="29:29" x14ac:dyDescent="0.25">
      <c r="AC296" s="42" t="s">
        <v>539</v>
      </c>
    </row>
    <row r="297" spans="29:29" x14ac:dyDescent="0.25">
      <c r="AC297" s="42" t="s">
        <v>540</v>
      </c>
    </row>
    <row r="298" spans="29:29" x14ac:dyDescent="0.25">
      <c r="AC298" s="42" t="s">
        <v>541</v>
      </c>
    </row>
    <row r="299" spans="29:29" x14ac:dyDescent="0.25">
      <c r="AC299" s="42" t="s">
        <v>542</v>
      </c>
    </row>
    <row r="300" spans="29:29" x14ac:dyDescent="0.25">
      <c r="AC300" s="42" t="s">
        <v>543</v>
      </c>
    </row>
    <row r="301" spans="29:29" x14ac:dyDescent="0.25">
      <c r="AC301" s="42" t="s">
        <v>544</v>
      </c>
    </row>
    <row r="302" spans="29:29" x14ac:dyDescent="0.25">
      <c r="AC302" s="42" t="s">
        <v>545</v>
      </c>
    </row>
    <row r="303" spans="29:29" x14ac:dyDescent="0.25">
      <c r="AC303" s="42" t="s">
        <v>546</v>
      </c>
    </row>
    <row r="304" spans="29:29" x14ac:dyDescent="0.25">
      <c r="AC304" s="42" t="s">
        <v>547</v>
      </c>
    </row>
    <row r="305" spans="29:29" x14ac:dyDescent="0.25">
      <c r="AC305" s="42" t="s">
        <v>548</v>
      </c>
    </row>
    <row r="306" spans="29:29" x14ac:dyDescent="0.25">
      <c r="AC306" s="42" t="s">
        <v>549</v>
      </c>
    </row>
    <row r="307" spans="29:29" x14ac:dyDescent="0.25">
      <c r="AC307" s="42" t="s">
        <v>550</v>
      </c>
    </row>
    <row r="308" spans="29:29" x14ac:dyDescent="0.25">
      <c r="AC308" s="42" t="s">
        <v>551</v>
      </c>
    </row>
    <row r="309" spans="29:29" x14ac:dyDescent="0.25">
      <c r="AC309" s="42" t="s">
        <v>552</v>
      </c>
    </row>
    <row r="310" spans="29:29" x14ac:dyDescent="0.25">
      <c r="AC310" s="42" t="s">
        <v>553</v>
      </c>
    </row>
    <row r="311" spans="29:29" x14ac:dyDescent="0.25">
      <c r="AC311" s="42" t="s">
        <v>554</v>
      </c>
    </row>
    <row r="312" spans="29:29" x14ac:dyDescent="0.25">
      <c r="AC312" s="42" t="s">
        <v>555</v>
      </c>
    </row>
    <row r="313" spans="29:29" x14ac:dyDescent="0.25">
      <c r="AC313" s="42" t="s">
        <v>556</v>
      </c>
    </row>
    <row r="314" spans="29:29" x14ac:dyDescent="0.25">
      <c r="AC314" s="42" t="s">
        <v>557</v>
      </c>
    </row>
    <row r="315" spans="29:29" x14ac:dyDescent="0.25">
      <c r="AC315" s="42" t="s">
        <v>558</v>
      </c>
    </row>
    <row r="316" spans="29:29" x14ac:dyDescent="0.25">
      <c r="AC316" s="42" t="s">
        <v>559</v>
      </c>
    </row>
    <row r="317" spans="29:29" x14ac:dyDescent="0.25">
      <c r="AC317" s="42" t="s">
        <v>560</v>
      </c>
    </row>
    <row r="318" spans="29:29" x14ac:dyDescent="0.25">
      <c r="AC318" s="42" t="s">
        <v>561</v>
      </c>
    </row>
    <row r="319" spans="29:29" x14ac:dyDescent="0.25">
      <c r="AC319" s="42" t="s">
        <v>562</v>
      </c>
    </row>
    <row r="320" spans="29:29" x14ac:dyDescent="0.25">
      <c r="AC320" s="42" t="s">
        <v>563</v>
      </c>
    </row>
    <row r="321" spans="29:29" x14ac:dyDescent="0.25">
      <c r="AC321" s="42" t="s">
        <v>564</v>
      </c>
    </row>
    <row r="322" spans="29:29" x14ac:dyDescent="0.25">
      <c r="AC322" s="42" t="s">
        <v>565</v>
      </c>
    </row>
    <row r="323" spans="29:29" x14ac:dyDescent="0.25">
      <c r="AC323" s="42" t="s">
        <v>566</v>
      </c>
    </row>
    <row r="324" spans="29:29" x14ac:dyDescent="0.25">
      <c r="AC324" s="42" t="s">
        <v>567</v>
      </c>
    </row>
    <row r="325" spans="29:29" x14ac:dyDescent="0.25">
      <c r="AC325" s="42" t="s">
        <v>568</v>
      </c>
    </row>
    <row r="326" spans="29:29" x14ac:dyDescent="0.25">
      <c r="AC326" s="42" t="s">
        <v>569</v>
      </c>
    </row>
    <row r="327" spans="29:29" x14ac:dyDescent="0.25">
      <c r="AC327" s="42" t="s">
        <v>570</v>
      </c>
    </row>
    <row r="328" spans="29:29" x14ac:dyDescent="0.25">
      <c r="AC328" s="42" t="s">
        <v>571</v>
      </c>
    </row>
    <row r="329" spans="29:29" x14ac:dyDescent="0.25">
      <c r="AC329" s="42" t="s">
        <v>572</v>
      </c>
    </row>
    <row r="330" spans="29:29" x14ac:dyDescent="0.25">
      <c r="AC330" s="42" t="s">
        <v>573</v>
      </c>
    </row>
    <row r="331" spans="29:29" x14ac:dyDescent="0.25">
      <c r="AC331" s="42" t="s">
        <v>574</v>
      </c>
    </row>
    <row r="332" spans="29:29" x14ac:dyDescent="0.25">
      <c r="AC332" s="42" t="s">
        <v>575</v>
      </c>
    </row>
    <row r="333" spans="29:29" x14ac:dyDescent="0.25">
      <c r="AC333" s="42" t="s">
        <v>576</v>
      </c>
    </row>
    <row r="334" spans="29:29" x14ac:dyDescent="0.25">
      <c r="AC334" s="42" t="s">
        <v>577</v>
      </c>
    </row>
    <row r="335" spans="29:29" x14ac:dyDescent="0.25">
      <c r="AC335" s="42" t="s">
        <v>578</v>
      </c>
    </row>
    <row r="336" spans="29:29" x14ac:dyDescent="0.25">
      <c r="AC336" s="42" t="s">
        <v>579</v>
      </c>
    </row>
    <row r="337" spans="29:29" x14ac:dyDescent="0.25">
      <c r="AC337" s="42" t="s">
        <v>580</v>
      </c>
    </row>
    <row r="338" spans="29:29" x14ac:dyDescent="0.25">
      <c r="AC338" s="42" t="s">
        <v>581</v>
      </c>
    </row>
    <row r="339" spans="29:29" x14ac:dyDescent="0.25">
      <c r="AC339" s="42" t="s">
        <v>582</v>
      </c>
    </row>
    <row r="340" spans="29:29" x14ac:dyDescent="0.25">
      <c r="AC340" s="42" t="s">
        <v>583</v>
      </c>
    </row>
    <row r="341" spans="29:29" x14ac:dyDescent="0.25">
      <c r="AC341" s="42" t="s">
        <v>584</v>
      </c>
    </row>
    <row r="342" spans="29:29" x14ac:dyDescent="0.25">
      <c r="AC342" s="42" t="s">
        <v>585</v>
      </c>
    </row>
    <row r="343" spans="29:29" x14ac:dyDescent="0.25">
      <c r="AC343" s="42" t="s">
        <v>586</v>
      </c>
    </row>
    <row r="344" spans="29:29" x14ac:dyDescent="0.25">
      <c r="AC344" s="42" t="s">
        <v>587</v>
      </c>
    </row>
    <row r="345" spans="29:29" x14ac:dyDescent="0.25">
      <c r="AC345" s="42" t="s">
        <v>588</v>
      </c>
    </row>
    <row r="346" spans="29:29" x14ac:dyDescent="0.25">
      <c r="AC346" s="42" t="s">
        <v>589</v>
      </c>
    </row>
    <row r="347" spans="29:29" x14ac:dyDescent="0.25">
      <c r="AC347" s="42" t="s">
        <v>590</v>
      </c>
    </row>
    <row r="348" spans="29:29" x14ac:dyDescent="0.25">
      <c r="AC348" s="42" t="s">
        <v>591</v>
      </c>
    </row>
    <row r="349" spans="29:29" x14ac:dyDescent="0.25">
      <c r="AC349" s="42" t="s">
        <v>592</v>
      </c>
    </row>
    <row r="350" spans="29:29" x14ac:dyDescent="0.25">
      <c r="AC350" s="42" t="s">
        <v>593</v>
      </c>
    </row>
    <row r="351" spans="29:29" x14ac:dyDescent="0.25">
      <c r="AC351" s="42" t="s">
        <v>594</v>
      </c>
    </row>
    <row r="352" spans="29:29" x14ac:dyDescent="0.25">
      <c r="AC352" s="42" t="s">
        <v>595</v>
      </c>
    </row>
    <row r="353" spans="29:29" x14ac:dyDescent="0.25">
      <c r="AC353" s="42" t="s">
        <v>596</v>
      </c>
    </row>
    <row r="354" spans="29:29" x14ac:dyDescent="0.25">
      <c r="AC354" s="42" t="s">
        <v>597</v>
      </c>
    </row>
    <row r="355" spans="29:29" x14ac:dyDescent="0.25">
      <c r="AC355" s="42" t="s">
        <v>598</v>
      </c>
    </row>
    <row r="356" spans="29:29" x14ac:dyDescent="0.25">
      <c r="AC356" s="42" t="s">
        <v>599</v>
      </c>
    </row>
    <row r="357" spans="29:29" x14ac:dyDescent="0.25">
      <c r="AC357" s="42" t="s">
        <v>600</v>
      </c>
    </row>
    <row r="358" spans="29:29" x14ac:dyDescent="0.25">
      <c r="AC358" s="42" t="s">
        <v>601</v>
      </c>
    </row>
    <row r="359" spans="29:29" x14ac:dyDescent="0.25">
      <c r="AC359" s="42" t="s">
        <v>602</v>
      </c>
    </row>
    <row r="360" spans="29:29" x14ac:dyDescent="0.25">
      <c r="AC360" s="42" t="s">
        <v>603</v>
      </c>
    </row>
    <row r="361" spans="29:29" x14ac:dyDescent="0.25">
      <c r="AC361" s="42" t="s">
        <v>604</v>
      </c>
    </row>
    <row r="362" spans="29:29" x14ac:dyDescent="0.25">
      <c r="AC362" s="42" t="s">
        <v>605</v>
      </c>
    </row>
    <row r="363" spans="29:29" x14ac:dyDescent="0.25">
      <c r="AC363" s="42" t="s">
        <v>606</v>
      </c>
    </row>
    <row r="364" spans="29:29" x14ac:dyDescent="0.25">
      <c r="AC364" s="42" t="s">
        <v>607</v>
      </c>
    </row>
    <row r="365" spans="29:29" x14ac:dyDescent="0.25">
      <c r="AC365" s="42" t="s">
        <v>608</v>
      </c>
    </row>
    <row r="366" spans="29:29" x14ac:dyDescent="0.25">
      <c r="AC366" s="42" t="s">
        <v>609</v>
      </c>
    </row>
    <row r="367" spans="29:29" x14ac:dyDescent="0.25">
      <c r="AC367" s="42" t="s">
        <v>610</v>
      </c>
    </row>
    <row r="368" spans="29:29" x14ac:dyDescent="0.25">
      <c r="AC368" s="42" t="s">
        <v>611</v>
      </c>
    </row>
    <row r="369" spans="29:29" x14ac:dyDescent="0.25">
      <c r="AC369" s="42" t="s">
        <v>612</v>
      </c>
    </row>
    <row r="370" spans="29:29" x14ac:dyDescent="0.25">
      <c r="AC370" s="42" t="s">
        <v>613</v>
      </c>
    </row>
    <row r="371" spans="29:29" x14ac:dyDescent="0.25">
      <c r="AC371" s="42" t="s">
        <v>614</v>
      </c>
    </row>
    <row r="372" spans="29:29" x14ac:dyDescent="0.25">
      <c r="AC372" s="42" t="s">
        <v>615</v>
      </c>
    </row>
    <row r="373" spans="29:29" x14ac:dyDescent="0.25">
      <c r="AC373" s="42" t="s">
        <v>616</v>
      </c>
    </row>
    <row r="374" spans="29:29" x14ac:dyDescent="0.25">
      <c r="AC374" s="42" t="s">
        <v>617</v>
      </c>
    </row>
    <row r="375" spans="29:29" x14ac:dyDescent="0.25">
      <c r="AC375" s="42" t="s">
        <v>618</v>
      </c>
    </row>
    <row r="376" spans="29:29" x14ac:dyDescent="0.25">
      <c r="AC376" s="42" t="s">
        <v>619</v>
      </c>
    </row>
    <row r="377" spans="29:29" x14ac:dyDescent="0.25">
      <c r="AC377" s="42" t="s">
        <v>620</v>
      </c>
    </row>
    <row r="378" spans="29:29" x14ac:dyDescent="0.25">
      <c r="AC378" s="42" t="s">
        <v>621</v>
      </c>
    </row>
    <row r="379" spans="29:29" x14ac:dyDescent="0.25">
      <c r="AC379" s="42" t="s">
        <v>622</v>
      </c>
    </row>
    <row r="380" spans="29:29" x14ac:dyDescent="0.25">
      <c r="AC380" s="42" t="s">
        <v>623</v>
      </c>
    </row>
    <row r="381" spans="29:29" x14ac:dyDescent="0.25">
      <c r="AC381" s="42" t="s">
        <v>624</v>
      </c>
    </row>
    <row r="382" spans="29:29" x14ac:dyDescent="0.25">
      <c r="AC382" s="42" t="s">
        <v>625</v>
      </c>
    </row>
    <row r="383" spans="29:29" x14ac:dyDescent="0.25">
      <c r="AC383" s="42" t="s">
        <v>626</v>
      </c>
    </row>
    <row r="384" spans="29:29" x14ac:dyDescent="0.25">
      <c r="AC384" s="42" t="s">
        <v>627</v>
      </c>
    </row>
    <row r="385" spans="29:29" x14ac:dyDescent="0.25">
      <c r="AC385" s="42" t="s">
        <v>628</v>
      </c>
    </row>
    <row r="386" spans="29:29" x14ac:dyDescent="0.25">
      <c r="AC386" s="42" t="s">
        <v>629</v>
      </c>
    </row>
    <row r="387" spans="29:29" x14ac:dyDescent="0.25">
      <c r="AC387" s="42" t="s">
        <v>630</v>
      </c>
    </row>
    <row r="388" spans="29:29" x14ac:dyDescent="0.25">
      <c r="AC388" s="42" t="s">
        <v>631</v>
      </c>
    </row>
    <row r="389" spans="29:29" x14ac:dyDescent="0.25">
      <c r="AC389" s="42" t="s">
        <v>632</v>
      </c>
    </row>
    <row r="390" spans="29:29" x14ac:dyDescent="0.25">
      <c r="AC390" s="42" t="s">
        <v>633</v>
      </c>
    </row>
    <row r="391" spans="29:29" x14ac:dyDescent="0.25">
      <c r="AC391" s="42" t="s">
        <v>634</v>
      </c>
    </row>
    <row r="392" spans="29:29" x14ac:dyDescent="0.25">
      <c r="AC392" s="42" t="s">
        <v>635</v>
      </c>
    </row>
    <row r="393" spans="29:29" x14ac:dyDescent="0.25">
      <c r="AC393" s="42" t="s">
        <v>636</v>
      </c>
    </row>
    <row r="394" spans="29:29" x14ac:dyDescent="0.25">
      <c r="AC394" s="42" t="s">
        <v>637</v>
      </c>
    </row>
    <row r="395" spans="29:29" x14ac:dyDescent="0.25">
      <c r="AC395" s="42" t="s">
        <v>638</v>
      </c>
    </row>
    <row r="396" spans="29:29" x14ac:dyDescent="0.25">
      <c r="AC396" s="42" t="s">
        <v>639</v>
      </c>
    </row>
    <row r="397" spans="29:29" x14ac:dyDescent="0.25">
      <c r="AC397" s="42" t="s">
        <v>640</v>
      </c>
    </row>
    <row r="398" spans="29:29" x14ac:dyDescent="0.25">
      <c r="AC398" s="42" t="s">
        <v>641</v>
      </c>
    </row>
    <row r="399" spans="29:29" x14ac:dyDescent="0.25">
      <c r="AC399" s="42" t="s">
        <v>642</v>
      </c>
    </row>
    <row r="400" spans="29:29" x14ac:dyDescent="0.25">
      <c r="AC400" s="42" t="s">
        <v>643</v>
      </c>
    </row>
    <row r="401" spans="29:29" x14ac:dyDescent="0.25">
      <c r="AC401" s="42" t="s">
        <v>644</v>
      </c>
    </row>
    <row r="402" spans="29:29" x14ac:dyDescent="0.25">
      <c r="AC402" s="42" t="s">
        <v>645</v>
      </c>
    </row>
    <row r="403" spans="29:29" x14ac:dyDescent="0.25">
      <c r="AC403" s="42" t="s">
        <v>646</v>
      </c>
    </row>
    <row r="404" spans="29:29" x14ac:dyDescent="0.25">
      <c r="AC404" s="42" t="s">
        <v>647</v>
      </c>
    </row>
    <row r="405" spans="29:29" x14ac:dyDescent="0.25">
      <c r="AC405" s="42" t="s">
        <v>648</v>
      </c>
    </row>
    <row r="406" spans="29:29" x14ac:dyDescent="0.25">
      <c r="AC406" s="42" t="s">
        <v>649</v>
      </c>
    </row>
    <row r="407" spans="29:29" x14ac:dyDescent="0.25">
      <c r="AC407" s="42" t="s">
        <v>650</v>
      </c>
    </row>
    <row r="408" spans="29:29" x14ac:dyDescent="0.25">
      <c r="AC408" s="42" t="s">
        <v>651</v>
      </c>
    </row>
    <row r="409" spans="29:29" x14ac:dyDescent="0.25">
      <c r="AC409" s="42" t="s">
        <v>652</v>
      </c>
    </row>
    <row r="410" spans="29:29" x14ac:dyDescent="0.25">
      <c r="AC410" s="42" t="s">
        <v>653</v>
      </c>
    </row>
    <row r="411" spans="29:29" x14ac:dyDescent="0.25">
      <c r="AC411" s="42" t="s">
        <v>654</v>
      </c>
    </row>
    <row r="412" spans="29:29" x14ac:dyDescent="0.25">
      <c r="AC412" s="42" t="s">
        <v>655</v>
      </c>
    </row>
    <row r="413" spans="29:29" x14ac:dyDescent="0.25">
      <c r="AC413" s="42" t="s">
        <v>656</v>
      </c>
    </row>
    <row r="414" spans="29:29" x14ac:dyDescent="0.25">
      <c r="AC414" s="42" t="s">
        <v>657</v>
      </c>
    </row>
    <row r="415" spans="29:29" x14ac:dyDescent="0.25">
      <c r="AC415" s="42" t="s">
        <v>658</v>
      </c>
    </row>
    <row r="416" spans="29:29" x14ac:dyDescent="0.25">
      <c r="AC416" s="42" t="s">
        <v>659</v>
      </c>
    </row>
    <row r="417" spans="29:29" x14ac:dyDescent="0.25">
      <c r="AC417" s="42" t="s">
        <v>660</v>
      </c>
    </row>
    <row r="418" spans="29:29" x14ac:dyDescent="0.25">
      <c r="AC418" s="42" t="s">
        <v>661</v>
      </c>
    </row>
    <row r="419" spans="29:29" x14ac:dyDescent="0.25">
      <c r="AC419" s="42" t="s">
        <v>662</v>
      </c>
    </row>
    <row r="420" spans="29:29" x14ac:dyDescent="0.25">
      <c r="AC420" s="42" t="s">
        <v>663</v>
      </c>
    </row>
    <row r="421" spans="29:29" x14ac:dyDescent="0.25">
      <c r="AC421" s="42" t="s">
        <v>664</v>
      </c>
    </row>
    <row r="422" spans="29:29" x14ac:dyDescent="0.25">
      <c r="AC422" s="42" t="s">
        <v>665</v>
      </c>
    </row>
    <row r="423" spans="29:29" x14ac:dyDescent="0.25">
      <c r="AC423" s="42" t="s">
        <v>666</v>
      </c>
    </row>
    <row r="424" spans="29:29" x14ac:dyDescent="0.25">
      <c r="AC424" s="40"/>
    </row>
    <row r="425" spans="29:29" x14ac:dyDescent="0.25">
      <c r="AC425" s="42" t="s">
        <v>667</v>
      </c>
    </row>
    <row r="426" spans="29:29" x14ac:dyDescent="0.25">
      <c r="AC426" s="42" t="s">
        <v>284</v>
      </c>
    </row>
    <row r="427" spans="29:29" x14ac:dyDescent="0.25">
      <c r="AC427" s="42" t="s">
        <v>668</v>
      </c>
    </row>
    <row r="428" spans="29:29" x14ac:dyDescent="0.25">
      <c r="AC428" s="42" t="s">
        <v>669</v>
      </c>
    </row>
    <row r="429" spans="29:29" x14ac:dyDescent="0.25">
      <c r="AC429" s="42" t="s">
        <v>670</v>
      </c>
    </row>
    <row r="430" spans="29:29" x14ac:dyDescent="0.25">
      <c r="AC430" s="42" t="s">
        <v>671</v>
      </c>
    </row>
    <row r="431" spans="29:29" x14ac:dyDescent="0.25">
      <c r="AC431" s="42" t="s">
        <v>672</v>
      </c>
    </row>
    <row r="432" spans="29:29" x14ac:dyDescent="0.25">
      <c r="AC432" s="42" t="s">
        <v>673</v>
      </c>
    </row>
    <row r="433" spans="29:29" x14ac:dyDescent="0.25">
      <c r="AC433" s="42" t="s">
        <v>674</v>
      </c>
    </row>
    <row r="434" spans="29:29" x14ac:dyDescent="0.25">
      <c r="AC434" s="42" t="s">
        <v>675</v>
      </c>
    </row>
    <row r="435" spans="29:29" x14ac:dyDescent="0.25">
      <c r="AC435" s="42" t="s">
        <v>676</v>
      </c>
    </row>
    <row r="436" spans="29:29" x14ac:dyDescent="0.25">
      <c r="AC436" s="42" t="s">
        <v>677</v>
      </c>
    </row>
    <row r="437" spans="29:29" x14ac:dyDescent="0.25">
      <c r="AC437" s="42" t="s">
        <v>678</v>
      </c>
    </row>
    <row r="438" spans="29:29" x14ac:dyDescent="0.25">
      <c r="AC438" s="42" t="s">
        <v>679</v>
      </c>
    </row>
    <row r="439" spans="29:29" x14ac:dyDescent="0.25">
      <c r="AC439" s="42" t="s">
        <v>680</v>
      </c>
    </row>
    <row r="440" spans="29:29" x14ac:dyDescent="0.25">
      <c r="AC440" s="42" t="s">
        <v>681</v>
      </c>
    </row>
    <row r="441" spans="29:29" x14ac:dyDescent="0.25">
      <c r="AC441" s="42" t="s">
        <v>682</v>
      </c>
    </row>
    <row r="442" spans="29:29" x14ac:dyDescent="0.25">
      <c r="AC442" s="42" t="s">
        <v>683</v>
      </c>
    </row>
    <row r="443" spans="29:29" x14ac:dyDescent="0.25">
      <c r="AC443" s="42" t="s">
        <v>684</v>
      </c>
    </row>
    <row r="444" spans="29:29" x14ac:dyDescent="0.25">
      <c r="AC444" s="43"/>
    </row>
    <row r="445" spans="29:29" x14ac:dyDescent="0.25">
      <c r="AC445" s="43"/>
    </row>
    <row r="446" spans="29:29" x14ac:dyDescent="0.25">
      <c r="AC446" s="44" t="s">
        <v>685</v>
      </c>
    </row>
  </sheetData>
  <sortState ref="A2:N96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1"/>
  <sheetViews>
    <sheetView topLeftCell="K73" workbookViewId="0">
      <selection activeCell="Q1" sqref="Q1:Q91"/>
    </sheetView>
  </sheetViews>
  <sheetFormatPr defaultRowHeight="15" x14ac:dyDescent="0.25"/>
  <sheetData>
    <row r="1" spans="2:24" x14ac:dyDescent="0.25">
      <c r="B1" t="s">
        <v>238</v>
      </c>
      <c r="C1" t="s">
        <v>235</v>
      </c>
      <c r="D1" s="1" t="s">
        <v>123</v>
      </c>
      <c r="E1" t="s">
        <v>124</v>
      </c>
      <c r="F1" t="s">
        <v>126</v>
      </c>
      <c r="G1" t="s">
        <v>227</v>
      </c>
      <c r="H1" t="s">
        <v>228</v>
      </c>
      <c r="I1" t="s">
        <v>229</v>
      </c>
      <c r="J1" t="s">
        <v>230</v>
      </c>
      <c r="K1" t="s">
        <v>236</v>
      </c>
      <c r="L1" t="s">
        <v>239</v>
      </c>
      <c r="M1" t="s">
        <v>686</v>
      </c>
      <c r="N1" t="s">
        <v>241</v>
      </c>
      <c r="O1" s="1" t="s">
        <v>242</v>
      </c>
      <c r="P1" s="1" t="s">
        <v>243</v>
      </c>
      <c r="Q1" t="s">
        <v>237</v>
      </c>
      <c r="R1" t="s">
        <v>135</v>
      </c>
      <c r="V1" s="1"/>
      <c r="W1" s="45"/>
      <c r="X1" s="1"/>
    </row>
    <row r="2" spans="2:24" x14ac:dyDescent="0.25">
      <c r="B2">
        <v>1</v>
      </c>
      <c r="C2">
        <v>1</v>
      </c>
      <c r="D2" t="s">
        <v>151</v>
      </c>
      <c r="E2" t="s">
        <v>10</v>
      </c>
      <c r="F2">
        <v>0.81066761899999995</v>
      </c>
      <c r="G2">
        <v>0.84343395399999999</v>
      </c>
      <c r="H2">
        <v>7.7883616509999998</v>
      </c>
      <c r="I2">
        <v>1.301858594</v>
      </c>
      <c r="J2">
        <v>2.1370587759999999</v>
      </c>
      <c r="K2">
        <v>-0.98401558</v>
      </c>
      <c r="L2">
        <v>0.67741791420122477</v>
      </c>
      <c r="M2">
        <v>1.8645110810583918</v>
      </c>
      <c r="N2" s="38">
        <v>0.82071134174428717</v>
      </c>
      <c r="O2">
        <v>2.4219721470025153</v>
      </c>
      <c r="P2">
        <v>2.1482521259653913</v>
      </c>
      <c r="Q2">
        <v>21.183798776623775</v>
      </c>
      <c r="R2">
        <v>29.28474812</v>
      </c>
      <c r="W2" s="18"/>
      <c r="X2" s="17"/>
    </row>
    <row r="3" spans="2:24" x14ac:dyDescent="0.25">
      <c r="B3">
        <v>2</v>
      </c>
      <c r="C3">
        <v>77</v>
      </c>
      <c r="D3" s="24" t="s">
        <v>151</v>
      </c>
      <c r="E3" s="24" t="s">
        <v>11</v>
      </c>
      <c r="F3" s="24">
        <v>0.75175614800000001</v>
      </c>
      <c r="G3" s="24">
        <v>1.036558552</v>
      </c>
      <c r="H3" s="24">
        <v>7.6085826040000004</v>
      </c>
      <c r="I3" s="24">
        <v>1.0078810199999999</v>
      </c>
      <c r="J3" s="24">
        <v>2.044439573</v>
      </c>
      <c r="K3" s="24">
        <v>-0.97831020700000004</v>
      </c>
      <c r="L3">
        <v>0.79702711877836574</v>
      </c>
      <c r="M3">
        <v>1.5943925503754266</v>
      </c>
      <c r="N3" s="38">
        <v>0.84126653212580293</v>
      </c>
      <c r="O3">
        <v>2.3040135831048123</v>
      </c>
      <c r="P3">
        <v>2.0633369049116137</v>
      </c>
      <c r="Q3">
        <v>24.921670631394406</v>
      </c>
      <c r="R3" s="24">
        <v>32.772063119999999</v>
      </c>
      <c r="W3" s="18"/>
      <c r="X3" s="17"/>
    </row>
    <row r="4" spans="2:24" x14ac:dyDescent="0.25">
      <c r="B4">
        <v>3</v>
      </c>
      <c r="C4">
        <v>78</v>
      </c>
      <c r="D4" t="s">
        <v>151</v>
      </c>
      <c r="E4" t="s">
        <v>12</v>
      </c>
      <c r="F4">
        <v>0.58409999999999995</v>
      </c>
      <c r="G4">
        <v>0.92261519999999997</v>
      </c>
      <c r="H4">
        <v>7.7723016109999996</v>
      </c>
      <c r="I4">
        <v>1.1941147379999999</v>
      </c>
      <c r="J4">
        <v>2.1144175999999999</v>
      </c>
      <c r="K4">
        <v>-0.95193742199999998</v>
      </c>
      <c r="L4">
        <v>0.80392091878530636</v>
      </c>
      <c r="M4">
        <v>1.904715545278681</v>
      </c>
      <c r="N4" s="38">
        <v>0.90269425957190152</v>
      </c>
      <c r="O4">
        <v>2.232716494913062</v>
      </c>
      <c r="P4">
        <v>2.1304727250549651</v>
      </c>
      <c r="Q4">
        <v>37.206814219802332</v>
      </c>
      <c r="R4">
        <v>44.233709529999999</v>
      </c>
      <c r="W4" s="18"/>
      <c r="X4" s="17"/>
    </row>
    <row r="5" spans="2:24" x14ac:dyDescent="0.25">
      <c r="B5">
        <v>4</v>
      </c>
      <c r="C5">
        <v>22</v>
      </c>
      <c r="D5" t="s">
        <v>151</v>
      </c>
      <c r="E5" t="s">
        <v>13</v>
      </c>
      <c r="F5">
        <v>0.62081470000000005</v>
      </c>
      <c r="G5">
        <v>0.89265197699999999</v>
      </c>
      <c r="H5">
        <v>7.559715787</v>
      </c>
      <c r="I5">
        <v>1.286747307</v>
      </c>
      <c r="J5">
        <v>2.0812557040000002</v>
      </c>
      <c r="K5">
        <v>-1.0887062489999999</v>
      </c>
      <c r="L5">
        <v>0.68471920300228295</v>
      </c>
      <c r="M5">
        <v>2.1010593549081156</v>
      </c>
      <c r="N5" s="38">
        <v>0.97244654022038957</v>
      </c>
      <c r="O5">
        <v>2.307929396692793</v>
      </c>
      <c r="P5">
        <v>2.1207562417860664</v>
      </c>
      <c r="Q5">
        <v>53.434961233608178</v>
      </c>
      <c r="R5">
        <v>59.374052149999997</v>
      </c>
      <c r="W5" s="18"/>
      <c r="X5" s="17"/>
    </row>
    <row r="6" spans="2:24" x14ac:dyDescent="0.25">
      <c r="B6">
        <v>5</v>
      </c>
      <c r="C6">
        <v>82</v>
      </c>
      <c r="D6" t="s">
        <v>151</v>
      </c>
      <c r="E6" t="s">
        <v>14</v>
      </c>
      <c r="F6">
        <v>0.400682502</v>
      </c>
      <c r="G6">
        <v>1.025277542</v>
      </c>
      <c r="H6">
        <v>7.5138734600000001</v>
      </c>
      <c r="I6">
        <v>1.019239907</v>
      </c>
      <c r="J6">
        <v>2.0248291090000001</v>
      </c>
      <c r="K6">
        <v>-1.0390550810000001</v>
      </c>
      <c r="L6">
        <v>1.1071487177940904</v>
      </c>
      <c r="M6">
        <v>1.541579243946581</v>
      </c>
      <c r="N6" s="38">
        <v>0.83594505117654494</v>
      </c>
      <c r="O6">
        <v>2.1983062116245176</v>
      </c>
      <c r="P6">
        <v>2.0367764778752839</v>
      </c>
      <c r="Q6">
        <v>23.936946791244292</v>
      </c>
      <c r="R6">
        <v>31.853347240000002</v>
      </c>
      <c r="W6" s="18"/>
      <c r="X6" s="17"/>
    </row>
    <row r="7" spans="2:24" x14ac:dyDescent="0.25">
      <c r="B7">
        <v>6</v>
      </c>
      <c r="C7">
        <v>83</v>
      </c>
      <c r="D7" t="s">
        <v>151</v>
      </c>
      <c r="E7" t="s">
        <v>15</v>
      </c>
      <c r="F7">
        <v>0.578811835</v>
      </c>
      <c r="G7">
        <v>1.1824889329999999</v>
      </c>
      <c r="H7">
        <v>7.8604477020000001</v>
      </c>
      <c r="I7">
        <v>0.94785610799999998</v>
      </c>
      <c r="J7">
        <v>2.071527143</v>
      </c>
      <c r="K7">
        <v>-0.810489028</v>
      </c>
      <c r="L7">
        <v>0.74689859353194665</v>
      </c>
      <c r="M7">
        <v>1.4487063199050798</v>
      </c>
      <c r="N7" s="38">
        <v>0.90027233886426239</v>
      </c>
      <c r="O7">
        <v>2.2442973051638893</v>
      </c>
      <c r="P7">
        <v>2.0924752442864563</v>
      </c>
      <c r="Q7">
        <v>36.688829182772864</v>
      </c>
      <c r="R7">
        <v>10.175105289999999</v>
      </c>
      <c r="W7" s="18"/>
      <c r="X7" s="17"/>
    </row>
    <row r="8" spans="2:24" x14ac:dyDescent="0.25">
      <c r="B8">
        <v>7</v>
      </c>
      <c r="C8">
        <v>3</v>
      </c>
      <c r="D8" t="s">
        <v>151</v>
      </c>
      <c r="E8" t="s">
        <v>16</v>
      </c>
      <c r="F8">
        <v>0.76559999999999995</v>
      </c>
      <c r="G8">
        <v>1.098706459</v>
      </c>
      <c r="H8">
        <v>7.2062956529999997</v>
      </c>
      <c r="I8">
        <v>0.84400461100000002</v>
      </c>
      <c r="J8">
        <v>1.9301752750000001</v>
      </c>
      <c r="K8">
        <v>-1.146639548</v>
      </c>
      <c r="L8">
        <v>0.93774449040514718</v>
      </c>
      <c r="M8">
        <v>1.9216864754836021</v>
      </c>
      <c r="N8" s="38">
        <v>1.0163311588093247</v>
      </c>
      <c r="O8">
        <v>2.1231038972207128</v>
      </c>
      <c r="P8">
        <v>1.9826337010343262</v>
      </c>
      <c r="Q8">
        <v>65.064416246429829</v>
      </c>
      <c r="R8">
        <v>70.223962080000007</v>
      </c>
      <c r="W8" s="18"/>
      <c r="X8" s="17"/>
    </row>
    <row r="9" spans="2:24" x14ac:dyDescent="0.25">
      <c r="B9">
        <v>8</v>
      </c>
      <c r="C9">
        <v>4</v>
      </c>
      <c r="D9" t="s">
        <v>151</v>
      </c>
      <c r="E9" t="s">
        <v>17</v>
      </c>
      <c r="F9">
        <v>0.67912002199999999</v>
      </c>
      <c r="G9">
        <v>1.0582778020000001</v>
      </c>
      <c r="H9">
        <v>7.3106277759999996</v>
      </c>
      <c r="I9">
        <v>0.94585679700000003</v>
      </c>
      <c r="J9">
        <v>1.9673468380000001</v>
      </c>
      <c r="K9">
        <v>-1.1146943819999999</v>
      </c>
      <c r="L9">
        <v>0.62648631143350797</v>
      </c>
      <c r="M9">
        <v>1.2988530764097066</v>
      </c>
      <c r="N9" s="38">
        <v>0.91054139765924713</v>
      </c>
      <c r="O9">
        <v>2.2703861283375355</v>
      </c>
      <c r="P9">
        <v>2.0613248443229173</v>
      </c>
      <c r="Q9">
        <v>38.905090967846952</v>
      </c>
      <c r="R9">
        <v>45.81814747</v>
      </c>
      <c r="W9" s="18"/>
      <c r="X9" s="17"/>
    </row>
    <row r="10" spans="2:24" x14ac:dyDescent="0.25">
      <c r="B10">
        <v>9</v>
      </c>
      <c r="C10">
        <v>5</v>
      </c>
      <c r="D10" t="s">
        <v>151</v>
      </c>
      <c r="E10" t="s">
        <v>18</v>
      </c>
      <c r="F10">
        <v>0.73558537999999996</v>
      </c>
      <c r="G10">
        <v>0.93685563900000002</v>
      </c>
      <c r="H10">
        <v>7.1900768409999998</v>
      </c>
      <c r="I10">
        <v>1.047050955</v>
      </c>
      <c r="J10">
        <v>1.965933325</v>
      </c>
      <c r="K10">
        <v>-1.2365672990000001</v>
      </c>
      <c r="L10">
        <v>0.87563073385609913</v>
      </c>
      <c r="M10">
        <v>1.6720978579357175</v>
      </c>
      <c r="N10" s="38">
        <v>0.95440003373382309</v>
      </c>
      <c r="O10">
        <v>2.1381583759582434</v>
      </c>
      <c r="P10">
        <v>2.015204861681168</v>
      </c>
      <c r="Q10">
        <v>48.983310263935913</v>
      </c>
      <c r="R10">
        <v>26.540816679999999</v>
      </c>
      <c r="W10" s="18"/>
      <c r="X10" s="17"/>
    </row>
    <row r="11" spans="2:24" x14ac:dyDescent="0.25">
      <c r="B11">
        <v>10</v>
      </c>
      <c r="C11">
        <v>84</v>
      </c>
      <c r="D11" t="s">
        <v>151</v>
      </c>
      <c r="E11" t="s">
        <v>19</v>
      </c>
      <c r="F11">
        <v>0.67652713099999995</v>
      </c>
      <c r="G11">
        <v>0.80722178099999997</v>
      </c>
      <c r="H11">
        <v>7.9964030409999998</v>
      </c>
      <c r="I11">
        <v>1.442096391</v>
      </c>
      <c r="J11">
        <v>2.2052788790000002</v>
      </c>
      <c r="K11">
        <v>-0.90033001099999999</v>
      </c>
      <c r="L11">
        <v>1.0841013717201236</v>
      </c>
      <c r="M11">
        <v>1.7435097647284297</v>
      </c>
      <c r="N11" s="38">
        <v>0.80524693643336664</v>
      </c>
      <c r="O11">
        <v>2.3021753636995621</v>
      </c>
      <c r="P11">
        <v>2.2145038569077249</v>
      </c>
      <c r="Q11">
        <v>18.486005060709804</v>
      </c>
      <c r="R11">
        <v>26.767792780000001</v>
      </c>
      <c r="W11" s="18"/>
      <c r="X11" s="17"/>
    </row>
    <row r="12" spans="2:24" x14ac:dyDescent="0.25">
      <c r="B12">
        <v>11</v>
      </c>
      <c r="C12">
        <v>79</v>
      </c>
      <c r="D12" t="s">
        <v>151</v>
      </c>
      <c r="E12" t="s">
        <v>20</v>
      </c>
      <c r="F12">
        <v>0.65628884700000001</v>
      </c>
      <c r="G12">
        <v>1.0789624010000001</v>
      </c>
      <c r="H12">
        <v>7.5104199950000003</v>
      </c>
      <c r="I12">
        <v>0.95614149900000001</v>
      </c>
      <c r="J12">
        <v>2.0062030819999999</v>
      </c>
      <c r="K12">
        <v>-1.0160063909999999</v>
      </c>
      <c r="L12">
        <v>0.87409796549811047</v>
      </c>
      <c r="M12">
        <v>1.670245853074124</v>
      </c>
      <c r="N12" s="38">
        <v>0.9146850101327938</v>
      </c>
      <c r="O12">
        <v>2.2050033775606108</v>
      </c>
      <c r="P12">
        <v>2.0328850214277208</v>
      </c>
      <c r="Q12">
        <v>39.814307690799339</v>
      </c>
      <c r="R12">
        <v>46.666417619999997</v>
      </c>
      <c r="W12" s="18"/>
      <c r="X12" s="17"/>
    </row>
    <row r="13" spans="2:24" x14ac:dyDescent="0.25">
      <c r="B13">
        <v>12</v>
      </c>
      <c r="C13">
        <v>11</v>
      </c>
      <c r="D13" t="s">
        <v>151</v>
      </c>
      <c r="E13" t="s">
        <v>21</v>
      </c>
      <c r="F13">
        <v>0.798339825</v>
      </c>
      <c r="G13">
        <v>1.1356900249999999</v>
      </c>
      <c r="H13">
        <v>7.0219762819999998</v>
      </c>
      <c r="I13">
        <v>0.82010203400000004</v>
      </c>
      <c r="J13">
        <v>1.8825664799999999</v>
      </c>
      <c r="K13">
        <v>-1.230421395</v>
      </c>
      <c r="L13">
        <v>0.89145481874473909</v>
      </c>
      <c r="M13">
        <v>1.6138418218760693</v>
      </c>
      <c r="N13" s="38">
        <v>0.88810463832518483</v>
      </c>
      <c r="O13">
        <v>2.1090760427876432</v>
      </c>
      <c r="P13">
        <v>1.9178252558298945</v>
      </c>
      <c r="Q13">
        <v>34.129744616492772</v>
      </c>
      <c r="R13">
        <v>41.362901919999999</v>
      </c>
      <c r="W13" s="18"/>
      <c r="X13" s="17"/>
    </row>
    <row r="14" spans="2:24" x14ac:dyDescent="0.25">
      <c r="B14">
        <v>13</v>
      </c>
      <c r="C14">
        <v>16</v>
      </c>
      <c r="D14" t="s">
        <v>151</v>
      </c>
      <c r="E14" t="s">
        <v>22</v>
      </c>
      <c r="F14">
        <v>0.555432221</v>
      </c>
      <c r="G14">
        <v>1.0582778020000001</v>
      </c>
      <c r="H14">
        <v>8.3611930609999998</v>
      </c>
      <c r="I14">
        <v>1.175997</v>
      </c>
      <c r="J14">
        <v>2.2290104070000001</v>
      </c>
      <c r="K14">
        <v>-0.59057743699999998</v>
      </c>
      <c r="L14">
        <v>1.0156751589900401</v>
      </c>
      <c r="M14">
        <v>1.8202014594856402</v>
      </c>
      <c r="N14" s="38">
        <v>0.88895216552438416</v>
      </c>
      <c r="O14">
        <v>2.3398240352745554</v>
      </c>
      <c r="P14">
        <v>2.230204062011798</v>
      </c>
      <c r="Q14">
        <v>34.305680954244146</v>
      </c>
      <c r="R14">
        <v>41.5270449</v>
      </c>
      <c r="W14" s="18"/>
      <c r="X14" s="17"/>
    </row>
    <row r="15" spans="2:24" x14ac:dyDescent="0.25">
      <c r="B15">
        <v>14</v>
      </c>
      <c r="C15">
        <v>17</v>
      </c>
      <c r="D15" t="s">
        <v>151</v>
      </c>
      <c r="E15" t="s">
        <v>23</v>
      </c>
      <c r="F15">
        <v>0.57846245299999999</v>
      </c>
      <c r="G15">
        <v>1.193681972</v>
      </c>
      <c r="H15">
        <v>7.7401393719999998</v>
      </c>
      <c r="I15">
        <v>0.85477864199999998</v>
      </c>
      <c r="J15">
        <v>2.0398092659999998</v>
      </c>
      <c r="K15">
        <v>-0.83307103900000001</v>
      </c>
      <c r="L15">
        <v>0.77024432856593972</v>
      </c>
      <c r="M15">
        <v>1.7403626894942439</v>
      </c>
      <c r="N15" s="38">
        <v>0.93848386075086065</v>
      </c>
      <c r="O15">
        <v>2.1463144061947763</v>
      </c>
      <c r="P15">
        <v>2.0501173178087115</v>
      </c>
      <c r="Q15">
        <v>45.207776713958538</v>
      </c>
      <c r="R15">
        <v>51.698351879999997</v>
      </c>
      <c r="W15" s="18"/>
      <c r="X15" s="17"/>
    </row>
    <row r="16" spans="2:24" x14ac:dyDescent="0.25">
      <c r="B16">
        <v>15</v>
      </c>
      <c r="C16">
        <v>18</v>
      </c>
      <c r="D16" t="s">
        <v>151</v>
      </c>
      <c r="E16" t="s">
        <v>24</v>
      </c>
      <c r="F16">
        <v>0.58089999999999997</v>
      </c>
      <c r="G16">
        <v>1.2843430360000001</v>
      </c>
      <c r="H16">
        <v>7.8552193959999999</v>
      </c>
      <c r="I16">
        <v>0.80343126399999998</v>
      </c>
      <c r="J16">
        <v>2.050561616</v>
      </c>
      <c r="K16">
        <v>-0.73588334</v>
      </c>
      <c r="L16">
        <v>0.92552308026147245</v>
      </c>
      <c r="M16">
        <v>1.9479236198317265</v>
      </c>
      <c r="N16" s="38">
        <v>0.87455516088260399</v>
      </c>
      <c r="O16">
        <v>2.2340080249254926</v>
      </c>
      <c r="P16">
        <v>2.0815508195086836</v>
      </c>
      <c r="Q16">
        <v>31.363162970363877</v>
      </c>
      <c r="R16">
        <v>38.78176964</v>
      </c>
      <c r="W16" s="18"/>
      <c r="X16" s="17"/>
    </row>
    <row r="17" spans="2:24" x14ac:dyDescent="0.25">
      <c r="B17">
        <v>16</v>
      </c>
      <c r="C17">
        <v>61</v>
      </c>
      <c r="D17" t="s">
        <v>231</v>
      </c>
      <c r="E17" t="s">
        <v>74</v>
      </c>
      <c r="F17">
        <v>0.53710000000000002</v>
      </c>
      <c r="G17">
        <v>1.8514957139999999</v>
      </c>
      <c r="H17">
        <v>7.2437776610000002</v>
      </c>
      <c r="I17">
        <v>-7.942921E-2</v>
      </c>
      <c r="J17">
        <v>1.7519304760000001</v>
      </c>
      <c r="K17">
        <v>-0.753649507</v>
      </c>
      <c r="L17">
        <v>0.56809540036166117</v>
      </c>
      <c r="M17">
        <v>1.3117538610557542</v>
      </c>
      <c r="N17" s="38">
        <v>0.75295402285422541</v>
      </c>
      <c r="O17">
        <v>1.8749236072012416</v>
      </c>
      <c r="P17">
        <v>1.7830976926999598</v>
      </c>
      <c r="Q17">
        <v>18.891064849156084</v>
      </c>
      <c r="R17">
        <v>18.891064849999999</v>
      </c>
      <c r="W17" s="18"/>
      <c r="X17" s="24"/>
    </row>
    <row r="18" spans="2:24" x14ac:dyDescent="0.25">
      <c r="B18">
        <v>17</v>
      </c>
      <c r="C18">
        <v>9</v>
      </c>
      <c r="D18" t="s">
        <v>231</v>
      </c>
      <c r="E18" t="s">
        <v>75</v>
      </c>
      <c r="F18">
        <v>0.78562183299999999</v>
      </c>
      <c r="G18">
        <v>1.6432197710000001</v>
      </c>
      <c r="H18">
        <v>6.7019735120000004</v>
      </c>
      <c r="I18">
        <v>3.8536964E-2</v>
      </c>
      <c r="J18">
        <v>1.6636883730000001</v>
      </c>
      <c r="K18">
        <v>-1.136534116</v>
      </c>
      <c r="L18">
        <v>0.58217436431964564</v>
      </c>
      <c r="M18">
        <v>1.1846914308175989</v>
      </c>
      <c r="N18" s="38">
        <v>0.86387370825994214</v>
      </c>
      <c r="O18">
        <v>1.8312984706335045</v>
      </c>
      <c r="P18">
        <v>1.6791413427032917</v>
      </c>
      <c r="Q18">
        <v>27.977869422238832</v>
      </c>
      <c r="R18">
        <v>36.802996980000003</v>
      </c>
      <c r="W18" s="18"/>
      <c r="X18" s="17"/>
    </row>
    <row r="19" spans="2:24" x14ac:dyDescent="0.25">
      <c r="B19">
        <v>18</v>
      </c>
      <c r="C19">
        <v>69</v>
      </c>
      <c r="D19" t="s">
        <v>231</v>
      </c>
      <c r="E19" t="s">
        <v>76</v>
      </c>
      <c r="F19">
        <v>0.55740000000000001</v>
      </c>
      <c r="G19">
        <v>1.343121037</v>
      </c>
      <c r="H19">
        <v>6.9061242949999997</v>
      </c>
      <c r="I19">
        <v>0.46957402300000001</v>
      </c>
      <c r="J19">
        <v>1.795420486</v>
      </c>
      <c r="K19">
        <v>-1.175160268</v>
      </c>
      <c r="L19">
        <v>1.2403736787119148</v>
      </c>
      <c r="M19">
        <v>1.1583624920952498</v>
      </c>
      <c r="N19" s="38">
        <v>0.21096106377448529</v>
      </c>
      <c r="O19">
        <v>1.9442109713220348</v>
      </c>
      <c r="P19">
        <v>1.8125611809787756</v>
      </c>
      <c r="Q19">
        <v>1.624707009957655</v>
      </c>
      <c r="R19">
        <v>19.175049340000001</v>
      </c>
      <c r="W19" s="18"/>
      <c r="X19" s="17"/>
    </row>
    <row r="20" spans="2:24" x14ac:dyDescent="0.25">
      <c r="B20">
        <v>19</v>
      </c>
      <c r="C20">
        <v>38</v>
      </c>
      <c r="D20" t="s">
        <v>231</v>
      </c>
      <c r="E20" t="s">
        <v>77</v>
      </c>
      <c r="F20">
        <v>0.829486791</v>
      </c>
      <c r="G20">
        <v>1.705367678</v>
      </c>
      <c r="H20">
        <v>6.5097730909999996</v>
      </c>
      <c r="I20">
        <v>-7.9161770000000006E-2</v>
      </c>
      <c r="J20">
        <v>1.6045365899999999</v>
      </c>
      <c r="K20">
        <v>-1.1948385989999999</v>
      </c>
      <c r="L20">
        <v>0.67741791420122477</v>
      </c>
      <c r="M20">
        <v>1.4857214264815801</v>
      </c>
      <c r="N20" s="38">
        <v>0.96729823236060875</v>
      </c>
      <c r="O20">
        <v>1.8172209639531003</v>
      </c>
      <c r="P20">
        <v>1.6434807507814748</v>
      </c>
      <c r="Q20">
        <v>50.775425210990164</v>
      </c>
      <c r="R20">
        <v>58.171567230000001</v>
      </c>
      <c r="W20" s="18"/>
      <c r="X20" s="17"/>
    </row>
    <row r="21" spans="2:24" x14ac:dyDescent="0.25">
      <c r="B21">
        <v>20</v>
      </c>
      <c r="C21">
        <v>6</v>
      </c>
      <c r="D21" t="s">
        <v>231</v>
      </c>
      <c r="E21" t="s">
        <v>78</v>
      </c>
      <c r="F21">
        <v>0.78300194000000001</v>
      </c>
      <c r="G21">
        <v>1.772314468</v>
      </c>
      <c r="H21">
        <v>7.0995474659999998</v>
      </c>
      <c r="I21">
        <v>8.9413679999999999E-3</v>
      </c>
      <c r="J21">
        <v>1.7365663760000001</v>
      </c>
      <c r="K21">
        <v>-0.86322288999999996</v>
      </c>
      <c r="L21">
        <v>0.62554608921655686</v>
      </c>
      <c r="M21">
        <v>1.1522883443830565</v>
      </c>
      <c r="N21" s="38">
        <v>0.80085032947175905</v>
      </c>
      <c r="O21">
        <v>1.9480294872039718</v>
      </c>
      <c r="P21">
        <v>1.7881158989453707</v>
      </c>
      <c r="Q21">
        <v>16.525437164867299</v>
      </c>
      <c r="R21">
        <v>26.068420639999999</v>
      </c>
      <c r="W21" s="18"/>
      <c r="X21" s="17"/>
    </row>
    <row r="22" spans="2:24" x14ac:dyDescent="0.25">
      <c r="B22">
        <v>21</v>
      </c>
      <c r="C22">
        <v>29</v>
      </c>
      <c r="D22" t="s">
        <v>231</v>
      </c>
      <c r="E22" t="s">
        <v>79</v>
      </c>
      <c r="F22">
        <v>0.55483504500000003</v>
      </c>
      <c r="G22">
        <v>0.80722178099999997</v>
      </c>
      <c r="H22">
        <v>7.0744357769999997</v>
      </c>
      <c r="I22">
        <v>1.1759852669999999</v>
      </c>
      <c r="J22">
        <v>1.970093104</v>
      </c>
      <c r="K22">
        <v>-1.358227216</v>
      </c>
      <c r="L22">
        <v>0.85707194741711834</v>
      </c>
      <c r="M22">
        <v>0.6020599913279624</v>
      </c>
      <c r="N22" s="38">
        <v>0.81052403848955168</v>
      </c>
      <c r="O22">
        <v>2.1450779061070233</v>
      </c>
      <c r="P22">
        <v>1.9740987251495128</v>
      </c>
      <c r="Q22">
        <v>18.177179142351626</v>
      </c>
      <c r="R22">
        <v>27.616628909999999</v>
      </c>
      <c r="W22" s="18"/>
      <c r="X22" s="17"/>
    </row>
    <row r="23" spans="2:24" x14ac:dyDescent="0.25">
      <c r="B23">
        <v>22</v>
      </c>
      <c r="C23">
        <v>51</v>
      </c>
      <c r="D23" s="24" t="s">
        <v>231</v>
      </c>
      <c r="E23" s="24" t="s">
        <v>80</v>
      </c>
      <c r="F23" s="24">
        <v>0.55225985300000002</v>
      </c>
      <c r="G23" s="24">
        <v>2.0411597800000001</v>
      </c>
      <c r="H23" s="24">
        <v>6.8797531349999996</v>
      </c>
      <c r="I23" s="24">
        <v>-0.40204785900000001</v>
      </c>
      <c r="J23" s="24">
        <v>1.614513598</v>
      </c>
      <c r="K23" s="24">
        <v>-0.84112704100000002</v>
      </c>
      <c r="L23">
        <v>0.88607712379261372</v>
      </c>
      <c r="M23">
        <v>1.61066016308988</v>
      </c>
      <c r="N23" s="38">
        <v>0.75372319626315643</v>
      </c>
      <c r="O23">
        <v>1.7694000263268419</v>
      </c>
      <c r="P23">
        <v>1.659275097212251</v>
      </c>
      <c r="Q23">
        <v>8.9845252131705049</v>
      </c>
      <c r="R23" s="24">
        <v>19.000184539999999</v>
      </c>
      <c r="W23" s="18"/>
      <c r="X23" s="17"/>
    </row>
    <row r="24" spans="2:24" x14ac:dyDescent="0.25">
      <c r="B24">
        <v>23</v>
      </c>
      <c r="C24">
        <v>70</v>
      </c>
      <c r="D24" t="s">
        <v>231</v>
      </c>
      <c r="E24" t="s">
        <v>81</v>
      </c>
      <c r="F24">
        <v>0.4158</v>
      </c>
      <c r="G24">
        <v>1.2448344950000001</v>
      </c>
      <c r="H24">
        <v>7.3214407189999999</v>
      </c>
      <c r="I24">
        <v>0.68062546700000004</v>
      </c>
      <c r="J24">
        <v>1.922117074</v>
      </c>
      <c r="K24">
        <v>-1.0173506919999999</v>
      </c>
      <c r="L24">
        <v>0.88056634277050982</v>
      </c>
      <c r="M24">
        <v>1.3873898263387294</v>
      </c>
      <c r="N24" s="38">
        <v>0.80598657555341191</v>
      </c>
      <c r="O24">
        <v>2.094217807679029</v>
      </c>
      <c r="P24">
        <v>1.9360162956271492</v>
      </c>
      <c r="Q24">
        <v>17.397845548981721</v>
      </c>
      <c r="R24">
        <v>26.886145129999999</v>
      </c>
      <c r="W24" s="18"/>
      <c r="X24" s="17"/>
    </row>
    <row r="25" spans="2:24" x14ac:dyDescent="0.25">
      <c r="B25">
        <v>24</v>
      </c>
      <c r="C25">
        <v>41</v>
      </c>
      <c r="D25" t="s">
        <v>231</v>
      </c>
      <c r="E25" t="s">
        <v>82</v>
      </c>
      <c r="F25">
        <v>0.54172242999999998</v>
      </c>
      <c r="G25">
        <v>1.2013688010000001</v>
      </c>
      <c r="H25">
        <v>6.8509075949999998</v>
      </c>
      <c r="I25">
        <v>0.62094390099999996</v>
      </c>
      <c r="J25">
        <v>1.8142906249999999</v>
      </c>
      <c r="K25">
        <v>-1.2729955239999999</v>
      </c>
      <c r="L25">
        <v>0.7448130705928202</v>
      </c>
      <c r="M25">
        <v>1.4471580313422192</v>
      </c>
      <c r="N25" s="38">
        <v>0.85544217446610271</v>
      </c>
      <c r="O25">
        <v>2.022290150839376</v>
      </c>
      <c r="P25">
        <v>1.8401924107212084</v>
      </c>
      <c r="Q25">
        <v>26.347731423413254</v>
      </c>
      <c r="R25">
        <v>35.275038520000003</v>
      </c>
      <c r="W25" s="18"/>
      <c r="X25" s="17"/>
    </row>
    <row r="26" spans="2:24" x14ac:dyDescent="0.25">
      <c r="B26">
        <v>25</v>
      </c>
      <c r="C26">
        <v>10</v>
      </c>
      <c r="D26" t="s">
        <v>231</v>
      </c>
      <c r="E26" t="s">
        <v>83</v>
      </c>
      <c r="F26">
        <v>0.72456524200000005</v>
      </c>
      <c r="G26">
        <v>1.675404455</v>
      </c>
      <c r="H26">
        <v>6.650772763</v>
      </c>
      <c r="I26">
        <v>-2.8869809999999999E-2</v>
      </c>
      <c r="J26">
        <v>1.6457193450000001</v>
      </c>
      <c r="K26">
        <v>-1.1368598050000001</v>
      </c>
      <c r="L26">
        <v>0.74689859353194665</v>
      </c>
      <c r="M26">
        <v>1.2671717284030137</v>
      </c>
      <c r="N26" s="38">
        <v>0.520901658671166</v>
      </c>
      <c r="O26">
        <v>1.8131684569564102</v>
      </c>
      <c r="P26">
        <v>1.6857464535353888</v>
      </c>
      <c r="Q26">
        <v>4.6241598906087473</v>
      </c>
      <c r="R26">
        <v>15.346231270000001</v>
      </c>
      <c r="W26" s="18"/>
      <c r="X26" s="17"/>
    </row>
    <row r="27" spans="2:24" x14ac:dyDescent="0.25">
      <c r="B27">
        <v>26</v>
      </c>
      <c r="C27">
        <v>90</v>
      </c>
      <c r="D27" t="s">
        <v>231</v>
      </c>
      <c r="E27" t="s">
        <v>84</v>
      </c>
      <c r="F27">
        <v>0.433</v>
      </c>
      <c r="G27">
        <v>0.93685563900000002</v>
      </c>
      <c r="H27">
        <v>7.467053548</v>
      </c>
      <c r="I27">
        <v>1.0993238240000001</v>
      </c>
      <c r="J27">
        <v>2.0269604430000001</v>
      </c>
      <c r="K27">
        <v>-1.1032177009999999</v>
      </c>
      <c r="L27">
        <v>0.87605805016486016</v>
      </c>
      <c r="M27">
        <v>1.6009728956867482</v>
      </c>
      <c r="N27" s="38">
        <v>0.89130129169750028</v>
      </c>
      <c r="O27">
        <v>2.2360634448443086</v>
      </c>
      <c r="P27">
        <v>2.0964599099507089</v>
      </c>
      <c r="Q27">
        <v>33.505006561416607</v>
      </c>
      <c r="R27">
        <v>41.983684740000001</v>
      </c>
      <c r="W27" s="18"/>
      <c r="X27" s="17"/>
    </row>
    <row r="28" spans="2:24" x14ac:dyDescent="0.25">
      <c r="B28">
        <v>27</v>
      </c>
      <c r="C28">
        <v>75</v>
      </c>
      <c r="D28" t="s">
        <v>231</v>
      </c>
      <c r="E28" t="s">
        <v>85</v>
      </c>
      <c r="F28">
        <v>0.69279999999999997</v>
      </c>
      <c r="G28">
        <v>1.8080300199999999</v>
      </c>
      <c r="H28">
        <v>7.311087702</v>
      </c>
      <c r="I28">
        <v>-8.5242890000000009E-3</v>
      </c>
      <c r="J28">
        <v>1.7807833559999999</v>
      </c>
      <c r="K28">
        <v>-0.74447012499999998</v>
      </c>
      <c r="L28">
        <v>0.43017385848994494</v>
      </c>
      <c r="M28">
        <v>1.2988530764097066</v>
      </c>
      <c r="N28" s="38">
        <v>0.60207726222804858</v>
      </c>
      <c r="O28">
        <v>1.9377172980680284</v>
      </c>
      <c r="P28">
        <v>1.7913028439822178</v>
      </c>
      <c r="Q28">
        <v>13.218539849521031</v>
      </c>
      <c r="R28">
        <v>0.82514889599999997</v>
      </c>
      <c r="W28" s="18"/>
      <c r="X28" s="17"/>
    </row>
    <row r="29" spans="2:24" x14ac:dyDescent="0.25">
      <c r="B29">
        <v>28</v>
      </c>
      <c r="C29">
        <v>88</v>
      </c>
      <c r="D29" t="s">
        <v>231</v>
      </c>
      <c r="E29" t="s">
        <v>86</v>
      </c>
      <c r="F29">
        <v>0.69041842099999995</v>
      </c>
      <c r="G29">
        <v>1.690644421</v>
      </c>
      <c r="H29">
        <v>6.7780047899999998</v>
      </c>
      <c r="I29">
        <v>2.5397782000000001E-2</v>
      </c>
      <c r="J29">
        <v>1.676650765</v>
      </c>
      <c r="K29">
        <v>-1.077440892</v>
      </c>
      <c r="L29">
        <v>0.50109301353921842</v>
      </c>
      <c r="M29">
        <v>1.0718820073061255</v>
      </c>
      <c r="N29" s="38">
        <v>0.35584817374840277</v>
      </c>
      <c r="O29">
        <v>1.8822325292626227</v>
      </c>
      <c r="P29">
        <v>1.718831708455876</v>
      </c>
      <c r="Q29">
        <v>3.4118482915310562</v>
      </c>
      <c r="R29">
        <v>3.3306138079999998</v>
      </c>
      <c r="W29" s="18"/>
      <c r="X29" s="17"/>
    </row>
    <row r="30" spans="2:24" x14ac:dyDescent="0.25">
      <c r="B30">
        <v>29</v>
      </c>
      <c r="C30">
        <v>47</v>
      </c>
      <c r="D30" t="s">
        <v>231</v>
      </c>
      <c r="E30" t="s">
        <v>87</v>
      </c>
      <c r="F30">
        <v>0.75649311299999999</v>
      </c>
      <c r="G30">
        <v>1.1530641210000001</v>
      </c>
      <c r="H30">
        <v>7.1561970779999999</v>
      </c>
      <c r="I30">
        <v>0.75967798799999997</v>
      </c>
      <c r="J30">
        <v>1.9007868539999999</v>
      </c>
      <c r="K30">
        <v>-1.1557525049999999</v>
      </c>
      <c r="L30">
        <v>0.88607712379261372</v>
      </c>
      <c r="M30">
        <v>1.3617278360175928</v>
      </c>
      <c r="N30" s="38">
        <v>1.0370085378638232</v>
      </c>
      <c r="O30">
        <v>2.0550430356928984</v>
      </c>
      <c r="P30">
        <v>1.9390342631350335</v>
      </c>
      <c r="Q30">
        <v>69.506794380352744</v>
      </c>
      <c r="R30">
        <v>75.728825630000003</v>
      </c>
      <c r="W30" s="18"/>
      <c r="X30" s="17"/>
    </row>
    <row r="31" spans="2:24" x14ac:dyDescent="0.25">
      <c r="B31">
        <v>30</v>
      </c>
      <c r="C31">
        <v>49</v>
      </c>
      <c r="D31" t="s">
        <v>231</v>
      </c>
      <c r="E31" t="s">
        <v>88</v>
      </c>
      <c r="F31">
        <v>0.64413493300000002</v>
      </c>
      <c r="G31">
        <v>1.5899742589999999</v>
      </c>
      <c r="H31">
        <v>6.6897591429999999</v>
      </c>
      <c r="I31">
        <v>9.3482994999999999E-2</v>
      </c>
      <c r="J31">
        <v>1.677323828</v>
      </c>
      <c r="K31">
        <v>-1.1598468420000001</v>
      </c>
      <c r="L31">
        <v>0.57320330903630523</v>
      </c>
      <c r="M31">
        <v>1.209515014542631</v>
      </c>
      <c r="N31" s="38">
        <v>0.60074119340057464</v>
      </c>
      <c r="O31">
        <v>1.9032406238119617</v>
      </c>
      <c r="P31">
        <v>1.7316187679563628</v>
      </c>
      <c r="Q31">
        <v>13.063691786885128</v>
      </c>
      <c r="R31">
        <v>23.016079009999999</v>
      </c>
      <c r="W31" s="18"/>
      <c r="X31" s="17"/>
    </row>
    <row r="32" spans="2:24" x14ac:dyDescent="0.25">
      <c r="B32">
        <v>31</v>
      </c>
      <c r="C32">
        <v>44</v>
      </c>
      <c r="D32" t="s">
        <v>153</v>
      </c>
      <c r="E32" t="s">
        <v>42</v>
      </c>
      <c r="F32">
        <v>0.50376604800000002</v>
      </c>
      <c r="G32">
        <v>0.48688663100000001</v>
      </c>
      <c r="H32">
        <v>7.9287432730000003</v>
      </c>
      <c r="I32">
        <v>1.7869844749999999</v>
      </c>
      <c r="J32">
        <v>2.2643026819999998</v>
      </c>
      <c r="K32">
        <v>-1.0918277409999999</v>
      </c>
      <c r="L32">
        <v>1.0471975511965976</v>
      </c>
      <c r="M32">
        <v>1.515873843711679</v>
      </c>
      <c r="N32" s="38">
        <v>0.95061387354979465</v>
      </c>
      <c r="O32">
        <v>2.398039505954451</v>
      </c>
      <c r="P32">
        <v>2.2993383082143382</v>
      </c>
      <c r="Q32">
        <v>54.371139461795302</v>
      </c>
      <c r="R32">
        <v>54.371139460000002</v>
      </c>
      <c r="W32" s="18"/>
      <c r="X32" s="17"/>
    </row>
    <row r="33" spans="2:24" x14ac:dyDescent="0.25">
      <c r="B33">
        <v>32</v>
      </c>
      <c r="C33">
        <v>34</v>
      </c>
      <c r="D33" t="s">
        <v>153</v>
      </c>
      <c r="E33" t="s">
        <v>43</v>
      </c>
      <c r="F33">
        <v>0.62135835100000003</v>
      </c>
      <c r="G33">
        <v>1.098706459</v>
      </c>
      <c r="H33">
        <v>7.6157568690000002</v>
      </c>
      <c r="I33">
        <v>0.94130273799999997</v>
      </c>
      <c r="J33">
        <v>2.0310710250000001</v>
      </c>
      <c r="K33">
        <v>-0.94368537399999997</v>
      </c>
      <c r="L33">
        <v>1.0666662860634313</v>
      </c>
      <c r="M33">
        <v>1.505149978319906</v>
      </c>
      <c r="N33" s="38">
        <v>0.91410108463691842</v>
      </c>
      <c r="O33">
        <v>2.2115271088252442</v>
      </c>
      <c r="P33">
        <v>2.0637415504878391</v>
      </c>
      <c r="Q33">
        <v>46.546387371572308</v>
      </c>
      <c r="R33">
        <v>46.546387369999998</v>
      </c>
      <c r="W33" s="18"/>
      <c r="X33" s="17"/>
    </row>
    <row r="34" spans="2:24" x14ac:dyDescent="0.25">
      <c r="B34">
        <v>33</v>
      </c>
      <c r="C34">
        <v>66</v>
      </c>
      <c r="D34" t="s">
        <v>153</v>
      </c>
      <c r="E34" t="s">
        <v>44</v>
      </c>
      <c r="F34">
        <v>0.36099999999999999</v>
      </c>
      <c r="G34">
        <v>1.0582778020000001</v>
      </c>
      <c r="H34">
        <v>7.6357767130000003</v>
      </c>
      <c r="I34">
        <v>1.0112393310000001</v>
      </c>
      <c r="J34">
        <v>2.0486056010000002</v>
      </c>
      <c r="K34">
        <v>-0.95287248999999996</v>
      </c>
      <c r="L34">
        <v>0.57426099634364036</v>
      </c>
      <c r="M34">
        <v>1.6580113966571124</v>
      </c>
      <c r="N34" s="38">
        <v>0.99446079413991462</v>
      </c>
      <c r="O34">
        <v>2.2856490731569048</v>
      </c>
      <c r="P34">
        <v>2.1343451602590369</v>
      </c>
      <c r="Q34">
        <v>64.679772248786747</v>
      </c>
      <c r="R34">
        <v>64.679772249999999</v>
      </c>
      <c r="W34" s="18"/>
      <c r="X34" s="17"/>
    </row>
    <row r="35" spans="2:24" x14ac:dyDescent="0.25">
      <c r="B35">
        <v>34</v>
      </c>
      <c r="C35">
        <v>86</v>
      </c>
      <c r="D35" s="24" t="s">
        <v>153</v>
      </c>
      <c r="E35" s="24" t="s">
        <v>45</v>
      </c>
      <c r="F35" s="24">
        <v>0.37609999999999999</v>
      </c>
      <c r="G35" s="24">
        <v>1.0136956690000001</v>
      </c>
      <c r="H35" s="24">
        <v>7.7433743179999999</v>
      </c>
      <c r="I35" s="24">
        <v>1.310855704</v>
      </c>
      <c r="J35" s="24">
        <v>2.1089097059999999</v>
      </c>
      <c r="K35" s="24">
        <v>-0.97529102700000003</v>
      </c>
      <c r="L35">
        <v>0.47942108500743702</v>
      </c>
      <c r="M35">
        <v>1.3010299956639813</v>
      </c>
      <c r="N35" s="38">
        <v>0.86142827101799768</v>
      </c>
      <c r="O35">
        <v>2.3430608435355866</v>
      </c>
      <c r="P35">
        <v>2.1475634157269394</v>
      </c>
      <c r="Q35">
        <v>36.356777750041957</v>
      </c>
      <c r="R35" s="24">
        <v>36.356777749999999</v>
      </c>
      <c r="W35" s="18"/>
      <c r="X35" s="17"/>
    </row>
    <row r="36" spans="2:24" x14ac:dyDescent="0.25">
      <c r="B36">
        <v>35</v>
      </c>
      <c r="C36">
        <v>2</v>
      </c>
      <c r="D36" t="s">
        <v>153</v>
      </c>
      <c r="E36" t="s">
        <v>46</v>
      </c>
      <c r="F36">
        <v>0.44181762499999999</v>
      </c>
      <c r="G36">
        <v>1.2236451960000001</v>
      </c>
      <c r="H36">
        <v>7.8227917329999999</v>
      </c>
      <c r="I36">
        <v>0.96665385599999998</v>
      </c>
      <c r="J36">
        <v>2.0685564900000002</v>
      </c>
      <c r="K36">
        <v>-0.79566705699999996</v>
      </c>
      <c r="L36">
        <v>0.61547970831683396</v>
      </c>
      <c r="M36">
        <v>1.271841606536499</v>
      </c>
      <c r="N36" s="38">
        <v>0.7892350366470281</v>
      </c>
      <c r="O36">
        <v>2.2692839903231756</v>
      </c>
      <c r="P36">
        <v>2.0972324060847458</v>
      </c>
      <c r="Q36">
        <v>24.254467798478291</v>
      </c>
      <c r="R36">
        <v>24.2544678</v>
      </c>
      <c r="W36" s="18"/>
      <c r="X36" s="17"/>
    </row>
    <row r="37" spans="2:24" x14ac:dyDescent="0.25">
      <c r="B37">
        <v>36</v>
      </c>
      <c r="C37">
        <v>50</v>
      </c>
      <c r="D37" t="s">
        <v>153</v>
      </c>
      <c r="E37" t="s">
        <v>47</v>
      </c>
      <c r="F37">
        <v>0.499</v>
      </c>
      <c r="G37">
        <v>0.87685771000000001</v>
      </c>
      <c r="H37">
        <v>7.8254187200000001</v>
      </c>
      <c r="I37">
        <v>1.2596517359999999</v>
      </c>
      <c r="J37">
        <v>2.1339808279999999</v>
      </c>
      <c r="K37">
        <v>-0.95408251399999999</v>
      </c>
      <c r="L37">
        <v>0.92613820012853365</v>
      </c>
      <c r="M37">
        <v>1.8394780473741983</v>
      </c>
      <c r="N37" s="38">
        <v>0.90177234986779942</v>
      </c>
      <c r="O37">
        <v>2.2996849821574963</v>
      </c>
      <c r="P37">
        <v>2.1585992890031727</v>
      </c>
      <c r="Q37">
        <v>44.049436420568064</v>
      </c>
      <c r="R37">
        <v>44.049436419999999</v>
      </c>
      <c r="W37" s="18"/>
      <c r="X37" s="17"/>
    </row>
    <row r="38" spans="2:24" x14ac:dyDescent="0.25">
      <c r="B38">
        <v>37</v>
      </c>
      <c r="C38">
        <v>45</v>
      </c>
      <c r="D38" t="s">
        <v>153</v>
      </c>
      <c r="E38" t="s">
        <v>48</v>
      </c>
      <c r="F38">
        <v>0.44519999999999998</v>
      </c>
      <c r="G38">
        <v>0.74652394099999997</v>
      </c>
      <c r="H38">
        <v>7.752421708</v>
      </c>
      <c r="I38">
        <v>1.441608032</v>
      </c>
      <c r="J38">
        <v>2.1545152019999998</v>
      </c>
      <c r="K38">
        <v>-1.0591735529999999</v>
      </c>
      <c r="L38">
        <v>0.77188300367564489</v>
      </c>
      <c r="M38">
        <v>1.2304489213782739</v>
      </c>
      <c r="N38" s="38">
        <v>0.93029178465516205</v>
      </c>
      <c r="O38">
        <v>2.3841278547078191</v>
      </c>
      <c r="P38">
        <v>2.2075527498755489</v>
      </c>
      <c r="Q38">
        <v>49.935042814725612</v>
      </c>
      <c r="R38">
        <v>49.935042809999999</v>
      </c>
      <c r="W38" s="18"/>
      <c r="X38" s="17"/>
    </row>
    <row r="39" spans="2:24" x14ac:dyDescent="0.25">
      <c r="B39">
        <v>38</v>
      </c>
      <c r="C39">
        <v>28</v>
      </c>
      <c r="D39" t="s">
        <v>153</v>
      </c>
      <c r="E39" t="s">
        <v>49</v>
      </c>
      <c r="F39">
        <v>0.40429999999999999</v>
      </c>
      <c r="G39">
        <v>0.59162198099999996</v>
      </c>
      <c r="H39">
        <v>7.6617688289999997</v>
      </c>
      <c r="I39">
        <v>1.6305125620000001</v>
      </c>
      <c r="J39">
        <v>2.1745690600000001</v>
      </c>
      <c r="K39">
        <v>-1.1801857469999999</v>
      </c>
      <c r="L39">
        <v>0.99759301775859122</v>
      </c>
      <c r="M39">
        <v>1.4593924877592308</v>
      </c>
      <c r="N39" s="38">
        <v>0.98922261307863302</v>
      </c>
      <c r="O39">
        <v>2.349107400853625</v>
      </c>
      <c r="P39">
        <v>2.2204479210372514</v>
      </c>
      <c r="Q39">
        <v>63.392812263365677</v>
      </c>
      <c r="R39">
        <v>63.392812259999999</v>
      </c>
      <c r="W39" s="18"/>
      <c r="X39" s="17"/>
    </row>
    <row r="40" spans="2:24" x14ac:dyDescent="0.25">
      <c r="B40">
        <v>39</v>
      </c>
      <c r="C40">
        <v>37</v>
      </c>
      <c r="D40" t="s">
        <v>153</v>
      </c>
      <c r="E40" t="s">
        <v>50</v>
      </c>
      <c r="F40">
        <v>0.65189418700000001</v>
      </c>
      <c r="G40">
        <v>1.409281773</v>
      </c>
      <c r="H40">
        <v>7.9190057979999997</v>
      </c>
      <c r="I40">
        <v>0.63255969700000003</v>
      </c>
      <c r="J40">
        <v>2.0266623909999999</v>
      </c>
      <c r="K40">
        <v>-0.64981230099999998</v>
      </c>
      <c r="L40">
        <v>0.62349265585656599</v>
      </c>
      <c r="M40">
        <v>1.5740312677277188</v>
      </c>
      <c r="N40" s="38">
        <v>0.75472700462702669</v>
      </c>
      <c r="O40">
        <v>2.2328020196082887</v>
      </c>
      <c r="P40">
        <v>2.0680006366512833</v>
      </c>
      <c r="Q40">
        <v>19.142881989616953</v>
      </c>
      <c r="R40">
        <v>19.142881989999999</v>
      </c>
      <c r="W40" s="18"/>
      <c r="X40" s="17"/>
    </row>
    <row r="41" spans="2:24" x14ac:dyDescent="0.25">
      <c r="B41">
        <v>40</v>
      </c>
      <c r="C41">
        <v>46</v>
      </c>
      <c r="D41" t="s">
        <v>153</v>
      </c>
      <c r="E41" t="s">
        <v>51</v>
      </c>
      <c r="F41">
        <v>0.28806554200000001</v>
      </c>
      <c r="G41">
        <v>0.96400788500000001</v>
      </c>
      <c r="H41">
        <v>8.0024563610000001</v>
      </c>
      <c r="I41">
        <v>1.215170324</v>
      </c>
      <c r="J41">
        <v>2.162134768</v>
      </c>
      <c r="K41">
        <v>-0.81821555499999998</v>
      </c>
      <c r="L41">
        <v>0.78539816339744839</v>
      </c>
      <c r="M41">
        <v>1.2304489213782739</v>
      </c>
      <c r="N41" s="38">
        <v>0.96517646948278835</v>
      </c>
      <c r="O41">
        <v>2.3594575360334633</v>
      </c>
      <c r="P41">
        <v>2.2240723982382531</v>
      </c>
      <c r="Q41">
        <v>57.680122329382598</v>
      </c>
      <c r="R41">
        <v>57.680122330000003</v>
      </c>
      <c r="W41" s="18"/>
      <c r="X41" s="17"/>
    </row>
    <row r="42" spans="2:24" x14ac:dyDescent="0.25">
      <c r="B42">
        <v>41</v>
      </c>
      <c r="C42">
        <v>40</v>
      </c>
      <c r="D42" t="s">
        <v>153</v>
      </c>
      <c r="E42" t="s">
        <v>52</v>
      </c>
      <c r="F42">
        <v>0.52010012299999997</v>
      </c>
      <c r="G42">
        <v>1.098706459</v>
      </c>
      <c r="H42">
        <v>7.8904453849999996</v>
      </c>
      <c r="I42">
        <v>1.0410245970000001</v>
      </c>
      <c r="J42">
        <v>2.1013975239999998</v>
      </c>
      <c r="K42">
        <v>-0.806646627</v>
      </c>
      <c r="L42">
        <v>0.61547970831683396</v>
      </c>
      <c r="M42">
        <v>1.4502491083193612</v>
      </c>
      <c r="N42" s="38">
        <v>0.90946180933353027</v>
      </c>
      <c r="O42">
        <v>2.2670531424887064</v>
      </c>
      <c r="P42">
        <v>2.1385480821305722</v>
      </c>
      <c r="Q42">
        <v>45.598462630041269</v>
      </c>
      <c r="R42">
        <v>45.59846263</v>
      </c>
      <c r="W42" s="18"/>
      <c r="X42" s="17"/>
    </row>
    <row r="43" spans="2:24" x14ac:dyDescent="0.25">
      <c r="B43">
        <v>42</v>
      </c>
      <c r="C43">
        <v>43</v>
      </c>
      <c r="D43" t="s">
        <v>153</v>
      </c>
      <c r="E43" t="s">
        <v>53</v>
      </c>
      <c r="F43">
        <v>0.43330000000000002</v>
      </c>
      <c r="G43">
        <v>1.036558552</v>
      </c>
      <c r="H43">
        <v>7.5842641750000004</v>
      </c>
      <c r="I43">
        <v>1.0134149139999999</v>
      </c>
      <c r="J43">
        <v>2.0382801750000001</v>
      </c>
      <c r="K43">
        <v>-0.99671527299999996</v>
      </c>
      <c r="L43">
        <v>0.88607712379261372</v>
      </c>
      <c r="M43">
        <v>1.6364878963533653</v>
      </c>
      <c r="N43" s="38">
        <v>0.90185710090981364</v>
      </c>
      <c r="O43">
        <v>2.2327653689403801</v>
      </c>
      <c r="P43">
        <v>2.0719498468828701</v>
      </c>
      <c r="Q43">
        <v>44.06636030201507</v>
      </c>
      <c r="R43">
        <v>44.066360299999999</v>
      </c>
      <c r="W43" s="18"/>
      <c r="X43" s="17"/>
    </row>
    <row r="44" spans="2:24" x14ac:dyDescent="0.25">
      <c r="B44">
        <v>43</v>
      </c>
      <c r="C44">
        <v>8</v>
      </c>
      <c r="D44" t="s">
        <v>153</v>
      </c>
      <c r="E44" t="s">
        <v>54</v>
      </c>
      <c r="F44">
        <v>0.42521809700000002</v>
      </c>
      <c r="G44">
        <v>0.72424754599999996</v>
      </c>
      <c r="H44">
        <v>7.3409148330000003</v>
      </c>
      <c r="I44">
        <v>1.349432857</v>
      </c>
      <c r="J44">
        <v>2.056374972</v>
      </c>
      <c r="K44">
        <v>-1.2750092740000001</v>
      </c>
      <c r="L44">
        <v>0.88607712379261372</v>
      </c>
      <c r="M44">
        <v>1.1917303933628562</v>
      </c>
      <c r="N44" s="38">
        <v>0.84357663870168764</v>
      </c>
      <c r="O44">
        <v>2.1919421497280807</v>
      </c>
      <c r="P44">
        <v>2.0700270403434278</v>
      </c>
      <c r="Q44">
        <v>33.174404142741757</v>
      </c>
      <c r="R44">
        <v>33.17440414</v>
      </c>
      <c r="W44" s="18"/>
      <c r="X44" s="17"/>
    </row>
    <row r="45" spans="2:24" x14ac:dyDescent="0.25">
      <c r="B45">
        <v>44</v>
      </c>
      <c r="C45">
        <v>71</v>
      </c>
      <c r="D45" t="s">
        <v>153</v>
      </c>
      <c r="E45" t="s">
        <v>55</v>
      </c>
      <c r="F45">
        <v>0.38656083299999999</v>
      </c>
      <c r="G45">
        <v>1.2163459569999999</v>
      </c>
      <c r="H45">
        <v>7.1504791709999997</v>
      </c>
      <c r="I45">
        <v>0.73859515499999995</v>
      </c>
      <c r="J45">
        <v>1.8906181989999999</v>
      </c>
      <c r="K45">
        <v>-1.132640071</v>
      </c>
      <c r="L45">
        <v>0.7176232392710491</v>
      </c>
      <c r="M45">
        <v>0.77815125038364363</v>
      </c>
      <c r="N45" s="38">
        <v>0.93361428405885605</v>
      </c>
      <c r="O45">
        <v>2.0577679072329773</v>
      </c>
      <c r="P45">
        <v>1.9089834741461305</v>
      </c>
      <c r="Q45">
        <v>50.646189527507325</v>
      </c>
      <c r="R45">
        <v>50.646189530000001</v>
      </c>
      <c r="W45" s="18"/>
      <c r="X45" s="17"/>
    </row>
    <row r="46" spans="2:24" x14ac:dyDescent="0.25">
      <c r="B46">
        <v>45</v>
      </c>
      <c r="C46">
        <v>33</v>
      </c>
      <c r="D46" t="s">
        <v>153</v>
      </c>
      <c r="E46" t="s">
        <v>56</v>
      </c>
      <c r="F46">
        <v>0.41849999999999998</v>
      </c>
      <c r="G46">
        <v>0.76771323999999996</v>
      </c>
      <c r="H46">
        <v>7.9001469469999996</v>
      </c>
      <c r="I46">
        <v>1.441195403</v>
      </c>
      <c r="J46">
        <v>2.1867356529999999</v>
      </c>
      <c r="K46">
        <v>-0.96517335400000004</v>
      </c>
      <c r="L46">
        <v>1.0588236387454202</v>
      </c>
      <c r="M46">
        <v>1.3010299956639813</v>
      </c>
      <c r="N46" s="38">
        <v>0.90485405976980338</v>
      </c>
      <c r="O46">
        <v>2.2879354611273404</v>
      </c>
      <c r="P46">
        <v>2.1725396563690444</v>
      </c>
      <c r="Q46">
        <v>44.666949373187123</v>
      </c>
      <c r="R46">
        <v>44.666949369999998</v>
      </c>
      <c r="W46" s="18"/>
      <c r="X46" s="17"/>
    </row>
    <row r="47" spans="2:24" x14ac:dyDescent="0.25">
      <c r="B47">
        <v>46</v>
      </c>
      <c r="C47">
        <v>19</v>
      </c>
      <c r="D47" t="s">
        <v>154</v>
      </c>
      <c r="E47" t="s">
        <v>26</v>
      </c>
      <c r="F47">
        <v>0.67960264199999998</v>
      </c>
      <c r="G47">
        <v>1.296752294</v>
      </c>
      <c r="H47">
        <v>7.1123124879999997</v>
      </c>
      <c r="I47">
        <v>0.56580362299999998</v>
      </c>
      <c r="J47">
        <v>1.8570020979999999</v>
      </c>
      <c r="K47">
        <v>-1.0962995149999999</v>
      </c>
      <c r="L47">
        <v>1.3328552009945458</v>
      </c>
      <c r="M47">
        <v>0.69897000433601886</v>
      </c>
      <c r="N47" s="38">
        <v>0.70034501412076677</v>
      </c>
      <c r="O47">
        <v>1.9958357955824217</v>
      </c>
      <c r="P47">
        <v>1.8760870335795934</v>
      </c>
      <c r="Q47">
        <v>11.868183301277375</v>
      </c>
      <c r="R47">
        <v>50.491319939999997</v>
      </c>
      <c r="W47" s="18"/>
      <c r="X47" s="17"/>
    </row>
    <row r="48" spans="2:24" x14ac:dyDescent="0.25">
      <c r="B48">
        <v>47</v>
      </c>
      <c r="C48">
        <v>36</v>
      </c>
      <c r="D48" t="s">
        <v>154</v>
      </c>
      <c r="E48" t="s">
        <v>27</v>
      </c>
      <c r="F48">
        <v>0.70348502899999998</v>
      </c>
      <c r="G48">
        <v>2.1147371480000001</v>
      </c>
      <c r="H48">
        <v>6.6482304110000001</v>
      </c>
      <c r="I48">
        <v>-0.57623217999999998</v>
      </c>
      <c r="J48">
        <v>1.5363256569999999</v>
      </c>
      <c r="K48">
        <v>-0.917874678</v>
      </c>
      <c r="L48">
        <v>0.67996744919906771</v>
      </c>
      <c r="M48">
        <v>0.54406804435027567</v>
      </c>
      <c r="N48" s="38">
        <v>0.95210391320079868</v>
      </c>
      <c r="O48">
        <v>1.6855934809557476</v>
      </c>
      <c r="P48">
        <v>1.5651308479450825</v>
      </c>
      <c r="Q48">
        <v>54.704640456511143</v>
      </c>
      <c r="R48">
        <v>54.70464046</v>
      </c>
      <c r="W48" s="18"/>
      <c r="X48" s="17"/>
    </row>
    <row r="49" spans="2:24" x14ac:dyDescent="0.25">
      <c r="B49">
        <v>48</v>
      </c>
      <c r="C49">
        <v>55</v>
      </c>
      <c r="D49" t="s">
        <v>154</v>
      </c>
      <c r="E49" t="s">
        <v>137</v>
      </c>
      <c r="F49">
        <v>0.46250000000000002</v>
      </c>
      <c r="G49">
        <v>2.067095514</v>
      </c>
      <c r="H49">
        <v>6.6857980230000003</v>
      </c>
      <c r="I49">
        <v>-0.50902647099999998</v>
      </c>
      <c r="J49">
        <v>1.5570927960000001</v>
      </c>
      <c r="K49">
        <v>-0.92371686500000005</v>
      </c>
      <c r="L49">
        <v>0.88607712379261372</v>
      </c>
      <c r="M49">
        <v>2.1189299069938092E-2</v>
      </c>
      <c r="N49" s="38">
        <v>0.69536278353487924</v>
      </c>
      <c r="O49">
        <v>1.6968868644847646</v>
      </c>
      <c r="P49">
        <v>1.5772572422565321</v>
      </c>
      <c r="Q49">
        <v>11.246140446786454</v>
      </c>
      <c r="R49">
        <v>11.24614045</v>
      </c>
      <c r="W49" s="18"/>
      <c r="X49" s="26"/>
    </row>
    <row r="50" spans="2:24" x14ac:dyDescent="0.25">
      <c r="B50">
        <v>49</v>
      </c>
      <c r="C50">
        <v>26</v>
      </c>
      <c r="D50" t="s">
        <v>154</v>
      </c>
      <c r="E50" t="s">
        <v>30</v>
      </c>
      <c r="F50">
        <v>0.55897635800000001</v>
      </c>
      <c r="G50">
        <v>0.80722178099999997</v>
      </c>
      <c r="H50">
        <v>7.3857394459999997</v>
      </c>
      <c r="I50">
        <v>1.2603021720000001</v>
      </c>
      <c r="J50">
        <v>2.047739559</v>
      </c>
      <c r="K50">
        <v>-1.2110725360000001</v>
      </c>
      <c r="L50">
        <v>0.86068229978579125</v>
      </c>
      <c r="M50">
        <v>1.1139433523068367</v>
      </c>
      <c r="N50" s="38">
        <v>1.0276226421285803</v>
      </c>
      <c r="O50">
        <v>2.2258104056067962</v>
      </c>
      <c r="P50">
        <v>2.0557383405692584</v>
      </c>
      <c r="Q50">
        <v>73.19754690117928</v>
      </c>
      <c r="R50">
        <v>73.197546900000006</v>
      </c>
      <c r="W50" s="18"/>
      <c r="X50" s="17"/>
    </row>
    <row r="51" spans="2:24" x14ac:dyDescent="0.25">
      <c r="B51">
        <v>50</v>
      </c>
      <c r="C51">
        <v>27</v>
      </c>
      <c r="D51" t="s">
        <v>154</v>
      </c>
      <c r="E51" t="s">
        <v>31</v>
      </c>
      <c r="F51">
        <v>0.49549352499999999</v>
      </c>
      <c r="G51">
        <v>0.92261519999999997</v>
      </c>
      <c r="H51">
        <v>7.8579417149999999</v>
      </c>
      <c r="I51">
        <v>1.2307237740000001</v>
      </c>
      <c r="J51">
        <v>2.124054026</v>
      </c>
      <c r="K51">
        <v>-0.94081626799999996</v>
      </c>
      <c r="L51">
        <v>0.8220162543759949</v>
      </c>
      <c r="M51">
        <v>0.85733249643126852</v>
      </c>
      <c r="N51" s="38">
        <v>0.92278494457314575</v>
      </c>
      <c r="O51">
        <v>2.330063567286631</v>
      </c>
      <c r="P51">
        <v>2.1708146354356082</v>
      </c>
      <c r="Q51">
        <v>48.348173591969939</v>
      </c>
      <c r="R51">
        <v>48.348173590000002</v>
      </c>
      <c r="W51" s="18"/>
      <c r="X51" s="17"/>
    </row>
    <row r="52" spans="2:24" x14ac:dyDescent="0.25">
      <c r="B52">
        <v>51</v>
      </c>
      <c r="C52">
        <v>12</v>
      </c>
      <c r="D52" t="s">
        <v>154</v>
      </c>
      <c r="E52" t="s">
        <v>138</v>
      </c>
      <c r="F52">
        <v>0.55324150599999999</v>
      </c>
      <c r="G52">
        <v>1.1175918030000001</v>
      </c>
      <c r="H52">
        <v>7.0575184499999999</v>
      </c>
      <c r="I52">
        <v>0.77224690299999998</v>
      </c>
      <c r="J52">
        <v>1.88803122</v>
      </c>
      <c r="K52">
        <v>-1.211604396</v>
      </c>
      <c r="L52">
        <v>1.0956194767823058</v>
      </c>
      <c r="M52">
        <v>1.2430380486862944</v>
      </c>
      <c r="N52" s="38">
        <v>0.61349995912333977</v>
      </c>
      <c r="O52">
        <v>2.0836751736971504</v>
      </c>
      <c r="P52">
        <v>1.9058131210649543</v>
      </c>
      <c r="Q52">
        <v>30.594869576077642</v>
      </c>
      <c r="R52">
        <v>30.566338139999999</v>
      </c>
      <c r="W52" s="18"/>
      <c r="X52" s="17"/>
    </row>
    <row r="53" spans="2:24" x14ac:dyDescent="0.25">
      <c r="B53">
        <v>52</v>
      </c>
      <c r="C53">
        <v>52</v>
      </c>
      <c r="D53" t="s">
        <v>154</v>
      </c>
      <c r="E53" t="s">
        <v>32</v>
      </c>
      <c r="F53">
        <v>0.47336400699999998</v>
      </c>
      <c r="G53">
        <v>0.82570518699999995</v>
      </c>
      <c r="H53">
        <v>6.5575099229999996</v>
      </c>
      <c r="I53">
        <v>1.0718479240000001</v>
      </c>
      <c r="J53">
        <v>1.8408135029999999</v>
      </c>
      <c r="K53">
        <v>-1.6205719620000001</v>
      </c>
      <c r="L53">
        <v>1.3096389152237193</v>
      </c>
      <c r="M53">
        <v>0.56820172406699498</v>
      </c>
      <c r="N53" s="38">
        <v>0.86314117615904051</v>
      </c>
      <c r="O53">
        <v>2.0573509333281841</v>
      </c>
      <c r="P53">
        <v>1.8936494287888133</v>
      </c>
      <c r="Q53">
        <v>36.66906806787992</v>
      </c>
      <c r="R53">
        <v>36.669068070000002</v>
      </c>
      <c r="W53" s="18"/>
      <c r="X53" s="17"/>
    </row>
    <row r="54" spans="2:24" x14ac:dyDescent="0.25">
      <c r="B54">
        <v>53</v>
      </c>
      <c r="C54">
        <v>39</v>
      </c>
      <c r="D54" t="s">
        <v>154</v>
      </c>
      <c r="E54" t="s">
        <v>33</v>
      </c>
      <c r="F54">
        <v>0.57012276299999998</v>
      </c>
      <c r="G54">
        <v>1.490816924</v>
      </c>
      <c r="H54">
        <v>7.2617232209999996</v>
      </c>
      <c r="I54">
        <v>0.35987269300000002</v>
      </c>
      <c r="J54">
        <v>1.8446353980000001</v>
      </c>
      <c r="K54">
        <v>-0.92624778200000002</v>
      </c>
      <c r="L54">
        <v>1.0471975511965976</v>
      </c>
      <c r="M54">
        <v>0.75587485567249146</v>
      </c>
      <c r="N54" s="38">
        <v>0.9316849850633232</v>
      </c>
      <c r="O54">
        <v>2.0110046573369065</v>
      </c>
      <c r="P54">
        <v>1.852029436900775</v>
      </c>
      <c r="Q54">
        <v>50.232580764328702</v>
      </c>
      <c r="R54">
        <v>50.232580759999998</v>
      </c>
      <c r="W54" s="18"/>
      <c r="X54" s="17"/>
    </row>
    <row r="55" spans="2:24" x14ac:dyDescent="0.25">
      <c r="B55">
        <v>54</v>
      </c>
      <c r="C55">
        <v>42</v>
      </c>
      <c r="D55" t="s">
        <v>154</v>
      </c>
      <c r="E55" t="s">
        <v>34</v>
      </c>
      <c r="F55">
        <v>0.42844868800000002</v>
      </c>
      <c r="G55">
        <v>0.84343395399999999</v>
      </c>
      <c r="H55">
        <v>7.7080179290000004</v>
      </c>
      <c r="I55">
        <v>1.2765400140000001</v>
      </c>
      <c r="J55">
        <v>2.1181442009999998</v>
      </c>
      <c r="K55">
        <v>-1.0251220400000001</v>
      </c>
      <c r="L55">
        <v>0.979923576202264</v>
      </c>
      <c r="M55">
        <v>1</v>
      </c>
      <c r="N55" s="38">
        <v>0.97736022155323798</v>
      </c>
      <c r="O55">
        <v>2.2334363137901345</v>
      </c>
      <c r="P55">
        <v>2.1172739941111476</v>
      </c>
      <c r="Q55">
        <v>60.5351074023785</v>
      </c>
      <c r="R55">
        <v>60.535107400000001</v>
      </c>
      <c r="W55" s="18"/>
      <c r="X55" s="17"/>
    </row>
    <row r="56" spans="2:24" x14ac:dyDescent="0.25">
      <c r="B56">
        <v>55</v>
      </c>
      <c r="C56">
        <v>21</v>
      </c>
      <c r="D56" t="s">
        <v>154</v>
      </c>
      <c r="E56" t="s">
        <v>35</v>
      </c>
      <c r="F56">
        <v>0.51264259999999995</v>
      </c>
      <c r="G56">
        <v>1.675404455</v>
      </c>
      <c r="H56">
        <v>7.3552604109999997</v>
      </c>
      <c r="I56">
        <v>0.21297041799999999</v>
      </c>
      <c r="J56">
        <v>1.8219653</v>
      </c>
      <c r="K56">
        <v>-0.82054070000000001</v>
      </c>
      <c r="L56">
        <v>0.84106867101514382</v>
      </c>
      <c r="M56">
        <v>0.36172783601759284</v>
      </c>
      <c r="N56" s="38">
        <v>0.94773154914041136</v>
      </c>
      <c r="O56">
        <v>1.9803108269225964</v>
      </c>
      <c r="P56">
        <v>1.8438257827869573</v>
      </c>
      <c r="Q56">
        <v>53.729255432992083</v>
      </c>
      <c r="R56">
        <v>53.729255430000002</v>
      </c>
      <c r="W56" s="18"/>
      <c r="X56" s="17"/>
    </row>
    <row r="57" spans="2:24" x14ac:dyDescent="0.25">
      <c r="B57">
        <v>56</v>
      </c>
      <c r="C57">
        <v>15</v>
      </c>
      <c r="D57" t="s">
        <v>154</v>
      </c>
      <c r="E57" t="s">
        <v>36</v>
      </c>
      <c r="F57">
        <v>0.40003455799999998</v>
      </c>
      <c r="G57">
        <v>1.1356900249999999</v>
      </c>
      <c r="H57">
        <v>7.7715404970000002</v>
      </c>
      <c r="I57">
        <v>0.93868633800000001</v>
      </c>
      <c r="J57">
        <v>2.0549854110000001</v>
      </c>
      <c r="K57">
        <v>-0.84812621399999999</v>
      </c>
      <c r="L57">
        <v>0.9452502375783397</v>
      </c>
      <c r="M57">
        <v>0.6020599913279624</v>
      </c>
      <c r="N57" s="38">
        <v>0.91101127881453836</v>
      </c>
      <c r="O57">
        <v>2.2329607740274624</v>
      </c>
      <c r="P57">
        <v>2.0826941514036279</v>
      </c>
      <c r="Q57">
        <v>45.913934037083528</v>
      </c>
      <c r="R57">
        <v>45.913934040000001</v>
      </c>
      <c r="W57" s="18"/>
      <c r="X57" s="17"/>
    </row>
    <row r="58" spans="2:24" x14ac:dyDescent="0.25">
      <c r="B58">
        <v>57</v>
      </c>
      <c r="C58">
        <v>58</v>
      </c>
      <c r="D58" t="s">
        <v>154</v>
      </c>
      <c r="E58" t="s">
        <v>37</v>
      </c>
      <c r="F58">
        <v>0.53217012799999996</v>
      </c>
      <c r="G58">
        <v>1.9686091130000001</v>
      </c>
      <c r="H58">
        <v>6.7369639069999998</v>
      </c>
      <c r="I58">
        <v>-0.37389721300000001</v>
      </c>
      <c r="J58">
        <v>1.5943673119999999</v>
      </c>
      <c r="K58">
        <v>-0.94707597899999996</v>
      </c>
      <c r="L58">
        <v>1.2373231547740045</v>
      </c>
      <c r="M58">
        <v>0.54406804435027567</v>
      </c>
      <c r="N58" s="38">
        <v>0.89062606487868956</v>
      </c>
      <c r="O58">
        <v>1.7439875821467861</v>
      </c>
      <c r="P58">
        <v>1.6261080030070307</v>
      </c>
      <c r="Q58">
        <v>41.852176309149939</v>
      </c>
      <c r="R58">
        <v>41.852176309999997</v>
      </c>
      <c r="W58" s="18"/>
      <c r="X58" s="17"/>
    </row>
    <row r="59" spans="2:24" x14ac:dyDescent="0.25">
      <c r="B59">
        <v>58</v>
      </c>
      <c r="C59">
        <v>60</v>
      </c>
      <c r="D59" t="s">
        <v>154</v>
      </c>
      <c r="E59" t="s">
        <v>38</v>
      </c>
      <c r="F59">
        <v>0.52264864099999997</v>
      </c>
      <c r="G59">
        <v>1.326307538</v>
      </c>
      <c r="H59">
        <v>7.2644652939999999</v>
      </c>
      <c r="I59">
        <v>0.567565133</v>
      </c>
      <c r="J59">
        <v>1.8878608830000001</v>
      </c>
      <c r="K59">
        <v>-1.0049891719999999</v>
      </c>
      <c r="L59">
        <v>0.76539282622045379</v>
      </c>
      <c r="M59">
        <v>0.6020599913279624</v>
      </c>
      <c r="N59" s="38">
        <v>0.96011852589047186</v>
      </c>
      <c r="O59">
        <v>2.031362668782748</v>
      </c>
      <c r="P59">
        <v>1.8991178443780421</v>
      </c>
      <c r="Q59">
        <v>56.518234679266065</v>
      </c>
      <c r="R59">
        <v>56.518234679999999</v>
      </c>
      <c r="W59" s="18"/>
      <c r="X59" s="17"/>
    </row>
    <row r="60" spans="2:24" x14ac:dyDescent="0.25">
      <c r="B60">
        <v>59</v>
      </c>
      <c r="C60">
        <v>32</v>
      </c>
      <c r="D60" t="s">
        <v>154</v>
      </c>
      <c r="E60" t="s">
        <v>39</v>
      </c>
      <c r="F60">
        <v>0.37470189100000001</v>
      </c>
      <c r="G60">
        <v>1.193681972</v>
      </c>
      <c r="H60">
        <v>7.3438883580000001</v>
      </c>
      <c r="I60">
        <v>0.79742779900000005</v>
      </c>
      <c r="J60">
        <v>1.9449817149999999</v>
      </c>
      <c r="K60">
        <v>-1.032154792</v>
      </c>
      <c r="L60">
        <v>0.66192480634640649</v>
      </c>
      <c r="M60">
        <v>0.87506126339170009</v>
      </c>
      <c r="N60" s="38">
        <v>0.98481388393772751</v>
      </c>
      <c r="O60">
        <v>2.1203329783080123</v>
      </c>
      <c r="P60">
        <v>1.9764188284413395</v>
      </c>
      <c r="Q60">
        <v>62.321604446998805</v>
      </c>
      <c r="R60">
        <v>62.321604450000002</v>
      </c>
      <c r="W60" s="18"/>
      <c r="X60" s="17"/>
    </row>
    <row r="61" spans="2:24" x14ac:dyDescent="0.25">
      <c r="B61">
        <v>60</v>
      </c>
      <c r="C61">
        <v>31</v>
      </c>
      <c r="D61" t="s">
        <v>154</v>
      </c>
      <c r="E61" t="s">
        <v>40</v>
      </c>
      <c r="F61">
        <v>0.36449999999999999</v>
      </c>
      <c r="G61">
        <v>0.87685771000000001</v>
      </c>
      <c r="H61">
        <v>7.7058800229999997</v>
      </c>
      <c r="I61">
        <v>1.2658056479999999</v>
      </c>
      <c r="J61">
        <v>2.1138125950000002</v>
      </c>
      <c r="K61">
        <v>-1.012323225</v>
      </c>
      <c r="L61">
        <v>0.89744470943417332</v>
      </c>
      <c r="M61">
        <v>0.57978359661681012</v>
      </c>
      <c r="N61" s="38">
        <v>0.82502361342716457</v>
      </c>
      <c r="O61">
        <v>2.3261650869966353</v>
      </c>
      <c r="P61">
        <v>2.138689134056345</v>
      </c>
      <c r="Q61">
        <v>30.002733459695843</v>
      </c>
      <c r="R61">
        <v>30.002733460000002</v>
      </c>
      <c r="W61" s="18"/>
      <c r="X61" s="17"/>
    </row>
    <row r="62" spans="2:24" x14ac:dyDescent="0.25">
      <c r="B62">
        <v>61</v>
      </c>
      <c r="C62">
        <v>7</v>
      </c>
      <c r="D62" t="s">
        <v>232</v>
      </c>
      <c r="E62" t="s">
        <v>58</v>
      </c>
      <c r="F62">
        <v>0.64609497000000005</v>
      </c>
      <c r="G62">
        <v>1.8514957139999999</v>
      </c>
      <c r="H62">
        <v>7.1651669340000002</v>
      </c>
      <c r="I62">
        <v>-0.108529871</v>
      </c>
      <c r="J62">
        <v>1.732053415</v>
      </c>
      <c r="K62">
        <v>-0.79167795500000004</v>
      </c>
      <c r="L62">
        <v>0.91173829096848769</v>
      </c>
      <c r="M62">
        <v>0.47712125471966244</v>
      </c>
      <c r="N62" s="38">
        <v>0.61998488899818416</v>
      </c>
      <c r="O62">
        <v>1.9165099417165465</v>
      </c>
      <c r="P62">
        <v>1.7631751946750271</v>
      </c>
      <c r="Q62">
        <v>7.7718520005443557</v>
      </c>
      <c r="R62">
        <v>25.085376719999999</v>
      </c>
      <c r="W62" s="18"/>
      <c r="X62" s="17"/>
    </row>
    <row r="63" spans="2:24" x14ac:dyDescent="0.25">
      <c r="B63">
        <v>62</v>
      </c>
      <c r="C63">
        <v>62</v>
      </c>
      <c r="D63" t="s">
        <v>232</v>
      </c>
      <c r="E63" t="s">
        <v>59</v>
      </c>
      <c r="F63">
        <v>0.59689013700000004</v>
      </c>
      <c r="G63">
        <v>2.3146062540000001</v>
      </c>
      <c r="H63">
        <v>6.1449922839999997</v>
      </c>
      <c r="I63">
        <v>-0.94249840900000004</v>
      </c>
      <c r="J63">
        <v>1.3596845660000001</v>
      </c>
      <c r="K63">
        <v>-1.0693777529999999</v>
      </c>
      <c r="L63">
        <v>0.99115658643119231</v>
      </c>
      <c r="M63">
        <v>0.47712125471966244</v>
      </c>
      <c r="N63" s="38">
        <v>0.63125767984362491</v>
      </c>
      <c r="O63">
        <v>1.4657328187179619</v>
      </c>
      <c r="P63">
        <v>1.3695809449740171</v>
      </c>
      <c r="Q63">
        <v>9.1166889601185428</v>
      </c>
      <c r="R63">
        <v>26.340830860000001</v>
      </c>
      <c r="W63" s="18"/>
      <c r="X63" s="17"/>
    </row>
    <row r="64" spans="2:24" x14ac:dyDescent="0.25">
      <c r="B64">
        <v>63</v>
      </c>
      <c r="C64">
        <v>73</v>
      </c>
      <c r="D64" t="s">
        <v>232</v>
      </c>
      <c r="E64" t="s">
        <v>60</v>
      </c>
      <c r="F64">
        <v>0.71274256499999999</v>
      </c>
      <c r="G64">
        <v>1.9990984350000001</v>
      </c>
      <c r="H64">
        <v>5.9715683950000003</v>
      </c>
      <c r="I64">
        <v>-0.60150663299999996</v>
      </c>
      <c r="J64">
        <v>1.3934271009999999</v>
      </c>
      <c r="K64">
        <v>-1.3147297520000001</v>
      </c>
      <c r="L64">
        <v>0.62983953446291674</v>
      </c>
      <c r="M64">
        <v>0.17609125905568124</v>
      </c>
      <c r="N64" s="38">
        <v>0.33679283401027704</v>
      </c>
      <c r="O64">
        <v>1.6004946286122284</v>
      </c>
      <c r="P64">
        <v>1.4338301646295493</v>
      </c>
      <c r="Q64">
        <v>2.2690399570929851</v>
      </c>
      <c r="R64">
        <v>2.215015196</v>
      </c>
      <c r="W64" s="18"/>
      <c r="X64" s="17"/>
    </row>
    <row r="65" spans="2:24" x14ac:dyDescent="0.25">
      <c r="B65">
        <v>64</v>
      </c>
      <c r="C65">
        <v>63</v>
      </c>
      <c r="D65" t="s">
        <v>232</v>
      </c>
      <c r="E65" t="s">
        <v>61</v>
      </c>
      <c r="F65">
        <v>0.81904669799999996</v>
      </c>
      <c r="G65">
        <v>2.027586973</v>
      </c>
      <c r="H65">
        <v>5.8468038609999997</v>
      </c>
      <c r="I65">
        <v>-0.57827128100000003</v>
      </c>
      <c r="J65">
        <v>1.366341805</v>
      </c>
      <c r="K65">
        <v>-1.366525242</v>
      </c>
      <c r="L65">
        <v>1.3393189627068671</v>
      </c>
      <c r="M65">
        <v>0.25527250510330607</v>
      </c>
      <c r="N65" s="38">
        <v>0.43435569772963212</v>
      </c>
      <c r="O65">
        <v>1.5275639780055625</v>
      </c>
      <c r="P65">
        <v>1.3896957373666776</v>
      </c>
      <c r="Q65">
        <v>8.6866452131938665</v>
      </c>
      <c r="R65">
        <v>8.4798203270000005</v>
      </c>
      <c r="W65" s="18"/>
      <c r="X65" s="26"/>
    </row>
    <row r="66" spans="2:24" x14ac:dyDescent="0.25">
      <c r="B66">
        <v>65</v>
      </c>
      <c r="C66">
        <v>48</v>
      </c>
      <c r="D66" t="s">
        <v>232</v>
      </c>
      <c r="E66" t="s">
        <v>62</v>
      </c>
      <c r="F66">
        <v>0.829486791</v>
      </c>
      <c r="G66">
        <v>1.5504657180000001</v>
      </c>
      <c r="H66">
        <v>6.7316076139999996</v>
      </c>
      <c r="I66">
        <v>0.15394572000000001</v>
      </c>
      <c r="J66">
        <v>1.6928198839999999</v>
      </c>
      <c r="K66">
        <v>-1.172273592</v>
      </c>
      <c r="L66">
        <v>1.5707963267948966</v>
      </c>
      <c r="M66">
        <v>1.1139433523068367</v>
      </c>
      <c r="N66" s="38">
        <v>0.89382456799775412</v>
      </c>
      <c r="O66">
        <v>1.80286860267566</v>
      </c>
      <c r="P66">
        <v>1.6826206165624042</v>
      </c>
      <c r="Q66">
        <v>52.706006339135712</v>
      </c>
      <c r="R66">
        <v>67.033041710000006</v>
      </c>
      <c r="W66" s="18"/>
      <c r="X66" s="17"/>
    </row>
    <row r="67" spans="2:24" x14ac:dyDescent="0.25">
      <c r="B67">
        <v>66</v>
      </c>
      <c r="C67">
        <v>13</v>
      </c>
      <c r="D67" t="s">
        <v>232</v>
      </c>
      <c r="E67" t="s">
        <v>63</v>
      </c>
      <c r="F67">
        <v>0.83350360999999995</v>
      </c>
      <c r="G67">
        <v>1.705367678</v>
      </c>
      <c r="H67">
        <v>6.126603749</v>
      </c>
      <c r="I67">
        <v>-0.18822006699999999</v>
      </c>
      <c r="J67">
        <v>1.5039920600000001</v>
      </c>
      <c r="K67">
        <v>-1.391258544</v>
      </c>
      <c r="L67">
        <v>0.69226801119459203</v>
      </c>
      <c r="M67">
        <v>0.38021124171160603</v>
      </c>
      <c r="N67" s="38">
        <v>0.34958154093597682</v>
      </c>
      <c r="O67">
        <v>1.7788586439651883</v>
      </c>
      <c r="P67">
        <v>1.5803860478240006</v>
      </c>
      <c r="Q67">
        <v>9.0549227300145692</v>
      </c>
      <c r="R67">
        <v>2.9583174379999999</v>
      </c>
      <c r="W67" s="18"/>
      <c r="X67" s="17"/>
    </row>
    <row r="68" spans="2:24" x14ac:dyDescent="0.25">
      <c r="B68">
        <v>67</v>
      </c>
      <c r="C68">
        <v>89</v>
      </c>
      <c r="D68" t="s">
        <v>232</v>
      </c>
      <c r="E68" t="s">
        <v>64</v>
      </c>
      <c r="F68">
        <v>0.61521933200000001</v>
      </c>
      <c r="G68">
        <v>1.8814589370000001</v>
      </c>
      <c r="H68">
        <v>6.930219159</v>
      </c>
      <c r="I68">
        <v>-0.20074894300000001</v>
      </c>
      <c r="J68">
        <v>1.6615608049999999</v>
      </c>
      <c r="K68">
        <v>-0.90930183200000003</v>
      </c>
      <c r="L68">
        <v>0.83386110664432411</v>
      </c>
      <c r="M68">
        <v>1.0253058652647702</v>
      </c>
      <c r="N68" s="38">
        <v>0.60083015247798199</v>
      </c>
      <c r="O68">
        <v>1.8319502649680419</v>
      </c>
      <c r="P68">
        <v>1.7050165204746588</v>
      </c>
      <c r="Q68">
        <v>5.5652519967673868</v>
      </c>
      <c r="R68">
        <v>23.025435479999999</v>
      </c>
      <c r="W68" s="18"/>
      <c r="X68" s="17"/>
    </row>
    <row r="69" spans="2:24" x14ac:dyDescent="0.25">
      <c r="B69">
        <v>68</v>
      </c>
      <c r="C69">
        <v>87</v>
      </c>
      <c r="D69" t="s">
        <v>232</v>
      </c>
      <c r="E69" t="s">
        <v>65</v>
      </c>
      <c r="F69">
        <v>0.70219420200000005</v>
      </c>
      <c r="G69">
        <v>1.8514957139999999</v>
      </c>
      <c r="H69">
        <v>5.9770828189999996</v>
      </c>
      <c r="I69">
        <v>-0.36890864400000001</v>
      </c>
      <c r="J69">
        <v>1.4364390309999999</v>
      </c>
      <c r="K69">
        <v>-1.3873978149999999</v>
      </c>
      <c r="L69">
        <v>0.5829413386204394</v>
      </c>
      <c r="M69">
        <v>0.61278385671973545</v>
      </c>
      <c r="N69" s="38">
        <v>0.55376958696100831</v>
      </c>
      <c r="O69">
        <v>1.7924081017666202</v>
      </c>
      <c r="P69">
        <v>1.5482579786754433</v>
      </c>
      <c r="Q69">
        <v>0.53981096074284118</v>
      </c>
      <c r="R69">
        <v>18.334003750000001</v>
      </c>
      <c r="W69" s="18"/>
      <c r="X69" s="17"/>
    </row>
    <row r="70" spans="2:24" x14ac:dyDescent="0.25">
      <c r="B70">
        <v>69</v>
      </c>
      <c r="C70">
        <v>14</v>
      </c>
      <c r="D70" t="s">
        <v>232</v>
      </c>
      <c r="E70" t="s">
        <v>66</v>
      </c>
      <c r="F70">
        <v>0.74980000000000002</v>
      </c>
      <c r="G70">
        <v>1.900344281</v>
      </c>
      <c r="H70">
        <v>5.9514811659999998</v>
      </c>
      <c r="I70">
        <v>-0.220468199</v>
      </c>
      <c r="J70">
        <v>1.4450455280000001</v>
      </c>
      <c r="K70">
        <v>-1.386490424</v>
      </c>
      <c r="L70">
        <v>1.2094292028881888</v>
      </c>
      <c r="M70">
        <v>4.1392685158225077E-2</v>
      </c>
      <c r="N70" s="38">
        <v>0.47339749910703055</v>
      </c>
      <c r="O70">
        <v>1.6814990152021909</v>
      </c>
      <c r="P70">
        <v>1.4872690947861726</v>
      </c>
      <c r="Q70">
        <v>0.29139376888012858</v>
      </c>
      <c r="R70">
        <v>11.408612829999999</v>
      </c>
      <c r="W70" s="18"/>
      <c r="X70" s="17"/>
    </row>
    <row r="71" spans="2:24" x14ac:dyDescent="0.25">
      <c r="B71">
        <v>70</v>
      </c>
      <c r="C71">
        <v>85</v>
      </c>
      <c r="D71" t="s">
        <v>232</v>
      </c>
      <c r="E71" t="s">
        <v>67</v>
      </c>
      <c r="F71">
        <v>0.59897299500000001</v>
      </c>
      <c r="G71">
        <v>2.36812551</v>
      </c>
      <c r="H71">
        <v>6.4757032739999998</v>
      </c>
      <c r="I71">
        <v>-0.93481256999999995</v>
      </c>
      <c r="J71">
        <v>1.4295387959999999</v>
      </c>
      <c r="K71">
        <v>-0.877714459</v>
      </c>
      <c r="L71">
        <v>0.88173784605156857</v>
      </c>
      <c r="M71">
        <v>0.3979400086720376</v>
      </c>
      <c r="N71" s="38">
        <v>0.64646891549303964</v>
      </c>
      <c r="O71">
        <v>1.5622262938952931</v>
      </c>
      <c r="P71">
        <v>1.451420497525473</v>
      </c>
      <c r="Q71">
        <v>10.987606737301302</v>
      </c>
      <c r="R71">
        <v>28.087400550000002</v>
      </c>
      <c r="W71" s="18"/>
      <c r="X71" s="17"/>
    </row>
    <row r="72" spans="2:24" x14ac:dyDescent="0.25">
      <c r="B72">
        <v>71</v>
      </c>
      <c r="C72">
        <v>59</v>
      </c>
      <c r="D72" t="s">
        <v>232</v>
      </c>
      <c r="E72" t="s">
        <v>68</v>
      </c>
      <c r="F72">
        <v>0.92223587699999998</v>
      </c>
      <c r="G72">
        <v>1.7597253399999999</v>
      </c>
      <c r="H72">
        <v>6.3003129590000002</v>
      </c>
      <c r="I72">
        <v>-0.21775389000000001</v>
      </c>
      <c r="J72">
        <v>1.5382929569999999</v>
      </c>
      <c r="K72">
        <v>-1.2691934709999999</v>
      </c>
      <c r="L72">
        <v>1.5707963267948966</v>
      </c>
      <c r="M72">
        <v>0.50514997831990605</v>
      </c>
      <c r="N72" s="38">
        <v>0.46396238249480659</v>
      </c>
      <c r="O72">
        <v>1.6562287416872248</v>
      </c>
      <c r="P72">
        <v>1.5431467104418632</v>
      </c>
      <c r="Q72">
        <v>10.936913381603713</v>
      </c>
      <c r="R72">
        <v>10.67651068</v>
      </c>
      <c r="W72" s="18"/>
      <c r="X72" s="17"/>
    </row>
    <row r="73" spans="2:24" x14ac:dyDescent="0.25">
      <c r="B73">
        <v>72</v>
      </c>
      <c r="C73">
        <v>64</v>
      </c>
      <c r="D73" t="s">
        <v>232</v>
      </c>
      <c r="E73" t="s">
        <v>69</v>
      </c>
      <c r="F73">
        <v>0.70609999999999995</v>
      </c>
      <c r="G73">
        <v>2.0344263969999998</v>
      </c>
      <c r="H73">
        <v>6.6193644960000002</v>
      </c>
      <c r="I73">
        <v>-0.46854201899999998</v>
      </c>
      <c r="J73">
        <v>1.549652209</v>
      </c>
      <c r="K73">
        <v>-0.97973066200000003</v>
      </c>
      <c r="L73">
        <v>0.82389773326295002</v>
      </c>
      <c r="M73">
        <v>0.11394335230683679</v>
      </c>
      <c r="N73" s="38">
        <v>0.60121936240700957</v>
      </c>
      <c r="O73">
        <v>1.7117891269459735</v>
      </c>
      <c r="P73">
        <v>1.5713195233588759</v>
      </c>
      <c r="Q73">
        <v>5.609126619354778</v>
      </c>
      <c r="R73">
        <v>23.066394030000001</v>
      </c>
      <c r="W73" s="18"/>
      <c r="X73" s="17"/>
    </row>
    <row r="74" spans="2:24" x14ac:dyDescent="0.25">
      <c r="B74">
        <v>73</v>
      </c>
      <c r="C74">
        <v>20</v>
      </c>
      <c r="D74" t="s">
        <v>232</v>
      </c>
      <c r="E74" t="s">
        <v>70</v>
      </c>
      <c r="F74">
        <v>0.78439999999999999</v>
      </c>
      <c r="G74">
        <v>1.4835189280000001</v>
      </c>
      <c r="H74">
        <v>6.3927176130000003</v>
      </c>
      <c r="I74">
        <v>0.18270682399999999</v>
      </c>
      <c r="J74">
        <v>1.6300931489999999</v>
      </c>
      <c r="K74">
        <v>-1.367749316</v>
      </c>
      <c r="L74">
        <v>1.2779535556693438</v>
      </c>
      <c r="M74">
        <v>0.23044892137827391</v>
      </c>
      <c r="N74" s="38">
        <v>0</v>
      </c>
      <c r="O74">
        <v>1.7602042588580398</v>
      </c>
      <c r="P74">
        <v>1.6368478157106732</v>
      </c>
      <c r="Q74">
        <v>5.7219101185071866</v>
      </c>
      <c r="R74">
        <v>11.64768275</v>
      </c>
      <c r="W74" s="18"/>
      <c r="X74" s="17"/>
    </row>
    <row r="75" spans="2:24" x14ac:dyDescent="0.25">
      <c r="B75">
        <v>74</v>
      </c>
      <c r="C75">
        <v>72</v>
      </c>
      <c r="D75" t="s">
        <v>232</v>
      </c>
      <c r="E75" t="s">
        <v>71</v>
      </c>
      <c r="F75">
        <v>0.75649311299999999</v>
      </c>
      <c r="G75">
        <v>2.1576653490000002</v>
      </c>
      <c r="H75">
        <v>5.9110240359999997</v>
      </c>
      <c r="I75">
        <v>-0.80732996700000004</v>
      </c>
      <c r="J75">
        <v>1.3403267720000001</v>
      </c>
      <c r="K75">
        <v>-1.271382469</v>
      </c>
      <c r="L75">
        <v>0.95531661847806271</v>
      </c>
      <c r="M75">
        <v>0.27875360095282892</v>
      </c>
      <c r="N75" s="38">
        <v>0.60809955350375122</v>
      </c>
      <c r="O75">
        <v>1.4945996732649003</v>
      </c>
      <c r="P75">
        <v>1.3520800984487089</v>
      </c>
      <c r="Q75">
        <v>6.3912390908855343</v>
      </c>
      <c r="R75">
        <v>23.796524430000002</v>
      </c>
      <c r="W75" s="18"/>
      <c r="X75" s="17"/>
    </row>
    <row r="76" spans="2:24" x14ac:dyDescent="0.25">
      <c r="B76">
        <v>75</v>
      </c>
      <c r="C76">
        <v>65</v>
      </c>
      <c r="D76" t="s">
        <v>232</v>
      </c>
      <c r="E76" t="s">
        <v>72</v>
      </c>
      <c r="F76">
        <v>0.56200000000000006</v>
      </c>
      <c r="G76">
        <v>2.383582461</v>
      </c>
      <c r="H76">
        <v>6.0883047489999997</v>
      </c>
      <c r="I76">
        <v>-1.0561434439999999</v>
      </c>
      <c r="J76">
        <v>1.3266374439999999</v>
      </c>
      <c r="K76">
        <v>-1.0658136730000001</v>
      </c>
      <c r="L76">
        <v>0.61547970831683396</v>
      </c>
      <c r="M76">
        <v>0.17609125905568124</v>
      </c>
      <c r="N76" s="38">
        <v>0.50588918322374177</v>
      </c>
      <c r="O76">
        <v>1.4765540014229175</v>
      </c>
      <c r="P76">
        <v>1.3400363139691673</v>
      </c>
      <c r="Q76">
        <v>3.2033469656163791</v>
      </c>
      <c r="R76">
        <v>14.05499629</v>
      </c>
      <c r="W76" s="18"/>
      <c r="X76" s="17"/>
    </row>
    <row r="77" spans="2:24" x14ac:dyDescent="0.25">
      <c r="B77">
        <v>76</v>
      </c>
      <c r="C77">
        <v>25</v>
      </c>
      <c r="D77" t="s">
        <v>89</v>
      </c>
      <c r="E77" t="s">
        <v>90</v>
      </c>
      <c r="F77">
        <v>0.49215505100000001</v>
      </c>
      <c r="G77">
        <v>1.449815319</v>
      </c>
      <c r="H77">
        <v>7.0370300959999996</v>
      </c>
      <c r="I77">
        <v>0.35924384999999998</v>
      </c>
      <c r="J77">
        <v>1.799195476</v>
      </c>
      <c r="K77">
        <v>-1.0562239819999999</v>
      </c>
      <c r="L77">
        <v>1.0405097993257759</v>
      </c>
      <c r="M77">
        <v>0.84509804001425681</v>
      </c>
      <c r="N77" s="38">
        <v>0.8766986027141167</v>
      </c>
      <c r="O77">
        <v>2.1009123884718663</v>
      </c>
      <c r="P77">
        <v>1.8416829934867507</v>
      </c>
      <c r="Q77">
        <v>31.795092062826107</v>
      </c>
      <c r="R77">
        <v>39.18474569</v>
      </c>
      <c r="W77" s="18"/>
      <c r="X77" s="17"/>
    </row>
    <row r="78" spans="2:24" x14ac:dyDescent="0.25">
      <c r="B78">
        <v>77</v>
      </c>
      <c r="C78">
        <v>53</v>
      </c>
      <c r="D78" t="s">
        <v>89</v>
      </c>
      <c r="E78" t="s">
        <v>139</v>
      </c>
      <c r="F78">
        <v>0.41499999999999998</v>
      </c>
      <c r="G78">
        <v>0.96400788500000001</v>
      </c>
      <c r="H78">
        <v>8.4692769949999995</v>
      </c>
      <c r="I78">
        <v>1.368221237</v>
      </c>
      <c r="J78">
        <v>2.2250106559999998</v>
      </c>
      <c r="K78">
        <v>-0.59056890500000003</v>
      </c>
      <c r="L78">
        <v>0.95532015366283474</v>
      </c>
      <c r="M78">
        <v>1.2787536009528289</v>
      </c>
      <c r="N78" s="38">
        <v>0.87479399488725207</v>
      </c>
      <c r="O78">
        <v>2.5003718579730316</v>
      </c>
      <c r="P78">
        <v>2.3187728675324446</v>
      </c>
      <c r="Q78">
        <v>31.411185405227187</v>
      </c>
      <c r="R78">
        <v>38.82657304</v>
      </c>
      <c r="W78" s="18"/>
      <c r="X78" s="17"/>
    </row>
    <row r="79" spans="2:24" x14ac:dyDescent="0.25">
      <c r="B79">
        <v>78</v>
      </c>
      <c r="C79">
        <v>35</v>
      </c>
      <c r="D79" t="s">
        <v>89</v>
      </c>
      <c r="E79" t="s">
        <v>91</v>
      </c>
      <c r="F79">
        <v>0.65200076500000004</v>
      </c>
      <c r="G79">
        <v>1.6432197710000001</v>
      </c>
      <c r="H79">
        <v>7.9388893329999997</v>
      </c>
      <c r="I79">
        <v>0.34103157200000001</v>
      </c>
      <c r="J79">
        <v>1.977060474</v>
      </c>
      <c r="K79">
        <v>-0.51100068099999996</v>
      </c>
      <c r="L79">
        <v>1.5707963267948966</v>
      </c>
      <c r="M79">
        <v>0.90308998699194354</v>
      </c>
      <c r="N79" s="38">
        <v>0.91184529978977935</v>
      </c>
      <c r="O79">
        <v>2.1965990240058799</v>
      </c>
      <c r="P79">
        <v>1.9943621581117319</v>
      </c>
      <c r="Q79">
        <v>39.190266288701331</v>
      </c>
      <c r="R79">
        <v>46.084206940000001</v>
      </c>
      <c r="W79" s="18"/>
      <c r="X79" s="17"/>
    </row>
    <row r="80" spans="2:24" x14ac:dyDescent="0.25">
      <c r="B80">
        <v>79</v>
      </c>
      <c r="C80">
        <v>74</v>
      </c>
      <c r="D80" t="s">
        <v>89</v>
      </c>
      <c r="E80" t="s">
        <v>92</v>
      </c>
      <c r="F80">
        <v>0.35457209000000001</v>
      </c>
      <c r="G80">
        <v>1.353978964</v>
      </c>
      <c r="H80">
        <v>7.9312593619999996</v>
      </c>
      <c r="I80">
        <v>0.68984021299999998</v>
      </c>
      <c r="J80">
        <v>2.0420077729999999</v>
      </c>
      <c r="K80">
        <v>-0.66075016499999994</v>
      </c>
      <c r="L80">
        <v>0.73210582895257892</v>
      </c>
      <c r="M80">
        <v>0.95424250943932487</v>
      </c>
      <c r="N80" s="38">
        <v>0.92156710011285325</v>
      </c>
      <c r="O80">
        <v>2.278047561951738</v>
      </c>
      <c r="P80">
        <v>2.0959728473928196</v>
      </c>
      <c r="Q80">
        <v>41.343719283538427</v>
      </c>
      <c r="R80">
        <v>48.093309769999998</v>
      </c>
      <c r="W80" s="18"/>
      <c r="X80" s="17"/>
    </row>
    <row r="81" spans="2:24" x14ac:dyDescent="0.25">
      <c r="B81">
        <v>80</v>
      </c>
      <c r="C81">
        <v>24</v>
      </c>
      <c r="D81" t="s">
        <v>89</v>
      </c>
      <c r="E81" t="s">
        <v>93</v>
      </c>
      <c r="F81">
        <v>0.396986283</v>
      </c>
      <c r="G81">
        <v>0.33308675199999999</v>
      </c>
      <c r="H81">
        <v>9.121735546</v>
      </c>
      <c r="I81">
        <v>2.289337567</v>
      </c>
      <c r="J81">
        <v>2.5977755380000001</v>
      </c>
      <c r="K81">
        <v>-0.58957599699999996</v>
      </c>
      <c r="L81">
        <v>0.8148269166656168</v>
      </c>
      <c r="M81">
        <v>1.255272505103306</v>
      </c>
      <c r="N81" s="38">
        <v>1.0156642001923961</v>
      </c>
      <c r="O81">
        <v>2.7791002913261256</v>
      </c>
      <c r="P81">
        <v>2.6163034969452315</v>
      </c>
      <c r="Q81">
        <v>64.878734145174093</v>
      </c>
      <c r="R81">
        <v>70.050726609999998</v>
      </c>
      <c r="W81" s="18"/>
      <c r="X81" s="17"/>
    </row>
    <row r="82" spans="2:24" x14ac:dyDescent="0.25">
      <c r="B82">
        <v>81</v>
      </c>
      <c r="C82">
        <v>80</v>
      </c>
      <c r="D82" t="s">
        <v>89</v>
      </c>
      <c r="E82" t="s">
        <v>94</v>
      </c>
      <c r="F82">
        <v>0.66956477999999997</v>
      </c>
      <c r="G82">
        <v>1.193681972</v>
      </c>
      <c r="H82">
        <v>7.7829805050000003</v>
      </c>
      <c r="I82">
        <v>0.94087031799999998</v>
      </c>
      <c r="J82">
        <v>2.0576475589999998</v>
      </c>
      <c r="K82">
        <v>-0.83068012400000002</v>
      </c>
      <c r="L82">
        <v>1.1902899503825317</v>
      </c>
      <c r="M82">
        <v>1.146128035678238</v>
      </c>
      <c r="N82" s="38">
        <v>0.99355068599841068</v>
      </c>
      <c r="O82">
        <v>2.3242036122600833</v>
      </c>
      <c r="P82">
        <v>2.1542276224881176</v>
      </c>
      <c r="Q82">
        <v>58.881022881868205</v>
      </c>
      <c r="R82">
        <v>64.455053649999996</v>
      </c>
      <c r="W82" s="18"/>
      <c r="X82" s="17"/>
    </row>
    <row r="83" spans="2:24" x14ac:dyDescent="0.25">
      <c r="B83">
        <v>82</v>
      </c>
      <c r="C83">
        <v>67</v>
      </c>
      <c r="D83" t="s">
        <v>89</v>
      </c>
      <c r="E83" t="s">
        <v>95</v>
      </c>
      <c r="F83">
        <v>0.52703414699999995</v>
      </c>
      <c r="G83">
        <v>1.5916219810000001</v>
      </c>
      <c r="H83">
        <v>8.0740009920000002</v>
      </c>
      <c r="I83">
        <v>0.45754498799999999</v>
      </c>
      <c r="J83">
        <v>2.0251861340000001</v>
      </c>
      <c r="K83">
        <v>-0.47511595400000001</v>
      </c>
      <c r="L83">
        <v>1.1575225177303554</v>
      </c>
      <c r="M83">
        <v>0.77815125038364363</v>
      </c>
      <c r="N83" s="38">
        <v>0.94532034144752419</v>
      </c>
      <c r="O83">
        <v>2.2771232123512073</v>
      </c>
      <c r="P83">
        <v>2.0556613028771009</v>
      </c>
      <c r="Q83">
        <v>46.812546019754976</v>
      </c>
      <c r="R83">
        <v>53.195550369999999</v>
      </c>
      <c r="W83" s="18"/>
      <c r="X83" s="17"/>
    </row>
    <row r="84" spans="2:24" x14ac:dyDescent="0.25">
      <c r="B84">
        <v>83</v>
      </c>
      <c r="C84">
        <v>57</v>
      </c>
      <c r="D84" t="s">
        <v>89</v>
      </c>
      <c r="E84" t="s">
        <v>96</v>
      </c>
      <c r="F84">
        <v>0.328622786</v>
      </c>
      <c r="G84">
        <v>0.64961392799999995</v>
      </c>
      <c r="H84">
        <v>8.9427424779999996</v>
      </c>
      <c r="I84">
        <v>1.849565906</v>
      </c>
      <c r="J84">
        <v>2.4786193029999999</v>
      </c>
      <c r="K84">
        <v>-0.50517237800000003</v>
      </c>
      <c r="L84">
        <v>1.3806707226786294</v>
      </c>
      <c r="M84">
        <v>0.95424250943932487</v>
      </c>
      <c r="N84" s="38">
        <v>1.0683441465968715</v>
      </c>
      <c r="O84">
        <v>2.6882227902624485</v>
      </c>
      <c r="P84">
        <v>2.4989672537081993</v>
      </c>
      <c r="Q84">
        <v>80.459512539027031</v>
      </c>
      <c r="R84">
        <v>84.587094989999997</v>
      </c>
      <c r="W84" s="18"/>
      <c r="X84" s="17"/>
    </row>
    <row r="85" spans="2:24" x14ac:dyDescent="0.25">
      <c r="B85">
        <v>84</v>
      </c>
      <c r="C85">
        <v>23</v>
      </c>
      <c r="D85" t="s">
        <v>89</v>
      </c>
      <c r="E85" t="s">
        <v>97</v>
      </c>
      <c r="F85">
        <v>0.290725452</v>
      </c>
      <c r="G85">
        <v>0.295436647</v>
      </c>
      <c r="H85">
        <v>9.4998192939999999</v>
      </c>
      <c r="I85">
        <v>2.41555111</v>
      </c>
      <c r="J85">
        <v>2.702518118</v>
      </c>
      <c r="K85">
        <v>-0.40850367599999998</v>
      </c>
      <c r="L85">
        <v>0.88056634277050982</v>
      </c>
      <c r="M85">
        <v>1</v>
      </c>
      <c r="N85" s="38">
        <v>0.84033532436296321</v>
      </c>
      <c r="O85">
        <v>2.8491566081724495</v>
      </c>
      <c r="P85">
        <v>2.6518192249677237</v>
      </c>
      <c r="Q85">
        <v>24.748481341621876</v>
      </c>
      <c r="R85">
        <v>32.610483049999999</v>
      </c>
      <c r="W85" s="18"/>
      <c r="X85" s="17"/>
    </row>
    <row r="86" spans="2:24" x14ac:dyDescent="0.25">
      <c r="B86">
        <v>85</v>
      </c>
      <c r="C86">
        <v>56</v>
      </c>
      <c r="D86" t="s">
        <v>89</v>
      </c>
      <c r="E86" t="s">
        <v>98</v>
      </c>
      <c r="F86">
        <v>0.414527074</v>
      </c>
      <c r="G86">
        <v>1.4186217990000001</v>
      </c>
      <c r="H86">
        <v>7.4950728470000003</v>
      </c>
      <c r="I86">
        <v>0.51962255899999998</v>
      </c>
      <c r="J86">
        <v>1.9070380650000001</v>
      </c>
      <c r="K86">
        <v>-0.88360306600000005</v>
      </c>
      <c r="L86">
        <v>0.71372437937777844</v>
      </c>
      <c r="M86">
        <v>0.84509804001425681</v>
      </c>
      <c r="N86" s="38">
        <v>0.8914157147964874</v>
      </c>
      <c r="O86">
        <v>2.2070072991293408</v>
      </c>
      <c r="P86">
        <v>1.9723074967111032</v>
      </c>
      <c r="Q86">
        <v>34.819037622035459</v>
      </c>
      <c r="R86">
        <v>42.005990269999998</v>
      </c>
      <c r="W86" s="18"/>
      <c r="X86" s="17"/>
    </row>
    <row r="87" spans="2:24" x14ac:dyDescent="0.25">
      <c r="B87">
        <v>86</v>
      </c>
      <c r="C87">
        <v>81</v>
      </c>
      <c r="D87" t="s">
        <v>89</v>
      </c>
      <c r="E87" t="s">
        <v>140</v>
      </c>
      <c r="F87">
        <v>0.57158735299999996</v>
      </c>
      <c r="G87">
        <v>1.193681972</v>
      </c>
      <c r="H87">
        <v>7.9537804530000003</v>
      </c>
      <c r="I87">
        <v>0.90118142499999998</v>
      </c>
      <c r="J87">
        <v>2.0920398329999998</v>
      </c>
      <c r="K87">
        <v>-0.72738537999999997</v>
      </c>
      <c r="L87">
        <v>1.5707963267948966</v>
      </c>
      <c r="M87">
        <v>0.90308998699194354</v>
      </c>
      <c r="N87" s="38">
        <v>0.87265638151740577</v>
      </c>
      <c r="O87">
        <v>2.324409706918515</v>
      </c>
      <c r="P87">
        <v>2.1230240962305715</v>
      </c>
      <c r="Q87">
        <v>30.982312889114503</v>
      </c>
      <c r="R87">
        <v>38.426448690000001</v>
      </c>
      <c r="W87" s="18"/>
      <c r="X87" s="17"/>
    </row>
    <row r="88" spans="2:24" x14ac:dyDescent="0.25">
      <c r="B88">
        <v>87</v>
      </c>
      <c r="C88">
        <v>68</v>
      </c>
      <c r="D88" t="s">
        <v>89</v>
      </c>
      <c r="E88" t="s">
        <v>99</v>
      </c>
      <c r="F88">
        <v>0.49836176199999999</v>
      </c>
      <c r="G88">
        <v>1.5282793160000001</v>
      </c>
      <c r="H88">
        <v>7.7433874429999996</v>
      </c>
      <c r="I88">
        <v>0.428650592</v>
      </c>
      <c r="J88">
        <v>1.9564744119999999</v>
      </c>
      <c r="K88">
        <v>-0.66366358599999997</v>
      </c>
      <c r="L88">
        <v>1.0068536851180399</v>
      </c>
      <c r="M88">
        <v>0.84509804001425681</v>
      </c>
      <c r="N88" s="38">
        <v>0.88622468559381451</v>
      </c>
      <c r="O88">
        <v>2.1755308529051058</v>
      </c>
      <c r="P88">
        <v>2.0007281442839635</v>
      </c>
      <c r="Q88">
        <v>33.740712583416659</v>
      </c>
      <c r="R88">
        <v>40.999947460000001</v>
      </c>
      <c r="W88" s="18"/>
      <c r="X88" s="17"/>
    </row>
    <row r="89" spans="2:24" x14ac:dyDescent="0.25">
      <c r="B89">
        <v>88</v>
      </c>
      <c r="C89">
        <v>76</v>
      </c>
      <c r="D89" t="s">
        <v>89</v>
      </c>
      <c r="E89" t="s">
        <v>100</v>
      </c>
      <c r="F89">
        <v>0.49949262</v>
      </c>
      <c r="G89">
        <v>1.0889466219999999</v>
      </c>
      <c r="H89">
        <v>8.3771797400000008</v>
      </c>
      <c r="I89">
        <v>1.1898435940000001</v>
      </c>
      <c r="J89">
        <v>2.2296569000000002</v>
      </c>
      <c r="K89">
        <v>-0.58050206699999995</v>
      </c>
      <c r="L89">
        <v>1.5707963267948966</v>
      </c>
      <c r="M89">
        <v>0.69897000433601886</v>
      </c>
      <c r="N89" s="38">
        <v>0.94013107733058832</v>
      </c>
      <c r="O89">
        <v>2.4890742175016105</v>
      </c>
      <c r="P89">
        <v>2.2665918216469718</v>
      </c>
      <c r="Q89">
        <v>45.592131122117465</v>
      </c>
      <c r="R89">
        <v>52.05694226</v>
      </c>
      <c r="W89" s="18"/>
      <c r="X89" s="17"/>
    </row>
    <row r="90" spans="2:24" x14ac:dyDescent="0.25">
      <c r="B90">
        <v>89</v>
      </c>
      <c r="C90">
        <v>54</v>
      </c>
      <c r="D90" t="s">
        <v>89</v>
      </c>
      <c r="E90" t="s">
        <v>101</v>
      </c>
      <c r="F90">
        <v>0.30976699299999999</v>
      </c>
      <c r="G90">
        <v>1.302826442</v>
      </c>
      <c r="H90">
        <v>8.4850847470000001</v>
      </c>
      <c r="I90">
        <v>0.90164698899999995</v>
      </c>
      <c r="J90">
        <v>2.1920847509999999</v>
      </c>
      <c r="K90">
        <v>-0.41953613099999998</v>
      </c>
      <c r="L90">
        <v>1.2736738099374838</v>
      </c>
      <c r="M90">
        <v>1.1760912590556813</v>
      </c>
      <c r="N90" s="38">
        <v>0.86801946013914488</v>
      </c>
      <c r="O90">
        <v>2.4640667237927709</v>
      </c>
      <c r="P90">
        <v>2.23696571311031</v>
      </c>
      <c r="Q90">
        <v>37.565236994786794</v>
      </c>
      <c r="R90">
        <v>37.565236990000002</v>
      </c>
      <c r="W90" s="18"/>
      <c r="X90" s="17"/>
    </row>
    <row r="91" spans="2:24" x14ac:dyDescent="0.25">
      <c r="B91">
        <v>90</v>
      </c>
      <c r="C91">
        <v>30</v>
      </c>
      <c r="D91" t="s">
        <v>89</v>
      </c>
      <c r="E91" t="s">
        <v>102</v>
      </c>
      <c r="F91">
        <v>0.55398789100000001</v>
      </c>
      <c r="G91">
        <v>1.633014666</v>
      </c>
      <c r="H91">
        <v>7.7157413540000004</v>
      </c>
      <c r="I91">
        <v>0.29475100799999998</v>
      </c>
      <c r="J91">
        <v>1.9233195729999999</v>
      </c>
      <c r="K91">
        <v>-0.62703189299999995</v>
      </c>
      <c r="L91">
        <v>0.69516559293879743</v>
      </c>
      <c r="M91">
        <v>0.77815125038364363</v>
      </c>
      <c r="N91" s="38">
        <v>0.90835713720627276</v>
      </c>
      <c r="O91">
        <v>2.2567543222669788</v>
      </c>
      <c r="P91">
        <v>2.5704538771993084</v>
      </c>
      <c r="Q91">
        <v>38.429287525258658</v>
      </c>
      <c r="R91">
        <v>45.374238069999997</v>
      </c>
      <c r="W91" s="18"/>
      <c r="X91" s="17"/>
    </row>
  </sheetData>
  <sortState ref="B2:R91">
    <sortCondition ref="B2:B91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E1" sqref="E1:E1048576"/>
    </sheetView>
  </sheetViews>
  <sheetFormatPr defaultRowHeight="15" x14ac:dyDescent="0.25"/>
  <sheetData>
    <row r="1" spans="1:9" x14ac:dyDescent="0.25">
      <c r="A1" s="1" t="s">
        <v>123</v>
      </c>
      <c r="B1" s="1" t="s">
        <v>124</v>
      </c>
      <c r="E1" t="s">
        <v>134</v>
      </c>
      <c r="G1" t="s">
        <v>157</v>
      </c>
      <c r="H1" t="s">
        <v>158</v>
      </c>
      <c r="I1" t="s">
        <v>134</v>
      </c>
    </row>
    <row r="2" spans="1:9" x14ac:dyDescent="0.25">
      <c r="A2" s="18" t="s">
        <v>9</v>
      </c>
      <c r="B2" s="17" t="s">
        <v>10</v>
      </c>
      <c r="E2">
        <v>0.39285714285714285</v>
      </c>
      <c r="G2" t="s">
        <v>159</v>
      </c>
      <c r="H2" t="s">
        <v>160</v>
      </c>
      <c r="I2">
        <v>0.39285714285714285</v>
      </c>
    </row>
    <row r="3" spans="1:9" x14ac:dyDescent="0.25">
      <c r="A3" s="18" t="s">
        <v>9</v>
      </c>
      <c r="B3" s="17" t="s">
        <v>11</v>
      </c>
      <c r="E3">
        <v>0.51162790697674421</v>
      </c>
      <c r="G3" t="s">
        <v>159</v>
      </c>
      <c r="H3" t="s">
        <v>11</v>
      </c>
      <c r="I3">
        <v>0.51162790697674421</v>
      </c>
    </row>
    <row r="4" spans="1:9" x14ac:dyDescent="0.25">
      <c r="A4" s="18" t="s">
        <v>9</v>
      </c>
      <c r="B4" s="17" t="s">
        <v>12</v>
      </c>
      <c r="E4">
        <v>0.51851851851851849</v>
      </c>
      <c r="G4" t="s">
        <v>159</v>
      </c>
      <c r="H4" t="s">
        <v>12</v>
      </c>
      <c r="I4">
        <v>0.51851851851851849</v>
      </c>
    </row>
    <row r="5" spans="1:9" x14ac:dyDescent="0.25">
      <c r="A5" s="18" t="s">
        <v>9</v>
      </c>
      <c r="B5" s="17" t="s">
        <v>13</v>
      </c>
      <c r="E5">
        <v>0.4</v>
      </c>
      <c r="G5" t="s">
        <v>159</v>
      </c>
      <c r="H5" t="s">
        <v>13</v>
      </c>
      <c r="I5">
        <v>0.4</v>
      </c>
    </row>
    <row r="6" spans="1:9" x14ac:dyDescent="0.25">
      <c r="A6" s="18" t="s">
        <v>9</v>
      </c>
      <c r="B6" s="17" t="s">
        <v>14</v>
      </c>
      <c r="E6">
        <v>0.8</v>
      </c>
      <c r="G6" t="s">
        <v>159</v>
      </c>
      <c r="H6" t="s">
        <v>161</v>
      </c>
      <c r="I6">
        <v>0.8</v>
      </c>
    </row>
    <row r="7" spans="1:9" x14ac:dyDescent="0.25">
      <c r="A7" s="18" t="s">
        <v>9</v>
      </c>
      <c r="B7" s="17" t="s">
        <v>15</v>
      </c>
      <c r="E7">
        <v>0.46153846153846156</v>
      </c>
      <c r="G7" t="s">
        <v>159</v>
      </c>
      <c r="H7" t="s">
        <v>15</v>
      </c>
      <c r="I7">
        <v>0.46153846153846156</v>
      </c>
    </row>
    <row r="8" spans="1:9" x14ac:dyDescent="0.25">
      <c r="A8" s="18" t="s">
        <v>9</v>
      </c>
      <c r="B8" s="17" t="s">
        <v>16</v>
      </c>
      <c r="E8">
        <v>0.65</v>
      </c>
      <c r="G8" t="s">
        <v>159</v>
      </c>
      <c r="H8" t="s">
        <v>16</v>
      </c>
      <c r="I8">
        <v>0.65</v>
      </c>
    </row>
    <row r="9" spans="1:9" x14ac:dyDescent="0.25">
      <c r="A9" s="18" t="s">
        <v>9</v>
      </c>
      <c r="B9" s="17" t="s">
        <v>17</v>
      </c>
      <c r="E9">
        <v>0.34375</v>
      </c>
      <c r="G9" t="s">
        <v>159</v>
      </c>
      <c r="H9" t="s">
        <v>17</v>
      </c>
      <c r="I9">
        <v>0.34375</v>
      </c>
    </row>
    <row r="10" spans="1:9" x14ac:dyDescent="0.25">
      <c r="A10" s="18" t="s">
        <v>9</v>
      </c>
      <c r="B10" s="17" t="s">
        <v>18</v>
      </c>
      <c r="E10">
        <v>0.58974358974358976</v>
      </c>
      <c r="G10" t="s">
        <v>159</v>
      </c>
      <c r="H10" t="s">
        <v>18</v>
      </c>
      <c r="I10">
        <v>0.58974358974358976</v>
      </c>
    </row>
    <row r="11" spans="1:9" x14ac:dyDescent="0.25">
      <c r="A11" s="18" t="s">
        <v>9</v>
      </c>
      <c r="B11" s="17" t="s">
        <v>19</v>
      </c>
      <c r="E11">
        <v>0.78125</v>
      </c>
      <c r="G11" t="s">
        <v>159</v>
      </c>
      <c r="H11" t="s">
        <v>19</v>
      </c>
      <c r="I11">
        <v>0.78125</v>
      </c>
    </row>
    <row r="12" spans="1:9" x14ac:dyDescent="0.25">
      <c r="A12" s="18" t="s">
        <v>9</v>
      </c>
      <c r="B12" s="17" t="s">
        <v>20</v>
      </c>
      <c r="E12">
        <v>0.58823529411764708</v>
      </c>
      <c r="G12" t="s">
        <v>159</v>
      </c>
      <c r="H12" t="s">
        <v>20</v>
      </c>
      <c r="I12">
        <v>0.58823529411764708</v>
      </c>
    </row>
    <row r="13" spans="1:9" x14ac:dyDescent="0.25">
      <c r="A13" s="18" t="s">
        <v>9</v>
      </c>
      <c r="B13" s="17" t="s">
        <v>21</v>
      </c>
      <c r="E13">
        <v>0.60526315789473684</v>
      </c>
      <c r="G13" t="s">
        <v>159</v>
      </c>
      <c r="H13" t="s">
        <v>21</v>
      </c>
      <c r="I13">
        <v>0.60526315789473684</v>
      </c>
    </row>
    <row r="14" spans="1:9" x14ac:dyDescent="0.25">
      <c r="A14" s="18" t="s">
        <v>9</v>
      </c>
      <c r="B14" s="17" t="s">
        <v>22</v>
      </c>
      <c r="E14">
        <v>0.72222222222222221</v>
      </c>
      <c r="G14" t="s">
        <v>159</v>
      </c>
      <c r="H14" t="s">
        <v>162</v>
      </c>
      <c r="I14">
        <v>0.72222222222222221</v>
      </c>
    </row>
    <row r="15" spans="1:9" x14ac:dyDescent="0.25">
      <c r="A15" s="18" t="s">
        <v>9</v>
      </c>
      <c r="B15" s="17" t="s">
        <v>23</v>
      </c>
      <c r="E15">
        <v>0.48484848484848486</v>
      </c>
      <c r="G15" t="s">
        <v>159</v>
      </c>
      <c r="H15" t="s">
        <v>23</v>
      </c>
      <c r="I15">
        <v>0.48484848484848486</v>
      </c>
    </row>
    <row r="16" spans="1:9" x14ac:dyDescent="0.25">
      <c r="A16" s="18" t="s">
        <v>9</v>
      </c>
      <c r="B16" s="17" t="s">
        <v>24</v>
      </c>
      <c r="E16">
        <v>0.63829787234042556</v>
      </c>
      <c r="G16" t="s">
        <v>159</v>
      </c>
      <c r="H16" t="s">
        <v>24</v>
      </c>
      <c r="I16">
        <v>0.63829787234042556</v>
      </c>
    </row>
    <row r="17" spans="1:11" x14ac:dyDescent="0.25">
      <c r="A17" s="18" t="s">
        <v>73</v>
      </c>
      <c r="B17" s="17" t="s">
        <v>74</v>
      </c>
      <c r="E17">
        <v>0.28947368421052633</v>
      </c>
      <c r="J17" t="s">
        <v>73</v>
      </c>
      <c r="K17" t="s">
        <v>74</v>
      </c>
    </row>
    <row r="18" spans="1:11" x14ac:dyDescent="0.25">
      <c r="A18" s="18" t="s">
        <v>73</v>
      </c>
      <c r="B18" s="17" t="s">
        <v>75</v>
      </c>
      <c r="E18">
        <v>0.30232558139534882</v>
      </c>
      <c r="J18" t="s">
        <v>73</v>
      </c>
      <c r="K18" t="s">
        <v>75</v>
      </c>
    </row>
    <row r="19" spans="1:11" x14ac:dyDescent="0.25">
      <c r="A19" s="18" t="s">
        <v>73</v>
      </c>
      <c r="B19" s="17" t="s">
        <v>76</v>
      </c>
      <c r="E19">
        <v>0.89473684210526316</v>
      </c>
      <c r="J19" t="s">
        <v>73</v>
      </c>
      <c r="K19" t="s">
        <v>76</v>
      </c>
    </row>
    <row r="20" spans="1:11" x14ac:dyDescent="0.25">
      <c r="A20" s="18" t="s">
        <v>73</v>
      </c>
      <c r="B20" s="17" t="s">
        <v>77</v>
      </c>
      <c r="E20">
        <v>0.39285714285714285</v>
      </c>
      <c r="J20" t="s">
        <v>73</v>
      </c>
      <c r="K20" t="s">
        <v>77</v>
      </c>
    </row>
    <row r="21" spans="1:11" x14ac:dyDescent="0.25">
      <c r="A21" s="18" t="s">
        <v>73</v>
      </c>
      <c r="B21" s="17" t="s">
        <v>78</v>
      </c>
      <c r="E21">
        <v>0.34285714285714286</v>
      </c>
      <c r="J21" t="s">
        <v>73</v>
      </c>
      <c r="K21" t="s">
        <v>78</v>
      </c>
    </row>
    <row r="22" spans="1:11" x14ac:dyDescent="0.25">
      <c r="A22" s="18" t="s">
        <v>73</v>
      </c>
      <c r="B22" s="17" t="s">
        <v>79</v>
      </c>
      <c r="E22">
        <v>0.5714285714285714</v>
      </c>
      <c r="J22" t="s">
        <v>73</v>
      </c>
      <c r="K22" t="s">
        <v>79</v>
      </c>
    </row>
    <row r="23" spans="1:11" x14ac:dyDescent="0.25">
      <c r="A23" s="18" t="s">
        <v>73</v>
      </c>
      <c r="B23" s="17" t="s">
        <v>80</v>
      </c>
      <c r="E23">
        <v>0.6</v>
      </c>
      <c r="J23" t="s">
        <v>73</v>
      </c>
      <c r="K23" t="s">
        <v>80</v>
      </c>
    </row>
    <row r="24" spans="1:11" x14ac:dyDescent="0.25">
      <c r="A24" s="18" t="s">
        <v>73</v>
      </c>
      <c r="B24" s="17" t="s">
        <v>81</v>
      </c>
      <c r="E24">
        <v>0.59459459459459463</v>
      </c>
      <c r="J24" t="s">
        <v>73</v>
      </c>
      <c r="K24" t="s">
        <v>81</v>
      </c>
    </row>
    <row r="25" spans="1:11" x14ac:dyDescent="0.25">
      <c r="A25" s="18" t="s">
        <v>73</v>
      </c>
      <c r="B25" s="17" t="s">
        <v>82</v>
      </c>
      <c r="E25">
        <v>0.45945945945945948</v>
      </c>
      <c r="J25" t="s">
        <v>73</v>
      </c>
      <c r="K25" t="s">
        <v>82</v>
      </c>
    </row>
    <row r="26" spans="1:11" x14ac:dyDescent="0.25">
      <c r="A26" s="18" t="s">
        <v>73</v>
      </c>
      <c r="B26" s="17" t="s">
        <v>83</v>
      </c>
      <c r="E26">
        <v>0.46153846153846156</v>
      </c>
      <c r="J26" t="s">
        <v>73</v>
      </c>
      <c r="K26" t="s">
        <v>83</v>
      </c>
    </row>
    <row r="27" spans="1:11" x14ac:dyDescent="0.25">
      <c r="A27" s="18" t="s">
        <v>73</v>
      </c>
      <c r="B27" s="17" t="s">
        <v>84</v>
      </c>
      <c r="E27">
        <v>0.5901639344262295</v>
      </c>
      <c r="J27" t="s">
        <v>73</v>
      </c>
      <c r="K27" t="s">
        <v>84</v>
      </c>
    </row>
    <row r="28" spans="1:11" x14ac:dyDescent="0.25">
      <c r="A28" s="18" t="s">
        <v>73</v>
      </c>
      <c r="B28" s="17" t="s">
        <v>85</v>
      </c>
      <c r="E28">
        <v>0.17391304347826086</v>
      </c>
      <c r="J28" t="s">
        <v>73</v>
      </c>
      <c r="K28" t="s">
        <v>85</v>
      </c>
    </row>
    <row r="29" spans="1:11" x14ac:dyDescent="0.25">
      <c r="A29" s="18" t="s">
        <v>73</v>
      </c>
      <c r="B29" s="17" t="s">
        <v>86</v>
      </c>
      <c r="E29">
        <v>0.23076923076923078</v>
      </c>
      <c r="J29" t="s">
        <v>73</v>
      </c>
      <c r="K29" t="s">
        <v>86</v>
      </c>
    </row>
    <row r="30" spans="1:11" x14ac:dyDescent="0.25">
      <c r="A30" s="18" t="s">
        <v>73</v>
      </c>
      <c r="B30" s="17" t="s">
        <v>87</v>
      </c>
      <c r="E30">
        <v>0.6</v>
      </c>
      <c r="J30" t="s">
        <v>73</v>
      </c>
      <c r="K30" t="s">
        <v>87</v>
      </c>
    </row>
    <row r="31" spans="1:11" x14ac:dyDescent="0.25">
      <c r="A31" s="18" t="s">
        <v>73</v>
      </c>
      <c r="B31" s="17" t="s">
        <v>88</v>
      </c>
      <c r="E31">
        <v>0.29411764705882354</v>
      </c>
      <c r="J31" t="s">
        <v>73</v>
      </c>
      <c r="K31" t="s">
        <v>88</v>
      </c>
    </row>
    <row r="32" spans="1:11" x14ac:dyDescent="0.25">
      <c r="A32" s="18" t="s">
        <v>41</v>
      </c>
      <c r="B32" s="17" t="s">
        <v>42</v>
      </c>
      <c r="E32">
        <v>0.75</v>
      </c>
      <c r="G32" t="s">
        <v>41</v>
      </c>
      <c r="H32" t="s">
        <v>42</v>
      </c>
      <c r="I32">
        <v>0.75</v>
      </c>
    </row>
    <row r="33" spans="1:12" x14ac:dyDescent="0.25">
      <c r="A33" s="18" t="s">
        <v>41</v>
      </c>
      <c r="B33" s="17" t="s">
        <v>43</v>
      </c>
      <c r="E33">
        <v>0.76666666666666672</v>
      </c>
      <c r="G33" t="s">
        <v>41</v>
      </c>
      <c r="H33" t="s">
        <v>163</v>
      </c>
      <c r="I33">
        <v>0.76666666666666672</v>
      </c>
    </row>
    <row r="34" spans="1:12" x14ac:dyDescent="0.25">
      <c r="A34" s="18" t="s">
        <v>41</v>
      </c>
      <c r="B34" s="17" t="s">
        <v>44</v>
      </c>
      <c r="E34">
        <v>0.29508196721311475</v>
      </c>
      <c r="G34" t="s">
        <v>41</v>
      </c>
      <c r="H34" t="s">
        <v>164</v>
      </c>
      <c r="I34">
        <v>0.29508196721311475</v>
      </c>
    </row>
    <row r="35" spans="1:12" x14ac:dyDescent="0.25">
      <c r="A35" s="18" t="s">
        <v>41</v>
      </c>
      <c r="B35" s="17" t="s">
        <v>45</v>
      </c>
      <c r="E35">
        <v>0.21276595744680851</v>
      </c>
      <c r="G35" t="s">
        <v>41</v>
      </c>
      <c r="H35" t="s">
        <v>45</v>
      </c>
      <c r="I35">
        <v>0.21276595744680851</v>
      </c>
    </row>
    <row r="36" spans="1:12" x14ac:dyDescent="0.25">
      <c r="A36" s="18" t="s">
        <v>41</v>
      </c>
      <c r="B36" s="17" t="s">
        <v>46</v>
      </c>
      <c r="E36">
        <v>0.33333333333333331</v>
      </c>
      <c r="G36" t="s">
        <v>41</v>
      </c>
      <c r="H36" t="s">
        <v>46</v>
      </c>
      <c r="I36">
        <v>0.33333333333333331</v>
      </c>
    </row>
    <row r="37" spans="1:12" x14ac:dyDescent="0.25">
      <c r="A37" s="18" t="s">
        <v>41</v>
      </c>
      <c r="B37" s="17" t="s">
        <v>47</v>
      </c>
      <c r="E37">
        <v>0.63888888888888884</v>
      </c>
      <c r="G37" t="s">
        <v>41</v>
      </c>
      <c r="H37" t="s">
        <v>165</v>
      </c>
      <c r="I37">
        <v>0.63888888888888884</v>
      </c>
    </row>
    <row r="38" spans="1:12" x14ac:dyDescent="0.25">
      <c r="A38" s="18" t="s">
        <v>41</v>
      </c>
      <c r="B38" s="17" t="s">
        <v>48</v>
      </c>
      <c r="E38">
        <v>0.48648648648648651</v>
      </c>
      <c r="G38" t="s">
        <v>41</v>
      </c>
      <c r="H38" t="s">
        <v>48</v>
      </c>
      <c r="I38">
        <v>0.48648648648648651</v>
      </c>
    </row>
    <row r="39" spans="1:12" x14ac:dyDescent="0.25">
      <c r="A39" s="18" t="s">
        <v>41</v>
      </c>
      <c r="B39" s="17" t="s">
        <v>49</v>
      </c>
      <c r="E39">
        <v>0.70588235294117652</v>
      </c>
      <c r="G39" t="s">
        <v>41</v>
      </c>
      <c r="H39" t="s">
        <v>49</v>
      </c>
      <c r="I39">
        <v>0.70588235294117652</v>
      </c>
    </row>
    <row r="40" spans="1:12" x14ac:dyDescent="0.25">
      <c r="A40" s="18" t="s">
        <v>41</v>
      </c>
      <c r="B40" s="17" t="s">
        <v>50</v>
      </c>
      <c r="E40">
        <v>0.34090909090909088</v>
      </c>
      <c r="G40" t="s">
        <v>41</v>
      </c>
      <c r="H40" t="s">
        <v>50</v>
      </c>
      <c r="I40">
        <v>0.34090909090909088</v>
      </c>
    </row>
    <row r="41" spans="1:12" x14ac:dyDescent="0.25">
      <c r="A41" s="18" t="s">
        <v>41</v>
      </c>
      <c r="B41" s="17" t="s">
        <v>51</v>
      </c>
      <c r="E41">
        <v>0.5</v>
      </c>
      <c r="G41" t="s">
        <v>41</v>
      </c>
      <c r="H41" t="s">
        <v>166</v>
      </c>
      <c r="I41">
        <v>0.5</v>
      </c>
    </row>
    <row r="42" spans="1:12" x14ac:dyDescent="0.25">
      <c r="A42" s="18" t="s">
        <v>41</v>
      </c>
      <c r="B42" s="17" t="s">
        <v>52</v>
      </c>
      <c r="E42">
        <v>0.33333333333333331</v>
      </c>
      <c r="G42" t="s">
        <v>41</v>
      </c>
      <c r="H42" t="s">
        <v>52</v>
      </c>
      <c r="I42">
        <v>0.33333333333333331</v>
      </c>
    </row>
    <row r="43" spans="1:12" x14ac:dyDescent="0.25">
      <c r="A43" s="18" t="s">
        <v>41</v>
      </c>
      <c r="B43" s="17" t="s">
        <v>53</v>
      </c>
      <c r="E43">
        <v>0.6</v>
      </c>
      <c r="G43" t="s">
        <v>41</v>
      </c>
      <c r="H43" t="s">
        <v>53</v>
      </c>
      <c r="I43">
        <v>0.6</v>
      </c>
    </row>
    <row r="44" spans="1:12" x14ac:dyDescent="0.25">
      <c r="A44" s="18" t="s">
        <v>41</v>
      </c>
      <c r="B44" s="17" t="s">
        <v>54</v>
      </c>
      <c r="E44">
        <v>0.6</v>
      </c>
      <c r="G44" t="s">
        <v>41</v>
      </c>
      <c r="H44" t="s">
        <v>167</v>
      </c>
      <c r="I44">
        <v>0.6</v>
      </c>
    </row>
    <row r="45" spans="1:12" x14ac:dyDescent="0.25">
      <c r="A45" s="18" t="s">
        <v>41</v>
      </c>
      <c r="B45" s="17" t="s">
        <v>55</v>
      </c>
      <c r="E45">
        <v>0.43243243243243246</v>
      </c>
      <c r="G45" t="s">
        <v>41</v>
      </c>
      <c r="H45" t="s">
        <v>55</v>
      </c>
      <c r="I45">
        <v>0.43243243243243246</v>
      </c>
    </row>
    <row r="46" spans="1:12" x14ac:dyDescent="0.25">
      <c r="A46" s="18" t="s">
        <v>41</v>
      </c>
      <c r="B46" s="17" t="s">
        <v>56</v>
      </c>
      <c r="E46">
        <v>0.76</v>
      </c>
      <c r="G46" t="s">
        <v>41</v>
      </c>
      <c r="H46" t="s">
        <v>56</v>
      </c>
      <c r="I46">
        <v>0.76</v>
      </c>
    </row>
    <row r="47" spans="1:12" x14ac:dyDescent="0.25">
      <c r="A47" s="18" t="s">
        <v>25</v>
      </c>
      <c r="B47" s="17" t="s">
        <v>26</v>
      </c>
      <c r="E47">
        <v>0.94444444444444442</v>
      </c>
      <c r="J47" t="s">
        <v>168</v>
      </c>
      <c r="K47" t="s">
        <v>26</v>
      </c>
      <c r="L47">
        <v>0.94444444444444442</v>
      </c>
    </row>
    <row r="48" spans="1:12" x14ac:dyDescent="0.25">
      <c r="A48" s="18" t="s">
        <v>25</v>
      </c>
      <c r="B48" s="17" t="s">
        <v>27</v>
      </c>
      <c r="E48">
        <v>0.39534883720930231</v>
      </c>
      <c r="J48" t="s">
        <v>168</v>
      </c>
      <c r="K48" t="s">
        <v>27</v>
      </c>
      <c r="L48">
        <v>0.39534883720930231</v>
      </c>
    </row>
    <row r="49" spans="1:12" x14ac:dyDescent="0.25">
      <c r="A49" s="18" t="s">
        <v>25</v>
      </c>
      <c r="B49" s="17" t="s">
        <v>28</v>
      </c>
      <c r="E49">
        <v>0.63888888888888884</v>
      </c>
      <c r="J49" t="s">
        <v>168</v>
      </c>
      <c r="K49" t="s">
        <v>169</v>
      </c>
      <c r="L49">
        <v>0.63888888888888884</v>
      </c>
    </row>
    <row r="50" spans="1:12" x14ac:dyDescent="0.25">
      <c r="A50" s="18" t="s">
        <v>25</v>
      </c>
      <c r="B50" s="17" t="s">
        <v>29</v>
      </c>
      <c r="E50">
        <v>0.61111111111111116</v>
      </c>
      <c r="J50" t="s">
        <v>168</v>
      </c>
      <c r="K50" t="s">
        <v>29</v>
      </c>
      <c r="L50">
        <v>0.61111111111111116</v>
      </c>
    </row>
    <row r="51" spans="1:12" x14ac:dyDescent="0.25">
      <c r="A51" s="18" t="s">
        <v>25</v>
      </c>
      <c r="B51" s="17" t="s">
        <v>30</v>
      </c>
      <c r="E51">
        <v>0.57499999999999996</v>
      </c>
      <c r="J51" t="s">
        <v>168</v>
      </c>
      <c r="K51" t="s">
        <v>30</v>
      </c>
      <c r="L51">
        <v>0.57499999999999996</v>
      </c>
    </row>
    <row r="52" spans="1:12" x14ac:dyDescent="0.25">
      <c r="A52" s="18" t="s">
        <v>25</v>
      </c>
      <c r="B52" s="17" t="s">
        <v>31</v>
      </c>
      <c r="E52">
        <v>0.53658536585365857</v>
      </c>
      <c r="J52" t="s">
        <v>168</v>
      </c>
      <c r="K52" t="s">
        <v>31</v>
      </c>
      <c r="L52">
        <v>0.53658536585365857</v>
      </c>
    </row>
    <row r="53" spans="1:12" x14ac:dyDescent="0.25">
      <c r="A53" s="18" t="s">
        <v>25</v>
      </c>
      <c r="B53" s="17" t="s">
        <v>32</v>
      </c>
      <c r="E53">
        <v>0.93333333333333335</v>
      </c>
      <c r="J53" t="s">
        <v>168</v>
      </c>
      <c r="K53" t="s">
        <v>32</v>
      </c>
      <c r="L53">
        <v>0.93333333333333335</v>
      </c>
    </row>
    <row r="54" spans="1:12" x14ac:dyDescent="0.25">
      <c r="A54" s="18" t="s">
        <v>25</v>
      </c>
      <c r="B54" s="17" t="s">
        <v>33</v>
      </c>
      <c r="E54">
        <v>0.75</v>
      </c>
      <c r="J54" t="s">
        <v>168</v>
      </c>
      <c r="K54" t="s">
        <v>170</v>
      </c>
      <c r="L54">
        <v>0.75</v>
      </c>
    </row>
    <row r="55" spans="1:12" x14ac:dyDescent="0.25">
      <c r="A55" s="18" t="s">
        <v>25</v>
      </c>
      <c r="B55" s="17" t="s">
        <v>34</v>
      </c>
      <c r="E55">
        <v>0.68965517241379315</v>
      </c>
      <c r="J55" t="s">
        <v>168</v>
      </c>
      <c r="K55" t="s">
        <v>34</v>
      </c>
      <c r="L55">
        <v>0.68965517241379315</v>
      </c>
    </row>
    <row r="56" spans="1:12" x14ac:dyDescent="0.25">
      <c r="A56" s="18" t="s">
        <v>25</v>
      </c>
      <c r="B56" s="17" t="s">
        <v>35</v>
      </c>
      <c r="E56">
        <v>0.55555555555555558</v>
      </c>
      <c r="J56" t="s">
        <v>168</v>
      </c>
      <c r="K56" t="s">
        <v>35</v>
      </c>
      <c r="L56">
        <v>0.55555555555555558</v>
      </c>
    </row>
    <row r="57" spans="1:12" x14ac:dyDescent="0.25">
      <c r="A57" s="18" t="s">
        <v>25</v>
      </c>
      <c r="B57" s="17" t="s">
        <v>36</v>
      </c>
      <c r="E57">
        <v>0.65714285714285714</v>
      </c>
      <c r="J57" t="s">
        <v>168</v>
      </c>
      <c r="K57" t="s">
        <v>171</v>
      </c>
      <c r="L57">
        <v>0.61111111111111116</v>
      </c>
    </row>
    <row r="58" spans="1:12" x14ac:dyDescent="0.25">
      <c r="A58" s="18" t="s">
        <v>25</v>
      </c>
      <c r="B58" s="17" t="s">
        <v>37</v>
      </c>
      <c r="E58">
        <v>0.8928571428571429</v>
      </c>
      <c r="J58" t="s">
        <v>168</v>
      </c>
      <c r="K58" t="s">
        <v>172</v>
      </c>
      <c r="L58">
        <v>0.65714285714285714</v>
      </c>
    </row>
    <row r="59" spans="1:12" x14ac:dyDescent="0.25">
      <c r="A59" s="18" t="s">
        <v>25</v>
      </c>
      <c r="B59" s="17" t="s">
        <v>38</v>
      </c>
      <c r="E59">
        <v>0.48</v>
      </c>
      <c r="J59" t="s">
        <v>168</v>
      </c>
      <c r="K59" t="s">
        <v>37</v>
      </c>
      <c r="L59">
        <v>0.8928571428571429</v>
      </c>
    </row>
    <row r="60" spans="1:12" x14ac:dyDescent="0.25">
      <c r="A60" s="18" t="s">
        <v>25</v>
      </c>
      <c r="B60" s="17" t="s">
        <v>39</v>
      </c>
      <c r="E60">
        <v>0.37777777777777777</v>
      </c>
      <c r="J60" t="s">
        <v>168</v>
      </c>
      <c r="K60" t="s">
        <v>38</v>
      </c>
      <c r="L60">
        <v>0.48</v>
      </c>
    </row>
    <row r="61" spans="1:12" x14ac:dyDescent="0.25">
      <c r="A61" s="18" t="s">
        <v>25</v>
      </c>
      <c r="B61" s="17" t="s">
        <v>40</v>
      </c>
      <c r="E61">
        <v>0.61111111111111116</v>
      </c>
      <c r="J61" t="s">
        <v>168</v>
      </c>
      <c r="K61" t="s">
        <v>39</v>
      </c>
      <c r="L61">
        <v>0.37777777777777777</v>
      </c>
    </row>
    <row r="62" spans="1:12" x14ac:dyDescent="0.25">
      <c r="A62" s="18" t="s">
        <v>57</v>
      </c>
      <c r="B62" s="17" t="s">
        <v>58</v>
      </c>
      <c r="E62">
        <v>0.625</v>
      </c>
      <c r="G62" t="s">
        <v>173</v>
      </c>
      <c r="H62" t="s">
        <v>58</v>
      </c>
      <c r="I62">
        <v>0.625</v>
      </c>
    </row>
    <row r="63" spans="1:12" x14ac:dyDescent="0.25">
      <c r="A63" s="18" t="s">
        <v>57</v>
      </c>
      <c r="B63" s="17" t="s">
        <v>59</v>
      </c>
      <c r="E63">
        <v>0.7</v>
      </c>
      <c r="G63" t="s">
        <v>173</v>
      </c>
      <c r="H63" t="s">
        <v>59</v>
      </c>
      <c r="I63">
        <v>0.7</v>
      </c>
    </row>
    <row r="64" spans="1:12" x14ac:dyDescent="0.25">
      <c r="A64" s="18" t="s">
        <v>57</v>
      </c>
      <c r="B64" s="17" t="s">
        <v>60</v>
      </c>
      <c r="E64">
        <v>0.34693877551020408</v>
      </c>
      <c r="G64" t="s">
        <v>173</v>
      </c>
      <c r="H64" t="s">
        <v>60</v>
      </c>
      <c r="I64">
        <v>0.34693877551020408</v>
      </c>
    </row>
    <row r="65" spans="1:9" x14ac:dyDescent="0.25">
      <c r="A65" s="18" t="s">
        <v>57</v>
      </c>
      <c r="B65" s="17" t="s">
        <v>61</v>
      </c>
      <c r="E65">
        <v>0.94736842105263153</v>
      </c>
      <c r="G65" t="s">
        <v>173</v>
      </c>
      <c r="H65" t="s">
        <v>61</v>
      </c>
      <c r="I65">
        <v>0.94736842105263153</v>
      </c>
    </row>
    <row r="66" spans="1:9" x14ac:dyDescent="0.25">
      <c r="A66" s="18" t="s">
        <v>57</v>
      </c>
      <c r="B66" s="17" t="s">
        <v>62</v>
      </c>
      <c r="E66">
        <v>1</v>
      </c>
      <c r="G66" t="s">
        <v>173</v>
      </c>
      <c r="H66" t="s">
        <v>62</v>
      </c>
      <c r="I66">
        <v>1</v>
      </c>
    </row>
    <row r="67" spans="1:9" x14ac:dyDescent="0.25">
      <c r="A67" s="18" t="s">
        <v>57</v>
      </c>
      <c r="B67" s="17" t="s">
        <v>63</v>
      </c>
      <c r="E67">
        <v>0.40740740740740738</v>
      </c>
      <c r="G67" t="s">
        <v>173</v>
      </c>
      <c r="H67" t="s">
        <v>174</v>
      </c>
      <c r="I67">
        <v>0.40740740740740738</v>
      </c>
    </row>
    <row r="68" spans="1:9" x14ac:dyDescent="0.25">
      <c r="A68" s="18" t="s">
        <v>57</v>
      </c>
      <c r="B68" s="17" t="s">
        <v>64</v>
      </c>
      <c r="E68">
        <v>0.54838709677419351</v>
      </c>
      <c r="G68" t="s">
        <v>173</v>
      </c>
      <c r="H68" t="s">
        <v>64</v>
      </c>
      <c r="I68">
        <v>0.54838709677419351</v>
      </c>
    </row>
    <row r="69" spans="1:9" x14ac:dyDescent="0.25">
      <c r="A69" s="18" t="s">
        <v>57</v>
      </c>
      <c r="B69" s="17" t="s">
        <v>65</v>
      </c>
      <c r="E69">
        <v>0.30303030303030304</v>
      </c>
      <c r="G69" t="s">
        <v>173</v>
      </c>
      <c r="H69" t="s">
        <v>65</v>
      </c>
      <c r="I69">
        <v>0.30303030303030304</v>
      </c>
    </row>
    <row r="70" spans="1:9" x14ac:dyDescent="0.25">
      <c r="A70" s="18" t="s">
        <v>57</v>
      </c>
      <c r="B70" s="17" t="s">
        <v>66</v>
      </c>
      <c r="E70">
        <v>0.875</v>
      </c>
      <c r="G70" t="s">
        <v>173</v>
      </c>
      <c r="H70" t="s">
        <v>175</v>
      </c>
      <c r="I70">
        <v>0.875</v>
      </c>
    </row>
    <row r="71" spans="1:9" x14ac:dyDescent="0.25">
      <c r="A71" s="18" t="s">
        <v>57</v>
      </c>
      <c r="B71" s="17" t="s">
        <v>67</v>
      </c>
      <c r="E71">
        <v>0.5957446808510638</v>
      </c>
      <c r="G71" t="s">
        <v>173</v>
      </c>
      <c r="H71" t="s">
        <v>67</v>
      </c>
      <c r="I71">
        <v>0.5957446808510638</v>
      </c>
    </row>
    <row r="72" spans="1:9" x14ac:dyDescent="0.25">
      <c r="A72" s="18" t="s">
        <v>57</v>
      </c>
      <c r="B72" s="17" t="s">
        <v>68</v>
      </c>
      <c r="E72">
        <v>1</v>
      </c>
      <c r="G72" t="s">
        <v>173</v>
      </c>
      <c r="H72" t="s">
        <v>68</v>
      </c>
      <c r="I72">
        <v>1</v>
      </c>
    </row>
    <row r="73" spans="1:9" x14ac:dyDescent="0.25">
      <c r="A73" s="18" t="s">
        <v>57</v>
      </c>
      <c r="B73" s="17" t="s">
        <v>69</v>
      </c>
      <c r="E73">
        <v>0.53846153846153844</v>
      </c>
      <c r="G73" t="s">
        <v>173</v>
      </c>
      <c r="H73" t="s">
        <v>69</v>
      </c>
      <c r="I73">
        <v>0.53846153846153844</v>
      </c>
    </row>
    <row r="74" spans="1:9" x14ac:dyDescent="0.25">
      <c r="A74" s="18" t="s">
        <v>57</v>
      </c>
      <c r="B74" s="17" t="s">
        <v>70</v>
      </c>
      <c r="E74">
        <v>0.91666666666666663</v>
      </c>
      <c r="G74" t="s">
        <v>173</v>
      </c>
      <c r="H74" t="s">
        <v>70</v>
      </c>
      <c r="I74">
        <v>0.91666666666666663</v>
      </c>
    </row>
    <row r="75" spans="1:9" x14ac:dyDescent="0.25">
      <c r="A75" s="18" t="s">
        <v>57</v>
      </c>
      <c r="B75" s="17" t="s">
        <v>71</v>
      </c>
      <c r="E75">
        <v>0.66666666666666663</v>
      </c>
      <c r="G75" t="s">
        <v>173</v>
      </c>
      <c r="H75" t="s">
        <v>71</v>
      </c>
      <c r="I75">
        <v>0.66666666666666663</v>
      </c>
    </row>
    <row r="76" spans="1:9" x14ac:dyDescent="0.25">
      <c r="A76" s="18" t="s">
        <v>57</v>
      </c>
      <c r="B76" s="17" t="s">
        <v>72</v>
      </c>
      <c r="E76">
        <v>0.33333333333333331</v>
      </c>
      <c r="G76" t="s">
        <v>173</v>
      </c>
      <c r="H76" t="s">
        <v>72</v>
      </c>
      <c r="I76">
        <v>0.33333333333333331</v>
      </c>
    </row>
    <row r="77" spans="1:9" x14ac:dyDescent="0.25">
      <c r="A77" s="18" t="s">
        <v>89</v>
      </c>
      <c r="B77" s="17" t="s">
        <v>90</v>
      </c>
      <c r="E77">
        <v>0.7441860465116279</v>
      </c>
      <c r="G77" t="s">
        <v>89</v>
      </c>
      <c r="H77" t="s">
        <v>90</v>
      </c>
      <c r="I77">
        <v>0.7441860465116279</v>
      </c>
    </row>
    <row r="78" spans="1:9" x14ac:dyDescent="0.25">
      <c r="A78" s="18" t="s">
        <v>89</v>
      </c>
      <c r="B78" s="17" t="s">
        <v>91</v>
      </c>
      <c r="E78">
        <v>1</v>
      </c>
      <c r="G78" t="s">
        <v>89</v>
      </c>
      <c r="H78" t="s">
        <v>104</v>
      </c>
      <c r="I78">
        <v>1</v>
      </c>
    </row>
    <row r="79" spans="1:9" x14ac:dyDescent="0.25">
      <c r="A79" s="18" t="s">
        <v>89</v>
      </c>
      <c r="B79" s="17" t="s">
        <v>92</v>
      </c>
      <c r="E79">
        <v>0.44680851063829785</v>
      </c>
      <c r="G79" t="s">
        <v>89</v>
      </c>
      <c r="H79" t="s">
        <v>91</v>
      </c>
      <c r="I79">
        <v>1</v>
      </c>
    </row>
    <row r="80" spans="1:9" x14ac:dyDescent="0.25">
      <c r="A80" s="18" t="s">
        <v>89</v>
      </c>
      <c r="B80" s="17" t="s">
        <v>93</v>
      </c>
      <c r="E80">
        <v>0.52941176470588236</v>
      </c>
      <c r="G80" t="s">
        <v>89</v>
      </c>
      <c r="H80" t="s">
        <v>92</v>
      </c>
      <c r="I80">
        <v>0.44680851063829785</v>
      </c>
    </row>
    <row r="81" spans="1:9" x14ac:dyDescent="0.25">
      <c r="A81" s="18" t="s">
        <v>89</v>
      </c>
      <c r="B81" s="17" t="s">
        <v>94</v>
      </c>
      <c r="E81">
        <v>0.86206896551724133</v>
      </c>
      <c r="G81" t="s">
        <v>89</v>
      </c>
      <c r="H81" t="s">
        <v>93</v>
      </c>
      <c r="I81">
        <v>0.52941176470588236</v>
      </c>
    </row>
    <row r="82" spans="1:9" x14ac:dyDescent="0.25">
      <c r="A82" s="18" t="s">
        <v>89</v>
      </c>
      <c r="B82" s="17" t="s">
        <v>95</v>
      </c>
      <c r="E82">
        <v>0.83870967741935487</v>
      </c>
      <c r="G82" t="s">
        <v>89</v>
      </c>
      <c r="H82" t="s">
        <v>94</v>
      </c>
      <c r="I82">
        <v>0.86206896551724133</v>
      </c>
    </row>
    <row r="83" spans="1:9" x14ac:dyDescent="0.25">
      <c r="A83" s="18" t="s">
        <v>89</v>
      </c>
      <c r="B83" s="17" t="s">
        <v>96</v>
      </c>
      <c r="E83">
        <v>0.9642857142857143</v>
      </c>
      <c r="G83" t="s">
        <v>89</v>
      </c>
      <c r="H83" t="s">
        <v>95</v>
      </c>
      <c r="I83">
        <v>0.83870967741935487</v>
      </c>
    </row>
    <row r="84" spans="1:9" x14ac:dyDescent="0.25">
      <c r="A84" s="18" t="s">
        <v>89</v>
      </c>
      <c r="B84" s="17" t="s">
        <v>97</v>
      </c>
      <c r="E84">
        <v>0.59459459459459463</v>
      </c>
      <c r="G84" t="s">
        <v>89</v>
      </c>
      <c r="H84" t="s">
        <v>96</v>
      </c>
      <c r="I84">
        <v>0.9642857142857143</v>
      </c>
    </row>
    <row r="85" spans="1:9" x14ac:dyDescent="0.25">
      <c r="A85" s="18" t="s">
        <v>89</v>
      </c>
      <c r="B85" s="17" t="s">
        <v>98</v>
      </c>
      <c r="E85">
        <v>0.42857142857142855</v>
      </c>
      <c r="G85" t="s">
        <v>89</v>
      </c>
      <c r="H85" t="s">
        <v>97</v>
      </c>
      <c r="I85">
        <v>0.59459459459459463</v>
      </c>
    </row>
    <row r="86" spans="1:9" x14ac:dyDescent="0.25">
      <c r="A86" s="18" t="s">
        <v>89</v>
      </c>
      <c r="B86" s="17" t="s">
        <v>99</v>
      </c>
      <c r="E86">
        <v>0.7142857142857143</v>
      </c>
      <c r="G86" t="s">
        <v>89</v>
      </c>
      <c r="H86" t="s">
        <v>98</v>
      </c>
      <c r="I86">
        <v>0.42857142857142855</v>
      </c>
    </row>
    <row r="87" spans="1:9" x14ac:dyDescent="0.25">
      <c r="A87" s="18" t="s">
        <v>89</v>
      </c>
      <c r="B87" s="17" t="s">
        <v>100</v>
      </c>
      <c r="E87">
        <v>1</v>
      </c>
      <c r="G87" t="s">
        <v>89</v>
      </c>
      <c r="H87" t="s">
        <v>99</v>
      </c>
      <c r="I87">
        <v>0.7142857142857143</v>
      </c>
    </row>
    <row r="88" spans="1:9" x14ac:dyDescent="0.25">
      <c r="A88" s="18" t="s">
        <v>89</v>
      </c>
      <c r="B88" s="17" t="s">
        <v>101</v>
      </c>
      <c r="E88">
        <v>0.91428571428571426</v>
      </c>
      <c r="G88" t="s">
        <v>89</v>
      </c>
      <c r="H88" t="s">
        <v>176</v>
      </c>
      <c r="I88">
        <v>1</v>
      </c>
    </row>
    <row r="89" spans="1:9" x14ac:dyDescent="0.25">
      <c r="A89" s="18" t="s">
        <v>89</v>
      </c>
      <c r="B89" s="17" t="s">
        <v>102</v>
      </c>
      <c r="E89">
        <v>0.41025641025641024</v>
      </c>
      <c r="G89" t="s">
        <v>89</v>
      </c>
      <c r="H89" t="s">
        <v>101</v>
      </c>
      <c r="I89">
        <v>0.91428571428571426</v>
      </c>
    </row>
    <row r="90" spans="1:9" x14ac:dyDescent="0.25">
      <c r="A90" s="18" t="s">
        <v>89</v>
      </c>
      <c r="B90" s="17" t="s">
        <v>103</v>
      </c>
      <c r="E90">
        <v>0.31147540983606559</v>
      </c>
      <c r="G90" t="s">
        <v>89</v>
      </c>
      <c r="H90" t="s">
        <v>102</v>
      </c>
      <c r="I90">
        <v>0.41025641025641024</v>
      </c>
    </row>
    <row r="91" spans="1:9" x14ac:dyDescent="0.25">
      <c r="A91" s="18" t="s">
        <v>89</v>
      </c>
      <c r="B91" s="17" t="s">
        <v>104</v>
      </c>
      <c r="E91">
        <v>1</v>
      </c>
      <c r="G91" t="s">
        <v>89</v>
      </c>
      <c r="H91" t="s">
        <v>103</v>
      </c>
      <c r="I91">
        <v>0.31147540983606559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Plan2</vt:lpstr>
      <vt:lpstr>Plan4</vt:lpstr>
      <vt:lpstr>Plan5</vt:lpstr>
      <vt:lpstr>Anova90F</vt:lpstr>
      <vt:lpstr>AnovaTS</vt:lpstr>
      <vt:lpstr>PCA</vt:lpstr>
      <vt:lpstr>PCA09DEZ</vt:lpstr>
      <vt:lpstr>lm09Dez</vt:lpstr>
      <vt:lpstr>Plan3</vt:lpstr>
      <vt:lpstr>Normality test correl</vt:lpstr>
      <vt:lpstr>Plan1</vt:lpstr>
      <vt:lpstr>base for anova 90sp</vt:lpstr>
      <vt:lpstr>Anova90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Deborah Apgaua</dc:creator>
  <cp:keywords/>
  <dc:description/>
  <cp:lastModifiedBy>Deborah Apgaua</cp:lastModifiedBy>
  <cp:revision/>
  <dcterms:created xsi:type="dcterms:W3CDTF">2015-10-06T04:50:03Z</dcterms:created>
  <dcterms:modified xsi:type="dcterms:W3CDTF">2021-02-12T01:08:23Z</dcterms:modified>
</cp:coreProperties>
</file>