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1505" windowHeight="17565"/>
  </bookViews>
  <sheets>
    <sheet name="MG1" sheetId="1" r:id="rId1"/>
  </sheets>
  <calcPr calcId="0"/>
</workbook>
</file>

<file path=xl/calcChain.xml><?xml version="1.0" encoding="utf-8"?>
<calcChain xmlns="http://schemas.openxmlformats.org/spreadsheetml/2006/main">
  <c r="I37" i="1" l="1"/>
  <c r="N37" i="1"/>
  <c r="O37" i="1"/>
  <c r="P37" i="1"/>
  <c r="N26" i="1"/>
  <c r="O26" i="1"/>
  <c r="P26" i="1"/>
  <c r="N16" i="1"/>
  <c r="O16" i="1"/>
  <c r="P16" i="1"/>
  <c r="I22" i="1"/>
  <c r="N22" i="1"/>
  <c r="O22" i="1"/>
  <c r="P22" i="1"/>
  <c r="I28" i="1"/>
  <c r="N28" i="1"/>
  <c r="O28" i="1"/>
  <c r="P28" i="1"/>
  <c r="I12" i="1"/>
  <c r="N12" i="1"/>
  <c r="O12" i="1"/>
  <c r="P12" i="1"/>
  <c r="I13" i="1"/>
  <c r="N13" i="1"/>
  <c r="O13" i="1"/>
  <c r="P13" i="1"/>
  <c r="Q14" i="1"/>
  <c r="S14" i="1" s="1"/>
  <c r="R14" i="1"/>
  <c r="T14" i="1" s="1"/>
  <c r="I20" i="1"/>
  <c r="N20" i="1"/>
  <c r="O20" i="1"/>
  <c r="P20" i="1"/>
  <c r="I27" i="1"/>
  <c r="N27" i="1"/>
  <c r="O27" i="1"/>
  <c r="P27" i="1"/>
  <c r="I31" i="1"/>
  <c r="N31" i="1"/>
  <c r="O31" i="1"/>
  <c r="P31" i="1"/>
  <c r="I19" i="1"/>
  <c r="N19" i="1"/>
  <c r="O19" i="1"/>
  <c r="P19" i="1"/>
  <c r="I23" i="1"/>
  <c r="N23" i="1"/>
  <c r="O23" i="1"/>
  <c r="P23" i="1"/>
  <c r="I35" i="1"/>
  <c r="N35" i="1"/>
  <c r="O35" i="1"/>
  <c r="P35" i="1"/>
  <c r="I32" i="1"/>
  <c r="N32" i="1"/>
  <c r="O32" i="1"/>
  <c r="P32" i="1"/>
  <c r="I41" i="1"/>
  <c r="N41" i="1"/>
  <c r="O41" i="1"/>
  <c r="P41" i="1"/>
  <c r="I21" i="1"/>
  <c r="N21" i="1"/>
  <c r="O21" i="1"/>
  <c r="P21" i="1"/>
  <c r="I8" i="1"/>
  <c r="N8" i="1"/>
  <c r="O8" i="1"/>
  <c r="P8" i="1"/>
  <c r="I38" i="1"/>
  <c r="N38" i="1"/>
  <c r="O38" i="1"/>
  <c r="P38" i="1"/>
  <c r="I39" i="1"/>
  <c r="N39" i="1"/>
  <c r="O39" i="1"/>
  <c r="P39" i="1"/>
  <c r="I34" i="1"/>
  <c r="N34" i="1"/>
  <c r="O34" i="1"/>
  <c r="P34" i="1"/>
  <c r="I10" i="1"/>
  <c r="N10" i="1"/>
  <c r="O10" i="1"/>
  <c r="P10" i="1"/>
  <c r="I11" i="1"/>
  <c r="N11" i="1"/>
  <c r="O11" i="1"/>
  <c r="P11" i="1"/>
  <c r="I36" i="1"/>
  <c r="N36" i="1"/>
  <c r="O36" i="1"/>
  <c r="P36" i="1"/>
  <c r="I15" i="1"/>
  <c r="N15" i="1"/>
  <c r="O15" i="1"/>
  <c r="P15" i="1"/>
  <c r="I9" i="1"/>
  <c r="N9" i="1"/>
  <c r="O9" i="1"/>
  <c r="P9" i="1"/>
  <c r="I33" i="1"/>
  <c r="N33" i="1"/>
  <c r="O33" i="1"/>
  <c r="P33" i="1"/>
  <c r="I24" i="1"/>
  <c r="N24" i="1"/>
  <c r="O24" i="1"/>
  <c r="P24" i="1"/>
  <c r="I29" i="1"/>
  <c r="N29" i="1"/>
  <c r="O29" i="1"/>
  <c r="P29" i="1"/>
  <c r="I18" i="1"/>
  <c r="N18" i="1"/>
  <c r="O18" i="1"/>
  <c r="P18" i="1"/>
  <c r="I40" i="1"/>
  <c r="N40" i="1"/>
  <c r="O40" i="1"/>
  <c r="P40" i="1"/>
  <c r="I30" i="1"/>
  <c r="N30" i="1"/>
  <c r="O30" i="1"/>
  <c r="P30" i="1"/>
  <c r="J42" i="1"/>
  <c r="I17" i="1"/>
  <c r="J17" i="1" s="1"/>
  <c r="N17" i="1"/>
  <c r="O17" i="1"/>
  <c r="P17" i="1"/>
  <c r="I25" i="1"/>
  <c r="J25" i="1" s="1"/>
  <c r="N25" i="1"/>
  <c r="O25" i="1"/>
  <c r="P25" i="1"/>
  <c r="Q29" i="1" l="1"/>
  <c r="S29" i="1" s="1"/>
  <c r="Q24" i="1"/>
  <c r="S24" i="1" s="1"/>
  <c r="Q19" i="1"/>
  <c r="S19" i="1" s="1"/>
  <c r="Q32" i="1"/>
  <c r="S32" i="1" s="1"/>
  <c r="R32" i="1"/>
  <c r="T32" i="1" s="1"/>
  <c r="Q30" i="1"/>
  <c r="S30" i="1" s="1"/>
  <c r="Q35" i="1"/>
  <c r="S35" i="1" s="1"/>
  <c r="R29" i="1"/>
  <c r="T29" i="1" s="1"/>
  <c r="Q22" i="1"/>
  <c r="S22" i="1" s="1"/>
  <c r="Q23" i="1"/>
  <c r="S23" i="1" s="1"/>
  <c r="R24" i="1"/>
  <c r="T24" i="1" s="1"/>
  <c r="Q18" i="1"/>
  <c r="S18" i="1" s="1"/>
  <c r="R19" i="1"/>
  <c r="T19" i="1" s="1"/>
  <c r="Q26" i="1"/>
  <c r="S26" i="1" s="1"/>
  <c r="Q41" i="1"/>
  <c r="S41" i="1" s="1"/>
  <c r="R23" i="1"/>
  <c r="T23" i="1" s="1"/>
  <c r="Q21" i="1"/>
  <c r="S21" i="1" s="1"/>
  <c r="R35" i="1"/>
  <c r="T35" i="1" s="1"/>
  <c r="R40" i="1"/>
  <c r="T40" i="1" s="1"/>
  <c r="Q11" i="1"/>
  <c r="S11" i="1" s="1"/>
  <c r="Q27" i="1"/>
  <c r="S27" i="1" s="1"/>
  <c r="Q10" i="1"/>
  <c r="S10" i="1" s="1"/>
  <c r="Q16" i="1"/>
  <c r="S16" i="1" s="1"/>
  <c r="Q40" i="1"/>
  <c r="S40" i="1" s="1"/>
  <c r="Q34" i="1"/>
  <c r="S34" i="1" s="1"/>
  <c r="Q25" i="1"/>
  <c r="S25" i="1" s="1"/>
  <c r="R18" i="1"/>
  <c r="T18" i="1" s="1"/>
  <c r="R37" i="1"/>
  <c r="T37" i="1" s="1"/>
  <c r="R39" i="1"/>
  <c r="T39" i="1" s="1"/>
  <c r="R36" i="1"/>
  <c r="T36" i="1" s="1"/>
  <c r="Q31" i="1"/>
  <c r="S31" i="1" s="1"/>
  <c r="Q12" i="1"/>
  <c r="S12" i="1" s="1"/>
  <c r="R30" i="1"/>
  <c r="T30" i="1" s="1"/>
  <c r="R11" i="1"/>
  <c r="T11" i="1" s="1"/>
  <c r="R26" i="1"/>
  <c r="T26" i="1" s="1"/>
  <c r="Q17" i="1"/>
  <c r="S17" i="1" s="1"/>
  <c r="R34" i="1"/>
  <c r="T34" i="1" s="1"/>
  <c r="Q20" i="1"/>
  <c r="S20" i="1" s="1"/>
  <c r="Q9" i="1"/>
  <c r="S9" i="1" s="1"/>
  <c r="Q36" i="1"/>
  <c r="S36" i="1" s="1"/>
  <c r="Q39" i="1"/>
  <c r="S39" i="1" s="1"/>
  <c r="Q38" i="1"/>
  <c r="S38" i="1" s="1"/>
  <c r="R41" i="1"/>
  <c r="T41" i="1" s="1"/>
  <c r="Q13" i="1"/>
  <c r="S13" i="1" s="1"/>
  <c r="R16" i="1"/>
  <c r="T16" i="1" s="1"/>
  <c r="Q15" i="1"/>
  <c r="S15" i="1" s="1"/>
  <c r="Q8" i="1"/>
  <c r="S8" i="1" s="1"/>
  <c r="R22" i="1"/>
  <c r="T22" i="1" s="1"/>
  <c r="R10" i="1"/>
  <c r="T10" i="1" s="1"/>
  <c r="Q37" i="1"/>
  <c r="S37" i="1" s="1"/>
  <c r="Q28" i="1"/>
  <c r="S28" i="1" s="1"/>
  <c r="Q33" i="1"/>
  <c r="S33" i="1" s="1"/>
  <c r="R25" i="1"/>
  <c r="T25" i="1" s="1"/>
  <c r="R33" i="1"/>
  <c r="T33" i="1" s="1"/>
  <c r="R38" i="1"/>
  <c r="T38" i="1" s="1"/>
  <c r="R31" i="1"/>
  <c r="T31" i="1" s="1"/>
  <c r="R13" i="1"/>
  <c r="T13" i="1" s="1"/>
  <c r="R17" i="1"/>
  <c r="T17" i="1" s="1"/>
  <c r="R9" i="1"/>
  <c r="T9" i="1" s="1"/>
  <c r="R8" i="1"/>
  <c r="T8" i="1" s="1"/>
  <c r="R27" i="1"/>
  <c r="T27" i="1" s="1"/>
  <c r="R12" i="1"/>
  <c r="T12" i="1" s="1"/>
  <c r="R15" i="1"/>
  <c r="T15" i="1" s="1"/>
  <c r="R21" i="1"/>
  <c r="T21" i="1" s="1"/>
  <c r="R20" i="1"/>
  <c r="T20" i="1" s="1"/>
  <c r="R28" i="1"/>
  <c r="T28" i="1" s="1"/>
</calcChain>
</file>

<file path=xl/sharedStrings.xml><?xml version="1.0" encoding="utf-8"?>
<sst xmlns="http://schemas.openxmlformats.org/spreadsheetml/2006/main" count="99" uniqueCount="75">
  <si>
    <t>Sampling</t>
  </si>
  <si>
    <t>5.1.93 and 19-20.1.93</t>
  </si>
  <si>
    <t>Moggill state forest</t>
  </si>
  <si>
    <t>tree no.</t>
  </si>
  <si>
    <t>species</t>
  </si>
  <si>
    <t>family</t>
  </si>
  <si>
    <t>STD</t>
  </si>
  <si>
    <t>Mallotus philippinensis</t>
  </si>
  <si>
    <t>Euphorbiaceae</t>
  </si>
  <si>
    <t>Cryptocarya triplinervis</t>
  </si>
  <si>
    <t>Lauraceae</t>
  </si>
  <si>
    <t>n.a.</t>
  </si>
  <si>
    <t>Aphananthe philippinensis</t>
  </si>
  <si>
    <t>Ulmaceae</t>
  </si>
  <si>
    <t>n.a</t>
  </si>
  <si>
    <t>Celtis paniculata</t>
  </si>
  <si>
    <t>Glochidion fernandi</t>
  </si>
  <si>
    <t>Alectryon tomentosus</t>
  </si>
  <si>
    <t>Sapindaceae</t>
  </si>
  <si>
    <t>Canthium sp.</t>
  </si>
  <si>
    <t>Rubiaceae</t>
  </si>
  <si>
    <t>Ficus opotheda ?</t>
  </si>
  <si>
    <t>Moraceae</t>
  </si>
  <si>
    <t>Jagera pseudorhus</t>
  </si>
  <si>
    <t>Callistemon vimenalis</t>
  </si>
  <si>
    <t>Myrtaceae</t>
  </si>
  <si>
    <t>not measured</t>
  </si>
  <si>
    <t>Celtis sinensis</t>
  </si>
  <si>
    <t>exotic</t>
  </si>
  <si>
    <t>Maclura cochinensis</t>
  </si>
  <si>
    <t>Lomandra longifolia (grass)</t>
  </si>
  <si>
    <t>Rhodosphera rhodanthema</t>
  </si>
  <si>
    <t>Anacardiaceae</t>
  </si>
  <si>
    <t>Casuarina littoralis</t>
  </si>
  <si>
    <t>Casuarinaceae</t>
  </si>
  <si>
    <t>?</t>
  </si>
  <si>
    <t>Polyscias elegans</t>
  </si>
  <si>
    <t>Araliaceae</t>
  </si>
  <si>
    <t>Lophostemon flaveolens</t>
  </si>
  <si>
    <t>Alchornea ilicifolia</t>
  </si>
  <si>
    <t>Mallotus claoxyloides</t>
  </si>
  <si>
    <t>Alphitonia excelsa</t>
  </si>
  <si>
    <t>Rhamnaceae</t>
  </si>
  <si>
    <t>Acacia aulacocarpa</t>
  </si>
  <si>
    <t>Mimosaceae</t>
  </si>
  <si>
    <t>Lophostemon confertus</t>
  </si>
  <si>
    <t>15.2-21</t>
  </si>
  <si>
    <t>Croton insularis</t>
  </si>
  <si>
    <t>Hibiscus heterophylla</t>
  </si>
  <si>
    <t>Malvaceae</t>
  </si>
  <si>
    <t>Backhousia myrtifolia</t>
  </si>
  <si>
    <t>Psychotria loniceroides</t>
  </si>
  <si>
    <t>Hymenosprorum flavum</t>
  </si>
  <si>
    <t>Pittosporaceae</t>
  </si>
  <si>
    <t>Asclepias</t>
  </si>
  <si>
    <t>Cruciferaceae</t>
  </si>
  <si>
    <t>Rainforest species in gully of Eucalypt forest</t>
  </si>
  <si>
    <t>endogenous NRA pkat</t>
  </si>
  <si>
    <t>FW/leaf area mg/0.78 cm2</t>
  </si>
  <si>
    <t>tissue blank abs</t>
  </si>
  <si>
    <t>fresh leaf material NRA without NO3 abs</t>
  </si>
  <si>
    <t>1 h incubated NRA without NO3 abs 1</t>
  </si>
  <si>
    <t>1 h incubated NRA without NO3 abs 2</t>
  </si>
  <si>
    <t>1 h incubated NRA without NO3 abs 3</t>
  </si>
  <si>
    <t>plant_growth_form</t>
  </si>
  <si>
    <t>herb</t>
  </si>
  <si>
    <t>fresh leaf material NRA without NO3 minus tissue blank</t>
  </si>
  <si>
    <t>corrected minus tissue blank abs 1</t>
  </si>
  <si>
    <t>corrected minus tissue blank abs 2</t>
  </si>
  <si>
    <t>corrected minus tissue blank abs 3</t>
  </si>
  <si>
    <t>corrected minus tissue blank mean</t>
  </si>
  <si>
    <t>corrected minus tissue blank std</t>
  </si>
  <si>
    <t>NRA pkat</t>
  </si>
  <si>
    <t>24 h incubated NRA without NO3</t>
  </si>
  <si>
    <t>24 h incubated NRA with 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</si>
</sst>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7" formatCode="0.0000"/>
  </numFmts>
  <fonts count="2">
    <font>
      <sz val="10"/>
      <name val="MS Sans"/>
    </font>
    <font>
      <b/>
      <sz val="10"/>
      <name val="MS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A7" workbookViewId="0">
      <selection activeCell="W20" sqref="W20:Y53"/>
    </sheetView>
  </sheetViews>
  <sheetFormatPr defaultRowHeight="12.75"/>
  <cols>
    <col min="1" max="1" width="8.7109375" bestFit="1" customWidth="1"/>
    <col min="2" max="2" width="23.5703125" bestFit="1" customWidth="1"/>
    <col min="3" max="3" width="23.5703125" style="5" customWidth="1"/>
    <col min="4" max="20" width="11.42578125" customWidth="1"/>
    <col min="21" max="21" width="24.5703125" bestFit="1" customWidth="1"/>
    <col min="22" max="256" width="11.42578125" customWidth="1"/>
  </cols>
  <sheetData>
    <row r="1" spans="1:24">
      <c r="A1" t="s">
        <v>0</v>
      </c>
      <c r="B1" s="1" t="s">
        <v>1</v>
      </c>
      <c r="C1" s="6"/>
      <c r="D1" s="1"/>
      <c r="E1" s="1"/>
      <c r="U1" s="8"/>
      <c r="V1" s="8"/>
      <c r="W1" s="5"/>
      <c r="X1" s="6"/>
    </row>
    <row r="2" spans="1:24">
      <c r="A2" t="s">
        <v>56</v>
      </c>
      <c r="U2" s="5"/>
      <c r="V2" s="5"/>
      <c r="W2" s="5"/>
      <c r="X2" s="6"/>
    </row>
    <row r="3" spans="1:24">
      <c r="A3" t="s">
        <v>2</v>
      </c>
      <c r="U3" s="5"/>
      <c r="V3" s="5"/>
      <c r="W3" s="5"/>
      <c r="X3" s="6"/>
    </row>
    <row r="4" spans="1:24">
      <c r="T4" s="2"/>
      <c r="U4" s="5"/>
      <c r="V4" s="5"/>
      <c r="W4" s="5"/>
      <c r="X4" s="5"/>
    </row>
    <row r="5" spans="1:24">
      <c r="R5" s="2"/>
      <c r="T5" s="2"/>
    </row>
    <row r="6" spans="1:24">
      <c r="T6" s="2"/>
    </row>
    <row r="7" spans="1:24">
      <c r="A7" t="s">
        <v>3</v>
      </c>
      <c r="B7" t="s">
        <v>4</v>
      </c>
      <c r="C7" s="5" t="s">
        <v>64</v>
      </c>
      <c r="E7" t="s">
        <v>5</v>
      </c>
      <c r="F7" t="s">
        <v>58</v>
      </c>
      <c r="G7" t="s">
        <v>59</v>
      </c>
      <c r="H7" t="s">
        <v>60</v>
      </c>
      <c r="I7" t="s">
        <v>66</v>
      </c>
      <c r="J7" t="s">
        <v>57</v>
      </c>
      <c r="K7" s="5" t="s">
        <v>61</v>
      </c>
      <c r="L7" s="5" t="s">
        <v>62</v>
      </c>
      <c r="M7" s="5" t="s">
        <v>63</v>
      </c>
      <c r="N7" t="s">
        <v>67</v>
      </c>
      <c r="O7" s="5" t="s">
        <v>68</v>
      </c>
      <c r="P7" s="5" t="s">
        <v>69</v>
      </c>
      <c r="Q7" s="5" t="s">
        <v>70</v>
      </c>
      <c r="R7" s="5" t="s">
        <v>71</v>
      </c>
      <c r="S7" t="s">
        <v>72</v>
      </c>
      <c r="T7" s="2" t="s">
        <v>6</v>
      </c>
      <c r="U7" s="5" t="s">
        <v>73</v>
      </c>
      <c r="V7" s="5" t="s">
        <v>74</v>
      </c>
    </row>
    <row r="8" spans="1:24">
      <c r="A8">
        <v>16</v>
      </c>
      <c r="B8" t="s">
        <v>35</v>
      </c>
      <c r="F8">
        <v>12.2</v>
      </c>
      <c r="G8">
        <v>4.5199999999999997E-2</v>
      </c>
      <c r="H8">
        <v>6.8500000000000005E-2</v>
      </c>
      <c r="I8">
        <f>(H8-G8)</f>
        <v>2.3300000000000008E-2</v>
      </c>
      <c r="J8">
        <v>11</v>
      </c>
      <c r="K8">
        <v>0.06</v>
      </c>
      <c r="L8">
        <v>6.6400000000000001E-2</v>
      </c>
      <c r="M8">
        <v>5.1700000000000003E-2</v>
      </c>
      <c r="N8">
        <f>(K8-G8)</f>
        <v>1.4800000000000001E-2</v>
      </c>
      <c r="O8">
        <f>(L8-G8)</f>
        <v>2.1200000000000004E-2</v>
      </c>
      <c r="P8">
        <f>(M8-G8)</f>
        <v>6.5000000000000058E-3</v>
      </c>
      <c r="Q8" s="3">
        <f>AVERAGE(N8:P8)</f>
        <v>1.4166666666666669E-2</v>
      </c>
      <c r="R8" s="3">
        <f>STDEV(N8:P8)</f>
        <v>7.3704364411704493E-3</v>
      </c>
      <c r="S8" s="4">
        <f>(Q8*463)</f>
        <v>6.5591666666666679</v>
      </c>
      <c r="T8" s="2">
        <f>(R8*463)</f>
        <v>3.4125120722619182</v>
      </c>
    </row>
    <row r="9" spans="1:24">
      <c r="A9">
        <v>22</v>
      </c>
      <c r="B9" t="s">
        <v>43</v>
      </c>
      <c r="E9" t="s">
        <v>44</v>
      </c>
      <c r="F9">
        <v>22</v>
      </c>
      <c r="G9">
        <v>6.25E-2</v>
      </c>
      <c r="H9">
        <v>5.8099999999999999E-2</v>
      </c>
      <c r="I9">
        <f>(H9-G9)</f>
        <v>-4.4000000000000011E-3</v>
      </c>
      <c r="J9">
        <v>0</v>
      </c>
      <c r="K9">
        <v>0.12570000000000001</v>
      </c>
      <c r="L9">
        <v>0.13750000000000001</v>
      </c>
      <c r="M9">
        <v>9.6600000000000005E-2</v>
      </c>
      <c r="N9">
        <f>(K9-G9)</f>
        <v>6.3200000000000006E-2</v>
      </c>
      <c r="O9">
        <f>(L9-G9)</f>
        <v>7.5000000000000011E-2</v>
      </c>
      <c r="P9">
        <f>(M9-G9)</f>
        <v>3.4100000000000005E-2</v>
      </c>
      <c r="Q9" s="3">
        <f>AVERAGE(N9:P9)</f>
        <v>5.7433333333333336E-2</v>
      </c>
      <c r="R9" s="3">
        <f>STDEV(N9:P9)</f>
        <v>2.1050969890561672E-2</v>
      </c>
      <c r="S9" s="4">
        <f>(Q9*463)</f>
        <v>26.591633333333334</v>
      </c>
      <c r="T9" s="2">
        <f>(R9*463)</f>
        <v>9.7465990593300535</v>
      </c>
      <c r="U9">
        <v>17</v>
      </c>
      <c r="V9">
        <v>43</v>
      </c>
    </row>
    <row r="10" spans="1:24">
      <c r="A10">
        <v>19</v>
      </c>
      <c r="B10" t="s">
        <v>39</v>
      </c>
      <c r="E10" t="s">
        <v>8</v>
      </c>
      <c r="F10">
        <v>16.899999999999999</v>
      </c>
      <c r="G10">
        <v>1.0699999999999999E-2</v>
      </c>
      <c r="H10">
        <v>5.5500000000000001E-2</v>
      </c>
      <c r="I10">
        <f>(H10-G10)</f>
        <v>4.48E-2</v>
      </c>
      <c r="J10">
        <v>21</v>
      </c>
      <c r="K10">
        <v>7.9000000000000001E-2</v>
      </c>
      <c r="L10">
        <v>0.13320000000000001</v>
      </c>
      <c r="M10">
        <v>7.4700000000000003E-2</v>
      </c>
      <c r="N10">
        <f>(K10-G10)</f>
        <v>6.83E-2</v>
      </c>
      <c r="O10">
        <f>(L10-G10)</f>
        <v>0.12250000000000001</v>
      </c>
      <c r="P10">
        <f>(M10-G10)</f>
        <v>6.4000000000000001E-2</v>
      </c>
      <c r="Q10" s="3">
        <f>AVERAGE(N10:P10)</f>
        <v>8.4933333333333347E-2</v>
      </c>
      <c r="R10" s="3">
        <f>STDEV(N10:P10)</f>
        <v>3.2604652019816632E-2</v>
      </c>
      <c r="S10" s="4">
        <f>(Q10*463)</f>
        <v>39.324133333333343</v>
      </c>
      <c r="T10" s="2">
        <f>(R10*463)</f>
        <v>15.095953885175101</v>
      </c>
      <c r="U10" s="5">
        <v>133</v>
      </c>
      <c r="V10" s="5">
        <v>221</v>
      </c>
    </row>
    <row r="11" spans="1:24">
      <c r="B11" t="s">
        <v>39</v>
      </c>
      <c r="F11">
        <v>18.7</v>
      </c>
      <c r="G11">
        <v>2.87E-2</v>
      </c>
      <c r="H11">
        <v>1.78E-2</v>
      </c>
      <c r="I11">
        <f>(H11-G11)</f>
        <v>-1.09E-2</v>
      </c>
      <c r="J11">
        <v>0</v>
      </c>
      <c r="K11">
        <v>0.57999999999999996</v>
      </c>
      <c r="L11">
        <v>0.37230000000000002</v>
      </c>
      <c r="M11">
        <v>0.48920000000000002</v>
      </c>
      <c r="N11">
        <f>(K11-G11)</f>
        <v>0.55130000000000001</v>
      </c>
      <c r="O11">
        <f>(L11-G11)</f>
        <v>0.34360000000000002</v>
      </c>
      <c r="P11">
        <f>(M11-G11)</f>
        <v>0.46050000000000002</v>
      </c>
      <c r="Q11" s="3">
        <f>AVERAGE(N11:P11)</f>
        <v>0.45179999999999998</v>
      </c>
      <c r="R11" s="3">
        <f>STDEV(N11:P11)</f>
        <v>0.10412295616241439</v>
      </c>
      <c r="S11" s="4">
        <f>(Q11*463)</f>
        <v>209.18339999999998</v>
      </c>
      <c r="T11" s="2">
        <f>(R11*463)</f>
        <v>48.208928703197863</v>
      </c>
    </row>
    <row r="12" spans="1:24">
      <c r="A12">
        <v>6</v>
      </c>
      <c r="B12" t="s">
        <v>17</v>
      </c>
      <c r="E12" t="s">
        <v>18</v>
      </c>
      <c r="G12">
        <v>3.3999999999999998E-3</v>
      </c>
      <c r="H12">
        <v>1.21E-2</v>
      </c>
      <c r="I12">
        <f>(H12-G12)</f>
        <v>8.6999999999999994E-3</v>
      </c>
      <c r="J12">
        <v>4</v>
      </c>
      <c r="K12">
        <v>2.76E-2</v>
      </c>
      <c r="L12">
        <v>1.8100000000000002E-2</v>
      </c>
      <c r="M12">
        <v>1.7899999999999999E-2</v>
      </c>
      <c r="N12">
        <f>(K12-G12)</f>
        <v>2.4199999999999999E-2</v>
      </c>
      <c r="O12">
        <f>(L12-G12)</f>
        <v>1.4700000000000001E-2</v>
      </c>
      <c r="P12">
        <f>(M12-G12)</f>
        <v>1.4499999999999999E-2</v>
      </c>
      <c r="Q12" s="3">
        <f>AVERAGE(N12:P12)</f>
        <v>1.78E-2</v>
      </c>
      <c r="R12" s="3">
        <f>STDEV(N12:P12)</f>
        <v>5.543464620614072E-3</v>
      </c>
      <c r="S12" s="4">
        <f>(Q12*463)</f>
        <v>8.2414000000000005</v>
      </c>
      <c r="T12" s="2">
        <f>(R12*463)</f>
        <v>2.5666241193443153</v>
      </c>
      <c r="U12" s="5">
        <v>8</v>
      </c>
      <c r="V12" s="5">
        <v>65</v>
      </c>
    </row>
    <row r="13" spans="1:24">
      <c r="B13" t="s">
        <v>17</v>
      </c>
      <c r="E13" s="5" t="s">
        <v>18</v>
      </c>
      <c r="F13">
        <v>13.3</v>
      </c>
      <c r="G13">
        <v>4.7999999999999996E-3</v>
      </c>
      <c r="H13">
        <v>2.2000000000000001E-3</v>
      </c>
      <c r="I13">
        <f>(H13-G13)</f>
        <v>-2.5999999999999994E-3</v>
      </c>
      <c r="J13">
        <v>0</v>
      </c>
      <c r="K13">
        <v>5.3699999999999998E-2</v>
      </c>
      <c r="L13">
        <v>3.3399999999999999E-2</v>
      </c>
      <c r="M13">
        <v>5.3999999999999999E-2</v>
      </c>
      <c r="N13">
        <f>(K13-G13)</f>
        <v>4.8899999999999999E-2</v>
      </c>
      <c r="O13">
        <f>(L13-G13)</f>
        <v>2.86E-2</v>
      </c>
      <c r="P13">
        <f>(M13-G13)</f>
        <v>4.9200000000000001E-2</v>
      </c>
      <c r="Q13" s="3">
        <f>AVERAGE(N13:P13)</f>
        <v>4.2233333333333338E-2</v>
      </c>
      <c r="R13" s="3">
        <f>STDEV(N13:P13)</f>
        <v>1.1807765806168973E-2</v>
      </c>
      <c r="S13" s="4">
        <f>(Q13*463)</f>
        <v>19.554033333333336</v>
      </c>
      <c r="T13" s="2">
        <f>(R13*463)</f>
        <v>5.4669955682562348</v>
      </c>
    </row>
    <row r="14" spans="1:24">
      <c r="B14" t="s">
        <v>17</v>
      </c>
      <c r="E14" s="5" t="s">
        <v>18</v>
      </c>
      <c r="G14" t="s">
        <v>11</v>
      </c>
      <c r="H14" t="s">
        <v>11</v>
      </c>
      <c r="J14">
        <v>0</v>
      </c>
      <c r="K14">
        <v>6.2100000000000002E-2</v>
      </c>
      <c r="L14">
        <v>4.8500000000000001E-2</v>
      </c>
      <c r="M14">
        <v>5.9900000000000002E-2</v>
      </c>
      <c r="N14">
        <v>6.2100000000000002E-2</v>
      </c>
      <c r="O14">
        <v>4.8500000000000001E-2</v>
      </c>
      <c r="P14">
        <v>5.9900000000000002E-2</v>
      </c>
      <c r="Q14" s="3">
        <f>AVERAGE(N14:P14)</f>
        <v>5.683333333333334E-2</v>
      </c>
      <c r="R14" s="3">
        <f>STDEV(N14:P14)</f>
        <v>7.3002283069321426E-3</v>
      </c>
      <c r="S14" s="4">
        <f>(Q14*463)</f>
        <v>26.313833333333335</v>
      </c>
      <c r="T14" s="2">
        <f>(R14*463)</f>
        <v>3.3800057061095821</v>
      </c>
    </row>
    <row r="15" spans="1:24">
      <c r="A15">
        <v>21</v>
      </c>
      <c r="B15" t="s">
        <v>41</v>
      </c>
      <c r="E15" t="s">
        <v>42</v>
      </c>
      <c r="F15">
        <v>14.6</v>
      </c>
      <c r="G15">
        <v>2.5000000000000001E-2</v>
      </c>
      <c r="H15">
        <v>2.7699999999999999E-2</v>
      </c>
      <c r="I15">
        <f>(H15-G15)</f>
        <v>2.6999999999999975E-3</v>
      </c>
      <c r="J15">
        <v>1</v>
      </c>
      <c r="K15">
        <v>0.10730000000000001</v>
      </c>
      <c r="L15">
        <v>0.1497</v>
      </c>
      <c r="M15">
        <v>0.14000000000000001</v>
      </c>
      <c r="N15">
        <f>(K15-G15)</f>
        <v>8.2300000000000012E-2</v>
      </c>
      <c r="O15">
        <f>(L15-G15)</f>
        <v>0.12470000000000001</v>
      </c>
      <c r="P15">
        <f>(M15-G15)</f>
        <v>0.11500000000000002</v>
      </c>
      <c r="Q15" s="3">
        <f>AVERAGE(N15:P15)</f>
        <v>0.10733333333333335</v>
      </c>
      <c r="R15" s="3">
        <f>STDEV(N15:P15)</f>
        <v>2.2215385059308083E-2</v>
      </c>
      <c r="S15" s="4">
        <f>(Q15*463)</f>
        <v>49.695333333333338</v>
      </c>
      <c r="T15" s="2">
        <f>(R15*463)</f>
        <v>10.285723282459642</v>
      </c>
      <c r="U15">
        <v>21</v>
      </c>
      <c r="V15">
        <v>192</v>
      </c>
    </row>
    <row r="16" spans="1:24">
      <c r="A16">
        <v>3</v>
      </c>
      <c r="B16" t="s">
        <v>12</v>
      </c>
      <c r="E16" t="s">
        <v>13</v>
      </c>
      <c r="F16">
        <v>14.6</v>
      </c>
      <c r="G16">
        <v>0.19600000000000001</v>
      </c>
      <c r="H16" t="s">
        <v>14</v>
      </c>
      <c r="J16">
        <v>0</v>
      </c>
      <c r="K16">
        <v>0.68589999999999995</v>
      </c>
      <c r="L16">
        <v>0.4299</v>
      </c>
      <c r="M16">
        <v>0.61219999999999997</v>
      </c>
      <c r="N16">
        <f>(K16-G16)</f>
        <v>0.48989999999999995</v>
      </c>
      <c r="O16">
        <f>(L16-G16)</f>
        <v>0.2339</v>
      </c>
      <c r="P16">
        <f>(M16-G16)</f>
        <v>0.41619999999999996</v>
      </c>
      <c r="Q16" s="3">
        <f>AVERAGE(N16:P16)</f>
        <v>0.37999999999999995</v>
      </c>
      <c r="R16" s="3">
        <f>STDEV(N16:P16)</f>
        <v>0.13178326904429094</v>
      </c>
      <c r="S16" s="4">
        <f>(Q16*463)</f>
        <v>175.93999999999997</v>
      </c>
      <c r="T16" s="2">
        <f>(R16*463)</f>
        <v>61.015653567506703</v>
      </c>
      <c r="U16" s="5">
        <v>32</v>
      </c>
      <c r="V16" s="5">
        <v>726</v>
      </c>
    </row>
    <row r="17" spans="1:26">
      <c r="B17" t="s">
        <v>54</v>
      </c>
      <c r="C17" s="5" t="s">
        <v>65</v>
      </c>
      <c r="F17">
        <v>12.7</v>
      </c>
      <c r="G17">
        <v>0.13489999999999999</v>
      </c>
      <c r="H17">
        <v>2.8799999999999999E-2</v>
      </c>
      <c r="I17">
        <f>(H17-G17)</f>
        <v>-0.1061</v>
      </c>
      <c r="J17" s="7">
        <f>(I17*463)</f>
        <v>-49.124299999999998</v>
      </c>
      <c r="K17">
        <v>0.49399999999999999</v>
      </c>
      <c r="L17">
        <v>0.41439999999999999</v>
      </c>
      <c r="N17">
        <f>(K17-G17)</f>
        <v>0.35909999999999997</v>
      </c>
      <c r="O17">
        <f>(L17-G17)</f>
        <v>0.27949999999999997</v>
      </c>
      <c r="P17">
        <f>(M17-G17)</f>
        <v>-0.13489999999999999</v>
      </c>
      <c r="Q17" s="3">
        <f>AVERAGE(N17:P17)</f>
        <v>0.16789999999999997</v>
      </c>
      <c r="R17" s="3">
        <f>STDEV(N17:P17)</f>
        <v>0.26523559338821778</v>
      </c>
      <c r="S17" s="4">
        <f>(Q17*463)</f>
        <v>77.73769999999999</v>
      </c>
      <c r="T17" s="2">
        <f>(R17*463)</f>
        <v>122.80407973874483</v>
      </c>
    </row>
    <row r="18" spans="1:26">
      <c r="A18">
        <v>26</v>
      </c>
      <c r="B18" t="s">
        <v>50</v>
      </c>
      <c r="E18" t="s">
        <v>25</v>
      </c>
      <c r="F18">
        <v>16.3</v>
      </c>
      <c r="G18">
        <v>9.4999999999999998E-3</v>
      </c>
      <c r="H18">
        <v>1.9699999999999999E-2</v>
      </c>
      <c r="I18">
        <f>(H18-G18)</f>
        <v>1.0199999999999999E-2</v>
      </c>
      <c r="J18">
        <v>5</v>
      </c>
      <c r="K18">
        <v>7.0900000000000005E-2</v>
      </c>
      <c r="L18">
        <v>5.0200000000000002E-2</v>
      </c>
      <c r="M18">
        <v>3.4799999999999998E-2</v>
      </c>
      <c r="N18">
        <f>(K18-G18)</f>
        <v>6.1400000000000003E-2</v>
      </c>
      <c r="O18">
        <f>(L18-G18)</f>
        <v>4.07E-2</v>
      </c>
      <c r="P18">
        <f>(M18-G18)</f>
        <v>2.5299999999999996E-2</v>
      </c>
      <c r="Q18" s="3">
        <f>AVERAGE(N18:P18)</f>
        <v>4.246666666666666E-2</v>
      </c>
      <c r="R18" s="3">
        <f>STDEV(N18:P18)</f>
        <v>1.8114726973745256E-2</v>
      </c>
      <c r="S18" s="4">
        <f>(Q18*463)</f>
        <v>19.662066666666664</v>
      </c>
      <c r="T18" s="2">
        <f>(R18*463)</f>
        <v>8.3871185888440536</v>
      </c>
      <c r="U18" s="5">
        <v>57</v>
      </c>
      <c r="V18" s="5">
        <v>242</v>
      </c>
    </row>
    <row r="19" spans="1:26">
      <c r="A19">
        <v>10</v>
      </c>
      <c r="B19" t="s">
        <v>24</v>
      </c>
      <c r="E19" t="s">
        <v>25</v>
      </c>
      <c r="F19" t="s">
        <v>26</v>
      </c>
      <c r="G19">
        <v>1.8200000000000001E-2</v>
      </c>
      <c r="H19">
        <v>3.5799999999999998E-2</v>
      </c>
      <c r="I19">
        <f>(H19-G19)</f>
        <v>1.7599999999999998E-2</v>
      </c>
      <c r="J19">
        <v>8</v>
      </c>
      <c r="K19">
        <v>8.8099999999999998E-2</v>
      </c>
      <c r="L19">
        <v>9.6199999999999994E-2</v>
      </c>
      <c r="M19">
        <v>8.7300000000000003E-2</v>
      </c>
      <c r="N19">
        <f>(K19-G19)</f>
        <v>6.989999999999999E-2</v>
      </c>
      <c r="O19">
        <f>(L19-G19)</f>
        <v>7.7999999999999986E-2</v>
      </c>
      <c r="P19">
        <f>(M19-G19)</f>
        <v>6.9099999999999995E-2</v>
      </c>
      <c r="Q19" s="3">
        <f>AVERAGE(N19:P19)</f>
        <v>7.2333333333333319E-2</v>
      </c>
      <c r="R19" s="3">
        <f>STDEV(N19:P19)</f>
        <v>4.9237519569260693E-3</v>
      </c>
      <c r="S19" s="4">
        <f>(Q19*463)</f>
        <v>33.490333333333325</v>
      </c>
      <c r="T19" s="2">
        <f>(R19*463)</f>
        <v>2.2796971560567703</v>
      </c>
      <c r="U19">
        <v>14</v>
      </c>
      <c r="V19">
        <v>285</v>
      </c>
    </row>
    <row r="20" spans="1:26">
      <c r="A20">
        <v>7</v>
      </c>
      <c r="B20" t="s">
        <v>19</v>
      </c>
      <c r="E20" t="s">
        <v>20</v>
      </c>
      <c r="F20">
        <v>29.7</v>
      </c>
      <c r="G20">
        <v>1.2699999999999999E-2</v>
      </c>
      <c r="H20">
        <v>2.18E-2</v>
      </c>
      <c r="I20">
        <f>(H20-G20)</f>
        <v>9.1000000000000004E-3</v>
      </c>
      <c r="J20">
        <v>4</v>
      </c>
      <c r="K20">
        <v>3.1399999999999997E-2</v>
      </c>
      <c r="L20">
        <v>2.9499999999999998E-2</v>
      </c>
      <c r="M20">
        <v>2.3800000000000002E-2</v>
      </c>
      <c r="N20">
        <f>(K20-G20)</f>
        <v>1.8699999999999998E-2</v>
      </c>
      <c r="O20">
        <f>(L20-G20)</f>
        <v>1.6799999999999999E-2</v>
      </c>
      <c r="P20">
        <f>(M20-G20)</f>
        <v>1.1100000000000002E-2</v>
      </c>
      <c r="Q20" s="3">
        <f>AVERAGE(N20:P20)</f>
        <v>1.5533333333333335E-2</v>
      </c>
      <c r="R20" s="3">
        <f>STDEV(N20:P20)</f>
        <v>3.9551653989856467E-3</v>
      </c>
      <c r="S20" s="4">
        <f>(Q20*463)</f>
        <v>7.191933333333334</v>
      </c>
      <c r="T20" s="2">
        <f>(R20*463)</f>
        <v>1.8312415797303545</v>
      </c>
    </row>
    <row r="21" spans="1:26">
      <c r="A21">
        <v>15</v>
      </c>
      <c r="B21" t="s">
        <v>33</v>
      </c>
      <c r="E21" t="s">
        <v>34</v>
      </c>
      <c r="F21" t="s">
        <v>11</v>
      </c>
      <c r="G21">
        <v>8.0999999999999996E-3</v>
      </c>
      <c r="H21">
        <v>9.1999999999999998E-3</v>
      </c>
      <c r="I21">
        <f>(H21-G21)</f>
        <v>1.1000000000000003E-3</v>
      </c>
      <c r="J21">
        <v>1</v>
      </c>
      <c r="K21">
        <v>0.21990000000000001</v>
      </c>
      <c r="L21">
        <v>0.24260000000000001</v>
      </c>
      <c r="M21">
        <v>0.2399</v>
      </c>
      <c r="N21">
        <f>(K21-G21)</f>
        <v>0.21180000000000002</v>
      </c>
      <c r="O21">
        <f>(L21-G21)</f>
        <v>0.23450000000000001</v>
      </c>
      <c r="P21">
        <f>(M21-G21)</f>
        <v>0.23180000000000001</v>
      </c>
      <c r="Q21" s="3">
        <f>AVERAGE(N21:P21)</f>
        <v>0.22603333333333334</v>
      </c>
      <c r="R21" s="3">
        <f>STDEV(N21:P21)</f>
        <v>1.2400134407873702E-2</v>
      </c>
      <c r="S21" s="4">
        <f>(Q21*463)</f>
        <v>104.65343333333334</v>
      </c>
      <c r="T21" s="2">
        <f>(R21*463)</f>
        <v>5.7412622308455239</v>
      </c>
      <c r="U21" s="5">
        <v>17</v>
      </c>
      <c r="V21" s="5">
        <v>15</v>
      </c>
    </row>
    <row r="22" spans="1:26">
      <c r="A22">
        <v>4</v>
      </c>
      <c r="B22" t="s">
        <v>15</v>
      </c>
      <c r="E22" t="s">
        <v>13</v>
      </c>
      <c r="F22">
        <v>10.7</v>
      </c>
      <c r="G22">
        <v>2.5899999999999999E-2</v>
      </c>
      <c r="H22">
        <v>1.41E-2</v>
      </c>
      <c r="I22">
        <f>(H22-G22)</f>
        <v>-1.18E-2</v>
      </c>
      <c r="J22">
        <v>0</v>
      </c>
      <c r="K22">
        <v>0.1925</v>
      </c>
      <c r="L22">
        <v>0.2392</v>
      </c>
      <c r="M22">
        <v>0.14979999999999999</v>
      </c>
      <c r="N22">
        <f>(K22-G22)</f>
        <v>0.1666</v>
      </c>
      <c r="O22">
        <f>(L22-G22)</f>
        <v>0.21329999999999999</v>
      </c>
      <c r="P22">
        <f>(M22-G22)</f>
        <v>0.12389999999999998</v>
      </c>
      <c r="Q22" s="3">
        <f>AVERAGE(N22:P22)</f>
        <v>0.16793333333333335</v>
      </c>
      <c r="R22" s="3">
        <f>STDEV(N22:P22)</f>
        <v>4.4714911755848512E-2</v>
      </c>
      <c r="S22" s="4">
        <f>(Q22*463)</f>
        <v>77.753133333333338</v>
      </c>
      <c r="T22" s="2">
        <f>(R22*463)</f>
        <v>20.703004142957862</v>
      </c>
      <c r="U22" s="5">
        <v>35</v>
      </c>
      <c r="V22" s="5">
        <v>273</v>
      </c>
    </row>
    <row r="23" spans="1:26">
      <c r="A23">
        <v>11</v>
      </c>
      <c r="B23" t="s">
        <v>27</v>
      </c>
      <c r="D23" t="s">
        <v>28</v>
      </c>
      <c r="E23" t="s">
        <v>13</v>
      </c>
      <c r="F23">
        <v>10.7</v>
      </c>
      <c r="G23">
        <v>2.0999999999999999E-3</v>
      </c>
      <c r="H23">
        <v>2.4299999999999999E-2</v>
      </c>
      <c r="I23">
        <f>(H23-G23)</f>
        <v>2.2199999999999998E-2</v>
      </c>
      <c r="J23">
        <v>10</v>
      </c>
      <c r="K23">
        <v>0.38779999999999998</v>
      </c>
      <c r="L23">
        <v>0.30620000000000003</v>
      </c>
      <c r="M23">
        <v>0.2445</v>
      </c>
      <c r="N23">
        <f>(K23-G23)</f>
        <v>0.38569999999999999</v>
      </c>
      <c r="O23">
        <f>(L23-G23)</f>
        <v>0.30410000000000004</v>
      </c>
      <c r="P23">
        <f>(M23-G23)</f>
        <v>0.2424</v>
      </c>
      <c r="Q23" s="3">
        <f>AVERAGE(N23:P23)</f>
        <v>0.31073333333333331</v>
      </c>
      <c r="R23" s="3">
        <f>STDEV(N23:P23)</f>
        <v>7.1879923019806946E-2</v>
      </c>
      <c r="S23" s="4">
        <f>(Q23*463)</f>
        <v>143.86953333333332</v>
      </c>
      <c r="T23" s="2">
        <f>(R23*463)</f>
        <v>33.280404358170614</v>
      </c>
      <c r="U23" s="5">
        <v>47</v>
      </c>
      <c r="V23" s="5">
        <v>458</v>
      </c>
      <c r="W23" s="5"/>
      <c r="X23" s="5"/>
    </row>
    <row r="24" spans="1:26">
      <c r="A24">
        <v>24</v>
      </c>
      <c r="B24" t="s">
        <v>47</v>
      </c>
      <c r="E24" t="s">
        <v>8</v>
      </c>
      <c r="F24">
        <v>24.4</v>
      </c>
      <c r="G24">
        <v>0.05</v>
      </c>
      <c r="H24">
        <v>0.62670000000000003</v>
      </c>
      <c r="I24">
        <f>(H24-G24)</f>
        <v>0.57669999999999999</v>
      </c>
      <c r="J24">
        <v>267</v>
      </c>
      <c r="K24">
        <v>0.64080000000000004</v>
      </c>
      <c r="L24">
        <v>0.7238</v>
      </c>
      <c r="M24">
        <v>0.82099999999999995</v>
      </c>
      <c r="N24">
        <f>(K24-G24)</f>
        <v>0.59079999999999999</v>
      </c>
      <c r="O24">
        <f>(L24-G24)</f>
        <v>0.67379999999999995</v>
      </c>
      <c r="P24">
        <f>(M24-G24)</f>
        <v>0.77099999999999991</v>
      </c>
      <c r="Q24" s="3">
        <f>AVERAGE(N24:P24)</f>
        <v>0.67853333333333321</v>
      </c>
      <c r="R24" s="3">
        <f>STDEV(N24:P24)</f>
        <v>9.0193200039323559E-2</v>
      </c>
      <c r="S24" s="4">
        <f>(Q24*463)</f>
        <v>314.16093333333328</v>
      </c>
      <c r="T24" s="2">
        <f>(R24*463)</f>
        <v>41.759451618206811</v>
      </c>
      <c r="U24" s="5">
        <v>102</v>
      </c>
      <c r="V24" s="5">
        <v>338</v>
      </c>
      <c r="W24" s="5"/>
      <c r="X24" s="5"/>
    </row>
    <row r="25" spans="1:26">
      <c r="B25" t="s">
        <v>55</v>
      </c>
      <c r="C25" s="5" t="s">
        <v>65</v>
      </c>
      <c r="E25" s="5" t="s">
        <v>55</v>
      </c>
      <c r="F25">
        <v>10</v>
      </c>
      <c r="G25">
        <v>9.7999999999999997E-3</v>
      </c>
      <c r="H25">
        <v>8.2199999999999995E-2</v>
      </c>
      <c r="I25">
        <f>(H25-G25)</f>
        <v>7.2399999999999992E-2</v>
      </c>
      <c r="J25" s="7">
        <f>(I25*463)</f>
        <v>33.521199999999993</v>
      </c>
      <c r="K25">
        <v>0.21410000000000001</v>
      </c>
      <c r="L25">
        <v>0.16070000000000001</v>
      </c>
      <c r="N25">
        <f>(K25-G25)</f>
        <v>0.20430000000000001</v>
      </c>
      <c r="O25">
        <f>(L25-G25)</f>
        <v>0.15090000000000001</v>
      </c>
      <c r="P25">
        <f>(M25-G25)</f>
        <v>-9.7999999999999997E-3</v>
      </c>
      <c r="Q25" s="3">
        <f>AVERAGE(N25:P25)</f>
        <v>0.11513333333333335</v>
      </c>
      <c r="R25" s="3">
        <f>STDEV(N25:P25)</f>
        <v>0.11144121021118415</v>
      </c>
      <c r="S25" s="4">
        <f>(Q25*463)</f>
        <v>53.306733333333341</v>
      </c>
      <c r="T25" s="2">
        <f>(R25*463)</f>
        <v>51.597280327778265</v>
      </c>
      <c r="W25" s="5"/>
      <c r="X25" s="5"/>
    </row>
    <row r="26" spans="1:26">
      <c r="A26">
        <v>2</v>
      </c>
      <c r="B26" t="s">
        <v>9</v>
      </c>
      <c r="E26" t="s">
        <v>10</v>
      </c>
      <c r="F26">
        <v>12.8</v>
      </c>
      <c r="G26">
        <v>2.9999999999999997E-4</v>
      </c>
      <c r="H26" t="s">
        <v>11</v>
      </c>
      <c r="J26">
        <v>0</v>
      </c>
      <c r="K26">
        <v>0.14410000000000001</v>
      </c>
      <c r="L26">
        <v>0.14410000000000001</v>
      </c>
      <c r="M26">
        <v>0.189</v>
      </c>
      <c r="N26">
        <f>(K26-G26)</f>
        <v>0.14380000000000001</v>
      </c>
      <c r="O26">
        <f>(L26-G26)</f>
        <v>0.14380000000000001</v>
      </c>
      <c r="P26">
        <f>(M26-G26)</f>
        <v>0.18870000000000001</v>
      </c>
      <c r="Q26" s="3">
        <f>AVERAGE(N26:P26)</f>
        <v>0.15876666666666669</v>
      </c>
      <c r="R26" s="3">
        <f>STDEV(N26:P26)</f>
        <v>2.5923027086614144E-2</v>
      </c>
      <c r="S26" s="4">
        <f>(Q26*463)</f>
        <v>73.50896666666668</v>
      </c>
      <c r="T26" s="2">
        <f>(R26*463)</f>
        <v>12.002361541102349</v>
      </c>
      <c r="U26" s="5">
        <v>8</v>
      </c>
      <c r="V26" s="5">
        <v>146</v>
      </c>
      <c r="W26" s="5"/>
      <c r="X26" s="5"/>
    </row>
    <row r="27" spans="1:26">
      <c r="A27">
        <v>8</v>
      </c>
      <c r="B27" t="s">
        <v>21</v>
      </c>
      <c r="E27" t="s">
        <v>22</v>
      </c>
      <c r="F27">
        <v>11.6</v>
      </c>
      <c r="G27">
        <v>2.1499999999999998E-2</v>
      </c>
      <c r="H27">
        <v>9.0200000000000002E-2</v>
      </c>
      <c r="I27">
        <f>(H27-G27)</f>
        <v>6.8700000000000011E-2</v>
      </c>
      <c r="J27">
        <v>32</v>
      </c>
      <c r="K27">
        <v>4.7E-2</v>
      </c>
      <c r="L27">
        <v>0.2099</v>
      </c>
      <c r="M27">
        <v>0.33910000000000001</v>
      </c>
      <c r="N27">
        <f>(K27-G27)</f>
        <v>2.5500000000000002E-2</v>
      </c>
      <c r="O27">
        <f>(L27-G27)</f>
        <v>0.18840000000000001</v>
      </c>
      <c r="P27">
        <f>(M27-G27)</f>
        <v>0.31759999999999999</v>
      </c>
      <c r="Q27" s="3">
        <f>AVERAGE(N27:P27)</f>
        <v>0.17716666666666667</v>
      </c>
      <c r="R27" s="3">
        <f>STDEV(N27:P27)</f>
        <v>0.146373642891517</v>
      </c>
      <c r="S27" s="4">
        <f>(Q27*463)</f>
        <v>82.028166666666664</v>
      </c>
      <c r="T27" s="2">
        <f>(R27*463)</f>
        <v>67.770996658772376</v>
      </c>
      <c r="U27" s="5">
        <v>102</v>
      </c>
      <c r="V27" s="5">
        <v>386</v>
      </c>
      <c r="W27" s="5"/>
      <c r="X27" s="5"/>
    </row>
    <row r="28" spans="1:26">
      <c r="A28">
        <v>5</v>
      </c>
      <c r="B28" t="s">
        <v>16</v>
      </c>
      <c r="E28" t="s">
        <v>8</v>
      </c>
      <c r="F28">
        <v>12</v>
      </c>
      <c r="G28">
        <v>1.4999999999999999E-2</v>
      </c>
      <c r="H28">
        <v>1.9300000000000001E-2</v>
      </c>
      <c r="I28">
        <f>(H28-G28)</f>
        <v>4.3000000000000017E-3</v>
      </c>
      <c r="J28">
        <v>2</v>
      </c>
      <c r="K28">
        <v>0.25</v>
      </c>
      <c r="L28">
        <v>0.23180000000000001</v>
      </c>
      <c r="M28">
        <v>0.24</v>
      </c>
      <c r="N28">
        <f>(K28-G28)</f>
        <v>0.23499999999999999</v>
      </c>
      <c r="O28">
        <f>(L28-G28)</f>
        <v>0.21679999999999999</v>
      </c>
      <c r="P28">
        <f>(M28-G28)</f>
        <v>0.22499999999999998</v>
      </c>
      <c r="Q28" s="3">
        <f>AVERAGE(N28:P28)</f>
        <v>0.22559999999999999</v>
      </c>
      <c r="R28" s="3">
        <f>STDEV(N28:P28)</f>
        <v>9.1148230920846708E-3</v>
      </c>
      <c r="S28" s="4">
        <f>(Q28*463)</f>
        <v>104.4528</v>
      </c>
      <c r="T28" s="2">
        <f>(R28*463)</f>
        <v>4.2201630916352029</v>
      </c>
      <c r="U28" s="5">
        <v>19</v>
      </c>
      <c r="V28" s="5">
        <v>71</v>
      </c>
    </row>
    <row r="29" spans="1:26">
      <c r="A29">
        <v>25</v>
      </c>
      <c r="B29" t="s">
        <v>48</v>
      </c>
      <c r="E29" t="s">
        <v>49</v>
      </c>
      <c r="F29">
        <v>13</v>
      </c>
      <c r="G29">
        <v>5.1999999999999998E-3</v>
      </c>
      <c r="H29">
        <v>1.43E-2</v>
      </c>
      <c r="I29">
        <f>(H29-G29)</f>
        <v>9.1000000000000004E-3</v>
      </c>
      <c r="J29">
        <v>4</v>
      </c>
      <c r="K29">
        <v>0.20280000000000001</v>
      </c>
      <c r="L29">
        <v>0.1782</v>
      </c>
      <c r="M29">
        <v>0.16300000000000001</v>
      </c>
      <c r="N29">
        <f>(K29-G29)</f>
        <v>0.1976</v>
      </c>
      <c r="O29">
        <f>(L29-G29)</f>
        <v>0.17299999999999999</v>
      </c>
      <c r="P29">
        <f>(M29-G29)</f>
        <v>0.1578</v>
      </c>
      <c r="Q29" s="3">
        <f>AVERAGE(N29:P29)</f>
        <v>0.17613333333333334</v>
      </c>
      <c r="R29" s="3">
        <f>STDEV(N29:P29)</f>
        <v>2.0084156276362057E-2</v>
      </c>
      <c r="S29" s="4">
        <f>(Q29*463)</f>
        <v>81.549733333333336</v>
      </c>
      <c r="T29" s="2">
        <f>(R29*463)</f>
        <v>9.2989643559556328</v>
      </c>
      <c r="U29">
        <v>84</v>
      </c>
      <c r="V29">
        <v>192</v>
      </c>
      <c r="W29" s="5"/>
      <c r="X29" s="5"/>
      <c r="Y29" s="5"/>
      <c r="Z29" s="5"/>
    </row>
    <row r="30" spans="1:26">
      <c r="A30">
        <v>28</v>
      </c>
      <c r="B30" t="s">
        <v>52</v>
      </c>
      <c r="E30" t="s">
        <v>53</v>
      </c>
      <c r="F30">
        <v>14.5</v>
      </c>
      <c r="G30">
        <v>1.6000000000000001E-3</v>
      </c>
      <c r="H30">
        <v>1.04E-2</v>
      </c>
      <c r="I30">
        <f>(H30-G30)</f>
        <v>8.7999999999999988E-3</v>
      </c>
      <c r="J30">
        <v>4</v>
      </c>
      <c r="K30">
        <v>0.25509999999999999</v>
      </c>
      <c r="L30">
        <v>0.39489999999999997</v>
      </c>
      <c r="M30">
        <v>0.28399999999999997</v>
      </c>
      <c r="N30">
        <f>(K30-G30)</f>
        <v>0.2535</v>
      </c>
      <c r="O30">
        <f>(L30-G30)</f>
        <v>0.39329999999999998</v>
      </c>
      <c r="P30">
        <f>(M30-G30)</f>
        <v>0.28239999999999998</v>
      </c>
      <c r="Q30" s="3">
        <f>AVERAGE(N30:P30)</f>
        <v>0.30973333333333336</v>
      </c>
      <c r="R30" s="3">
        <f>STDEV(N30:P30)</f>
        <v>7.3799345073878031E-2</v>
      </c>
      <c r="S30" s="4">
        <f>(Q30*463)</f>
        <v>143.40653333333336</v>
      </c>
      <c r="T30" s="2">
        <f>(R30*463)</f>
        <v>34.169096769205531</v>
      </c>
      <c r="W30" s="5"/>
      <c r="X30" s="5"/>
    </row>
    <row r="31" spans="1:26">
      <c r="A31">
        <v>9</v>
      </c>
      <c r="B31" t="s">
        <v>23</v>
      </c>
      <c r="E31" t="s">
        <v>18</v>
      </c>
      <c r="F31">
        <v>10</v>
      </c>
      <c r="G31">
        <v>1.6199999999999999E-2</v>
      </c>
      <c r="H31">
        <v>1.18E-2</v>
      </c>
      <c r="I31">
        <f>(H31-G31)</f>
        <v>-4.3999999999999994E-3</v>
      </c>
      <c r="J31">
        <v>0</v>
      </c>
      <c r="K31">
        <v>8.6199999999999999E-2</v>
      </c>
      <c r="L31">
        <v>0.111</v>
      </c>
      <c r="M31">
        <v>9.5299999999999996E-2</v>
      </c>
      <c r="N31">
        <f>(K31-G31)</f>
        <v>7.0000000000000007E-2</v>
      </c>
      <c r="O31">
        <f>(L31-G31)</f>
        <v>9.4799999999999995E-2</v>
      </c>
      <c r="P31">
        <f>(M31-G31)</f>
        <v>7.9100000000000004E-2</v>
      </c>
      <c r="Q31" s="3">
        <f>AVERAGE(N31:P31)</f>
        <v>8.1299999999999997E-2</v>
      </c>
      <c r="R31" s="3">
        <f>STDEV(N31:P31)</f>
        <v>1.2545517127643655E-2</v>
      </c>
      <c r="S31" s="4">
        <f>(Q31*463)</f>
        <v>37.6419</v>
      </c>
      <c r="T31" s="2">
        <f>(R31*463)</f>
        <v>5.8085744300990125</v>
      </c>
      <c r="U31" s="5">
        <v>18</v>
      </c>
      <c r="V31" s="5">
        <v>72</v>
      </c>
      <c r="W31" s="5"/>
      <c r="X31" s="5"/>
    </row>
    <row r="32" spans="1:26">
      <c r="A32">
        <v>13</v>
      </c>
      <c r="B32" t="s">
        <v>30</v>
      </c>
      <c r="F32">
        <v>22.9</v>
      </c>
      <c r="G32">
        <v>0</v>
      </c>
      <c r="H32">
        <v>3.3E-3</v>
      </c>
      <c r="I32">
        <f>(H32-G32)</f>
        <v>3.3E-3</v>
      </c>
      <c r="J32">
        <v>2</v>
      </c>
      <c r="K32">
        <v>7.6E-3</v>
      </c>
      <c r="L32">
        <v>1.4E-2</v>
      </c>
      <c r="M32">
        <v>8.0999999999999996E-3</v>
      </c>
      <c r="N32">
        <f>(K32-G32)</f>
        <v>7.6E-3</v>
      </c>
      <c r="O32">
        <f>(L32-G32)</f>
        <v>1.4E-2</v>
      </c>
      <c r="P32">
        <f>(M32-G32)</f>
        <v>8.0999999999999996E-3</v>
      </c>
      <c r="Q32" s="3">
        <f>AVERAGE(N32:P32)</f>
        <v>9.9000000000000008E-3</v>
      </c>
      <c r="R32" s="3">
        <f>STDEV(N32:P32)</f>
        <v>3.5594943461115373E-3</v>
      </c>
      <c r="S32" s="4">
        <f>(Q32*463)</f>
        <v>4.5837000000000003</v>
      </c>
      <c r="T32" s="2">
        <f>(R32*463)</f>
        <v>1.6480458822496418</v>
      </c>
      <c r="U32" s="5"/>
      <c r="V32" s="5"/>
      <c r="W32" s="5"/>
      <c r="X32" s="5"/>
      <c r="Y32" s="5"/>
      <c r="Z32" s="5"/>
    </row>
    <row r="33" spans="1:26">
      <c r="A33">
        <v>23</v>
      </c>
      <c r="B33" t="s">
        <v>45</v>
      </c>
      <c r="E33" t="s">
        <v>25</v>
      </c>
      <c r="F33" t="s">
        <v>46</v>
      </c>
      <c r="G33">
        <v>4.24E-2</v>
      </c>
      <c r="H33">
        <v>6.7500000000000004E-2</v>
      </c>
      <c r="I33">
        <f>(H33-G33)</f>
        <v>2.5100000000000004E-2</v>
      </c>
      <c r="J33">
        <v>12</v>
      </c>
      <c r="K33">
        <v>4.1000000000000002E-2</v>
      </c>
      <c r="L33">
        <v>3.9399999999999998E-2</v>
      </c>
      <c r="M33">
        <v>6.4699999999999994E-2</v>
      </c>
      <c r="N33">
        <f>(K33-G33)</f>
        <v>-1.3999999999999985E-3</v>
      </c>
      <c r="O33">
        <f>(L33-G33)</f>
        <v>-3.0000000000000027E-3</v>
      </c>
      <c r="P33">
        <f>(M33-G33)</f>
        <v>2.2299999999999993E-2</v>
      </c>
      <c r="Q33" s="3">
        <f>AVERAGE(N33:P33)</f>
        <v>5.9666666666666644E-3</v>
      </c>
      <c r="R33" s="3">
        <f>STDEV(N33:P33)</f>
        <v>1.416768623782067E-2</v>
      </c>
      <c r="S33" s="4">
        <f>(Q33*463)</f>
        <v>2.7625666666666655</v>
      </c>
      <c r="T33" s="2">
        <f>(R33*463)</f>
        <v>6.5596387281109703</v>
      </c>
      <c r="U33" s="5">
        <v>135</v>
      </c>
      <c r="V33" s="5">
        <v>105</v>
      </c>
      <c r="W33" s="5"/>
      <c r="X33" s="5"/>
    </row>
    <row r="34" spans="1:26">
      <c r="A34">
        <v>18</v>
      </c>
      <c r="B34" t="s">
        <v>38</v>
      </c>
      <c r="E34" t="s">
        <v>25</v>
      </c>
      <c r="F34">
        <v>17.600000000000001</v>
      </c>
      <c r="G34">
        <v>2.7900000000000001E-2</v>
      </c>
      <c r="H34">
        <v>5.8999999999999997E-2</v>
      </c>
      <c r="I34">
        <f>(H34-G34)</f>
        <v>3.1099999999999996E-2</v>
      </c>
      <c r="J34">
        <v>14</v>
      </c>
      <c r="K34">
        <v>5.5199999999999999E-2</v>
      </c>
      <c r="L34">
        <v>3.7600000000000001E-2</v>
      </c>
      <c r="M34">
        <v>3.1099999999999999E-2</v>
      </c>
      <c r="N34">
        <f>(K34-G34)</f>
        <v>2.7299999999999998E-2</v>
      </c>
      <c r="O34">
        <f>(L34-G34)</f>
        <v>9.7000000000000003E-3</v>
      </c>
      <c r="P34">
        <f>(M34-G34)</f>
        <v>3.199999999999998E-3</v>
      </c>
      <c r="Q34" s="3">
        <f>AVERAGE(N34:P34)</f>
        <v>1.34E-2</v>
      </c>
      <c r="R34" s="3">
        <f>STDEV(N34:P34)</f>
        <v>1.2468760964907457E-2</v>
      </c>
      <c r="S34" s="4">
        <f>(Q34*463)</f>
        <v>6.2042000000000002</v>
      </c>
      <c r="T34" s="2">
        <f>(R34*463)</f>
        <v>5.7730363267521527</v>
      </c>
      <c r="U34" s="5"/>
      <c r="V34" s="5"/>
      <c r="W34" s="5"/>
      <c r="X34" s="5"/>
    </row>
    <row r="35" spans="1:26">
      <c r="A35">
        <v>12</v>
      </c>
      <c r="B35" t="s">
        <v>29</v>
      </c>
      <c r="E35" t="s">
        <v>22</v>
      </c>
      <c r="F35">
        <v>13.8</v>
      </c>
      <c r="G35">
        <v>1.83E-2</v>
      </c>
      <c r="H35">
        <v>2.0500000000000001E-2</v>
      </c>
      <c r="I35">
        <f>(H35-G35)</f>
        <v>2.2000000000000006E-3</v>
      </c>
      <c r="J35">
        <v>1</v>
      </c>
      <c r="K35">
        <v>0.55969999999999998</v>
      </c>
      <c r="L35">
        <v>0.29530000000000001</v>
      </c>
      <c r="M35">
        <v>0.2107</v>
      </c>
      <c r="N35">
        <f>(K35-G35)</f>
        <v>0.54139999999999999</v>
      </c>
      <c r="O35">
        <f>(L35-G35)</f>
        <v>0.27700000000000002</v>
      </c>
      <c r="P35">
        <f>(M35-G35)</f>
        <v>0.19239999999999999</v>
      </c>
      <c r="Q35" s="3">
        <f>AVERAGE(N35:P35)</f>
        <v>0.33693333333333331</v>
      </c>
      <c r="R35" s="3">
        <f>STDEV(N35:P35)</f>
        <v>0.18205563252295548</v>
      </c>
      <c r="S35" s="4">
        <f>(Q35*463)</f>
        <v>156.00013333333331</v>
      </c>
      <c r="T35" s="2">
        <f>(R35*463)</f>
        <v>84.291757858128392</v>
      </c>
      <c r="U35" s="5">
        <v>27</v>
      </c>
      <c r="V35" s="5">
        <v>230</v>
      </c>
      <c r="W35" s="5"/>
      <c r="X35" s="5"/>
    </row>
    <row r="36" spans="1:26">
      <c r="A36">
        <v>20</v>
      </c>
      <c r="B36" t="s">
        <v>40</v>
      </c>
      <c r="E36" t="s">
        <v>8</v>
      </c>
      <c r="F36">
        <v>17.8</v>
      </c>
      <c r="G36">
        <v>3.9600000000000003E-2</v>
      </c>
      <c r="H36">
        <v>0.12709999999999999</v>
      </c>
      <c r="I36">
        <f>(H36-G36)</f>
        <v>8.7499999999999994E-2</v>
      </c>
      <c r="J36">
        <v>41</v>
      </c>
      <c r="K36">
        <v>0.16669999999999999</v>
      </c>
      <c r="L36">
        <v>0.17630000000000001</v>
      </c>
      <c r="M36">
        <v>0.15060000000000001</v>
      </c>
      <c r="N36">
        <f>(K36-G36)</f>
        <v>0.12709999999999999</v>
      </c>
      <c r="O36">
        <f>(L36-G36)</f>
        <v>0.13670000000000002</v>
      </c>
      <c r="P36">
        <f>(M36-G36)</f>
        <v>0.11100000000000002</v>
      </c>
      <c r="Q36" s="3">
        <f>AVERAGE(N36:P36)</f>
        <v>0.12493333333333334</v>
      </c>
      <c r="R36" s="3">
        <f>STDEV(N36:P36)</f>
        <v>1.2986274805860735E-2</v>
      </c>
      <c r="S36" s="4">
        <f>(Q36*463)</f>
        <v>57.844133333333339</v>
      </c>
      <c r="T36" s="2">
        <f>(R36*463)</f>
        <v>6.0126452351135198</v>
      </c>
      <c r="U36" s="5">
        <v>112</v>
      </c>
      <c r="V36" s="5">
        <v>193</v>
      </c>
      <c r="W36" s="5"/>
      <c r="X36" s="5"/>
      <c r="Y36" s="5"/>
      <c r="Z36" s="5"/>
    </row>
    <row r="37" spans="1:26">
      <c r="A37">
        <v>1</v>
      </c>
      <c r="B37" t="s">
        <v>7</v>
      </c>
      <c r="E37" t="s">
        <v>8</v>
      </c>
      <c r="F37">
        <v>22</v>
      </c>
      <c r="G37">
        <v>1.2699999999999999E-2</v>
      </c>
      <c r="H37">
        <v>1.41E-2</v>
      </c>
      <c r="I37">
        <f>(H37-G37)</f>
        <v>1.4000000000000002E-3</v>
      </c>
      <c r="J37">
        <v>1</v>
      </c>
      <c r="K37">
        <v>3.3099999999999997E-2</v>
      </c>
      <c r="L37">
        <v>2.9600000000000001E-2</v>
      </c>
      <c r="M37">
        <v>2.7199999999999998E-2</v>
      </c>
      <c r="N37">
        <f>(K37-G37)</f>
        <v>2.0399999999999998E-2</v>
      </c>
      <c r="O37">
        <f>(L37-G37)</f>
        <v>1.6900000000000002E-2</v>
      </c>
      <c r="P37">
        <f>(M37-G37)</f>
        <v>1.4499999999999999E-2</v>
      </c>
      <c r="Q37" s="3">
        <f>AVERAGE(N37:P37)</f>
        <v>1.7266666666666666E-2</v>
      </c>
      <c r="R37" s="3">
        <f>STDEV(N37:P37)</f>
        <v>2.9670411748631549E-3</v>
      </c>
      <c r="S37" s="4">
        <f>(Q37*463)</f>
        <v>7.9944666666666668</v>
      </c>
      <c r="T37" s="2">
        <f>(R37*463)</f>
        <v>1.3737400639616406</v>
      </c>
      <c r="U37" s="5">
        <v>71</v>
      </c>
      <c r="V37" s="5">
        <v>287</v>
      </c>
      <c r="W37" s="5"/>
      <c r="X37" s="5"/>
    </row>
    <row r="38" spans="1:26">
      <c r="A38">
        <v>17</v>
      </c>
      <c r="B38" t="s">
        <v>36</v>
      </c>
      <c r="E38" t="s">
        <v>37</v>
      </c>
      <c r="F38">
        <v>11.3</v>
      </c>
      <c r="G38">
        <v>1.6400000000000001E-2</v>
      </c>
      <c r="H38">
        <v>0.03</v>
      </c>
      <c r="I38">
        <f>(H38-G38)</f>
        <v>1.3599999999999998E-2</v>
      </c>
      <c r="J38">
        <v>6</v>
      </c>
      <c r="K38">
        <v>3.1E-2</v>
      </c>
      <c r="L38">
        <v>4.9399999999999999E-2</v>
      </c>
      <c r="M38">
        <v>2.86E-2</v>
      </c>
      <c r="N38">
        <f>(K38-G38)</f>
        <v>1.4599999999999998E-2</v>
      </c>
      <c r="O38">
        <f>(L38-G38)</f>
        <v>3.3000000000000002E-2</v>
      </c>
      <c r="P38">
        <f>(M38-G38)</f>
        <v>1.2199999999999999E-2</v>
      </c>
      <c r="Q38" s="3">
        <f>AVERAGE(N38:P38)</f>
        <v>1.9933333333333334E-2</v>
      </c>
      <c r="R38" s="3">
        <f>STDEV(N38:P38)</f>
        <v>1.1379513756454325E-2</v>
      </c>
      <c r="S38" s="4">
        <f>(Q38*463)</f>
        <v>9.2291333333333334</v>
      </c>
      <c r="T38" s="2">
        <f>(R38*463)</f>
        <v>5.2687148692383525</v>
      </c>
      <c r="U38" s="5"/>
      <c r="V38" s="5"/>
      <c r="W38" s="5"/>
      <c r="X38" s="5"/>
    </row>
    <row r="39" spans="1:26">
      <c r="B39" t="s">
        <v>36</v>
      </c>
      <c r="E39" s="5" t="s">
        <v>37</v>
      </c>
      <c r="G39">
        <v>2.5600000000000001E-2</v>
      </c>
      <c r="H39">
        <v>2.06E-2</v>
      </c>
      <c r="I39">
        <f>(H39-G39)</f>
        <v>-5.000000000000001E-3</v>
      </c>
      <c r="J39">
        <v>0</v>
      </c>
      <c r="K39">
        <v>4.0800000000000003E-2</v>
      </c>
      <c r="L39">
        <v>5.0900000000000001E-2</v>
      </c>
      <c r="M39">
        <v>5.7200000000000001E-2</v>
      </c>
      <c r="N39">
        <f>(K39-G39)</f>
        <v>1.5200000000000002E-2</v>
      </c>
      <c r="O39">
        <f>(L39-G39)</f>
        <v>2.53E-2</v>
      </c>
      <c r="P39">
        <f>(M39-G39)</f>
        <v>3.1600000000000003E-2</v>
      </c>
      <c r="Q39" s="3">
        <f>AVERAGE(N39:P39)</f>
        <v>2.4033333333333334E-2</v>
      </c>
      <c r="R39" s="3">
        <f>STDEV(N39:P39)</f>
        <v>8.2730486118077137E-3</v>
      </c>
      <c r="S39" s="4">
        <f>(Q39*463)</f>
        <v>11.127433333333334</v>
      </c>
      <c r="T39" s="2">
        <f>(R39*463)</f>
        <v>3.8304215072669714</v>
      </c>
      <c r="U39" s="5"/>
      <c r="V39" s="5"/>
      <c r="W39" s="5"/>
      <c r="X39" s="5"/>
    </row>
    <row r="40" spans="1:26">
      <c r="A40">
        <v>27</v>
      </c>
      <c r="B40" t="s">
        <v>51</v>
      </c>
      <c r="E40" t="s">
        <v>20</v>
      </c>
      <c r="F40">
        <v>15.2</v>
      </c>
      <c r="G40">
        <v>2.86E-2</v>
      </c>
      <c r="H40">
        <v>2.52E-2</v>
      </c>
      <c r="I40">
        <f>(H40-G40)</f>
        <v>-3.4000000000000002E-3</v>
      </c>
      <c r="J40" s="5">
        <v>0</v>
      </c>
      <c r="K40">
        <v>6.2199999999999998E-2</v>
      </c>
      <c r="L40">
        <v>3.1800000000000002E-2</v>
      </c>
      <c r="M40">
        <v>6.0600000000000001E-2</v>
      </c>
      <c r="N40">
        <f>(K40-G40)</f>
        <v>3.3599999999999998E-2</v>
      </c>
      <c r="O40">
        <f>(L40-G40)</f>
        <v>3.2000000000000015E-3</v>
      </c>
      <c r="P40">
        <f>(M40-G40)</f>
        <v>3.2000000000000001E-2</v>
      </c>
      <c r="Q40" s="3">
        <f>AVERAGE(N40:P40)</f>
        <v>2.2933333333333333E-2</v>
      </c>
      <c r="R40" s="3">
        <f>STDEV(N40:P40)</f>
        <v>1.7108282594501797E-2</v>
      </c>
      <c r="S40" s="7">
        <f>(Q40*463)</f>
        <v>10.618133333333333</v>
      </c>
      <c r="T40" s="2">
        <f>(R40*463)</f>
        <v>7.9211348412543323</v>
      </c>
      <c r="U40" s="5">
        <v>96</v>
      </c>
      <c r="V40" s="5">
        <v>154</v>
      </c>
      <c r="W40" s="5"/>
      <c r="X40" s="5"/>
    </row>
    <row r="41" spans="1:26">
      <c r="A41">
        <v>14</v>
      </c>
      <c r="B41" t="s">
        <v>31</v>
      </c>
      <c r="E41" t="s">
        <v>32</v>
      </c>
      <c r="F41">
        <v>10.4</v>
      </c>
      <c r="G41">
        <v>9.1200000000000003E-2</v>
      </c>
      <c r="H41">
        <v>9.7699999999999995E-2</v>
      </c>
      <c r="I41">
        <f>(H41-G41)</f>
        <v>6.4999999999999919E-3</v>
      </c>
      <c r="J41" s="5">
        <v>3</v>
      </c>
      <c r="K41">
        <v>0.17519999999999999</v>
      </c>
      <c r="L41">
        <v>0.2772</v>
      </c>
      <c r="M41">
        <v>0.26850000000000002</v>
      </c>
      <c r="N41">
        <f>(K41-G41)</f>
        <v>8.3999999999999991E-2</v>
      </c>
      <c r="O41">
        <f>(L41-G41)</f>
        <v>0.186</v>
      </c>
      <c r="P41">
        <f>(M41-G41)</f>
        <v>0.17730000000000001</v>
      </c>
      <c r="Q41" s="3">
        <f>AVERAGE(N41:P41)</f>
        <v>0.14910000000000001</v>
      </c>
      <c r="R41" s="3">
        <f>STDEV(N41:P41)</f>
        <v>5.6545822126837932E-2</v>
      </c>
      <c r="S41" s="4">
        <f>(Q41*463)</f>
        <v>69.033300000000011</v>
      </c>
      <c r="T41" s="2">
        <f>(R41*463)</f>
        <v>26.180715644725961</v>
      </c>
      <c r="U41" s="5">
        <v>51</v>
      </c>
      <c r="V41" s="5">
        <v>668</v>
      </c>
      <c r="W41" s="5"/>
      <c r="X41" s="5"/>
    </row>
    <row r="42" spans="1:26">
      <c r="J42" s="4">
        <f>(I42*463)</f>
        <v>0</v>
      </c>
      <c r="Q42" s="5"/>
      <c r="R42" s="5"/>
      <c r="S42" s="5"/>
      <c r="T42" s="5"/>
      <c r="U42" s="5"/>
      <c r="V42" s="5"/>
      <c r="W42" s="5"/>
      <c r="X42" s="5"/>
    </row>
    <row r="43" spans="1:26">
      <c r="U43" s="5"/>
      <c r="V43" s="5"/>
      <c r="W43" s="5"/>
      <c r="X43" s="5"/>
    </row>
    <row r="44" spans="1:26">
      <c r="U44" s="5"/>
      <c r="V44" s="5"/>
      <c r="W44" s="5"/>
      <c r="X44" s="5"/>
    </row>
    <row r="45" spans="1:26">
      <c r="U45" s="5"/>
      <c r="V45" s="5"/>
      <c r="W45" s="5"/>
      <c r="X45" s="5"/>
    </row>
    <row r="46" spans="1:26">
      <c r="U46" s="5"/>
      <c r="V46" s="5"/>
      <c r="W46" s="5"/>
      <c r="X46" s="5"/>
    </row>
    <row r="47" spans="1:26">
      <c r="U47" s="5"/>
      <c r="V47" s="5"/>
      <c r="W47" s="5"/>
      <c r="X47" s="5"/>
    </row>
    <row r="48" spans="1:26">
      <c r="U48" s="5"/>
      <c r="V48" s="5"/>
      <c r="W48" s="5"/>
      <c r="X48" s="5"/>
    </row>
    <row r="49" spans="5:24">
      <c r="E49" s="5"/>
      <c r="F49" s="5"/>
      <c r="U49" s="5"/>
      <c r="V49" s="5"/>
      <c r="W49" s="5"/>
      <c r="X49" s="5"/>
    </row>
    <row r="50" spans="5:24">
      <c r="E50" s="5"/>
      <c r="F50" s="5"/>
      <c r="U50" s="5"/>
      <c r="V50" s="5"/>
      <c r="W50" s="5"/>
      <c r="X50" s="5"/>
    </row>
    <row r="51" spans="5:24">
      <c r="U51" s="5"/>
      <c r="V51" s="5"/>
      <c r="W51" s="5"/>
      <c r="X51" s="5"/>
    </row>
    <row r="52" spans="5:24">
      <c r="E52" s="5"/>
      <c r="F52" s="5"/>
      <c r="U52" s="5"/>
      <c r="V52" s="5"/>
      <c r="W52" s="5"/>
      <c r="X52" s="5"/>
    </row>
    <row r="53" spans="5:24">
      <c r="E53" s="5"/>
      <c r="F53" s="5"/>
      <c r="G53" s="5"/>
      <c r="H53" s="5"/>
      <c r="U53" s="5"/>
      <c r="V53" s="5"/>
      <c r="W53" s="5"/>
      <c r="X53" s="5"/>
    </row>
    <row r="54" spans="5:24">
      <c r="U54" s="5"/>
      <c r="V54" s="5"/>
      <c r="W54" s="5"/>
      <c r="X54" s="5"/>
    </row>
    <row r="55" spans="5:24">
      <c r="E55" s="5"/>
      <c r="F55" s="5"/>
      <c r="U55" s="5"/>
      <c r="V55" s="5"/>
      <c r="W55" s="5"/>
      <c r="X55" s="5"/>
    </row>
    <row r="56" spans="5:24">
      <c r="E56" s="5"/>
      <c r="F56" s="5"/>
      <c r="U56" s="5"/>
      <c r="V56" s="5"/>
      <c r="W56" s="5"/>
      <c r="X56" s="5"/>
    </row>
    <row r="57" spans="5:24">
      <c r="U57" s="5"/>
      <c r="V57" s="5"/>
      <c r="W57" s="5"/>
      <c r="X57" s="5"/>
    </row>
    <row r="58" spans="5:24">
      <c r="E58" s="5"/>
      <c r="F58" s="5"/>
      <c r="U58" s="5"/>
      <c r="V58" s="5"/>
      <c r="W58" s="5"/>
      <c r="X58" s="5"/>
    </row>
    <row r="59" spans="5:24">
      <c r="U59" s="5"/>
      <c r="V59" s="5"/>
      <c r="W59" s="5"/>
      <c r="X59" s="5"/>
    </row>
    <row r="60" spans="5:24">
      <c r="U60" s="5"/>
      <c r="V60" s="5"/>
      <c r="W60" s="5"/>
      <c r="X60" s="5"/>
    </row>
    <row r="61" spans="5:24">
      <c r="U61" s="5"/>
      <c r="V61" s="5"/>
      <c r="W61" s="5"/>
      <c r="X61" s="5"/>
    </row>
    <row r="62" spans="5:24">
      <c r="U62" s="5"/>
      <c r="V62" s="5"/>
      <c r="W62" s="5"/>
      <c r="X62" s="5"/>
    </row>
    <row r="63" spans="5:24">
      <c r="U63" s="5"/>
      <c r="V63" s="5"/>
      <c r="W63" s="5"/>
      <c r="X63" s="5"/>
    </row>
    <row r="64" spans="5:24">
      <c r="U64" s="5"/>
      <c r="V64" s="5"/>
      <c r="W64" s="5"/>
      <c r="X64" s="5"/>
    </row>
  </sheetData>
  <sortState ref="U6:X56">
    <sortCondition ref="U6:U56"/>
  </sortState>
  <printOptions gridLines="1" gridLinesSet="0"/>
  <pageMargins left="0.78740157499999996" right="0.78740157499999996" top="0.984251969" bottom="0.984251969" header="0.5" footer="0.5"/>
  <pageSetup paperSize="9" orientation="portrait" horizontalDpi="4294967292" verticalDpi="4294967292" copies="0"/>
  <headerFooter>
    <oddHeader>&amp;F</oddHeader>
    <oddFooter>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</dc:creator>
  <cp:lastModifiedBy>Elizabeth Wenk</cp:lastModifiedBy>
  <dcterms:created xsi:type="dcterms:W3CDTF">2020-03-06T03:12:18Z</dcterms:created>
  <dcterms:modified xsi:type="dcterms:W3CDTF">2020-03-06T03:12:18Z</dcterms:modified>
</cp:coreProperties>
</file>